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10.xml" ContentType="application/vnd.openxmlformats-officedocument.drawingml.chart+xml"/>
  <Override PartName="/xl/theme/themeOverride5.xml" ContentType="application/vnd.openxmlformats-officedocument.themeOverride+xml"/>
  <Override PartName="/xl/drawings/drawing14.xml" ContentType="application/vnd.openxmlformats-officedocument.drawing+xml"/>
  <Override PartName="/xl/charts/chart11.xml" ContentType="application/vnd.openxmlformats-officedocument.drawingml.chart+xml"/>
  <Override PartName="/xl/theme/themeOverride6.xml" ContentType="application/vnd.openxmlformats-officedocument.themeOverride+xml"/>
  <Override PartName="/xl/drawings/drawing15.xml" ContentType="application/vnd.openxmlformats-officedocument.drawing+xml"/>
  <Override PartName="/xl/charts/chart12.xml" ContentType="application/vnd.openxmlformats-officedocument.drawingml.chart+xml"/>
  <Override PartName="/xl/theme/themeOverride7.xml" ContentType="application/vnd.openxmlformats-officedocument.themeOverride+xml"/>
  <Override PartName="/xl/drawings/drawing16.xml" ContentType="application/vnd.openxmlformats-officedocument.drawing+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xml"/>
  <Override PartName="/xl/charts/chart14.xml" ContentType="application/vnd.openxmlformats-officedocument.drawingml.chart+xml"/>
  <Override PartName="/xl/theme/themeOverride8.xml" ContentType="application/vnd.openxmlformats-officedocument.themeOverride+xml"/>
  <Override PartName="/xl/drawings/drawing18.xml" ContentType="application/vnd.openxmlformats-officedocument.drawing+xml"/>
  <Override PartName="/xl/charts/chart15.xml" ContentType="application/vnd.openxmlformats-officedocument.drawingml.chart+xml"/>
  <Override PartName="/xl/theme/themeOverride9.xml" ContentType="application/vnd.openxmlformats-officedocument.themeOverride+xml"/>
  <Override PartName="/xl/drawings/drawing19.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drawings/drawing20.xml" ContentType="application/vnd.openxmlformats-officedocument.drawing+xml"/>
  <Override PartName="/xl/charts/chart17.xml" ContentType="application/vnd.openxmlformats-officedocument.drawingml.chart+xml"/>
  <Override PartName="/xl/theme/themeOverride11.xml" ContentType="application/vnd.openxmlformats-officedocument.themeOverride+xml"/>
  <Override PartName="/xl/drawings/drawing21.xml" ContentType="application/vnd.openxmlformats-officedocument.drawing+xml"/>
  <Override PartName="/xl/charts/chart18.xml" ContentType="application/vnd.openxmlformats-officedocument.drawingml.chart+xml"/>
  <Override PartName="/xl/theme/themeOverride12.xml" ContentType="application/vnd.openxmlformats-officedocument.themeOverride+xml"/>
  <Override PartName="/xl/drawings/drawing22.xml" ContentType="application/vnd.openxmlformats-officedocument.drawing+xml"/>
  <Override PartName="/xl/charts/chart19.xml" ContentType="application/vnd.openxmlformats-officedocument.drawingml.chart+xml"/>
  <Override PartName="/xl/theme/themeOverride13.xml" ContentType="application/vnd.openxmlformats-officedocument.themeOverride+xml"/>
  <Override PartName="/xl/drawings/drawing23.xml" ContentType="application/vnd.openxmlformats-officedocument.drawing+xml"/>
  <Override PartName="/xl/charts/chart20.xml" ContentType="application/vnd.openxmlformats-officedocument.drawingml.chart+xml"/>
  <Override PartName="/xl/theme/themeOverride14.xml" ContentType="application/vnd.openxmlformats-officedocument.themeOverride+xml"/>
  <Override PartName="/xl/drawings/drawing24.xml" ContentType="application/vnd.openxmlformats-officedocument.drawing+xml"/>
  <Override PartName="/xl/charts/chart21.xml" ContentType="application/vnd.openxmlformats-officedocument.drawingml.chart+xml"/>
  <Override PartName="/xl/theme/themeOverride15.xml" ContentType="application/vnd.openxmlformats-officedocument.themeOverride+xml"/>
  <Override PartName="/xl/drawings/drawing25.xml" ContentType="application/vnd.openxmlformats-officedocument.drawing+xml"/>
  <Override PartName="/xl/charts/chart22.xml" ContentType="application/vnd.openxmlformats-officedocument.drawingml.chart+xml"/>
  <Override PartName="/xl/theme/themeOverride16.xml" ContentType="application/vnd.openxmlformats-officedocument.themeOverride+xml"/>
  <Override PartName="/xl/drawings/drawing26.xml" ContentType="application/vnd.openxmlformats-officedocument.drawing+xml"/>
  <Override PartName="/xl/charts/chart23.xml" ContentType="application/vnd.openxmlformats-officedocument.drawingml.chart+xml"/>
  <Override PartName="/xl/theme/themeOverride17.xml" ContentType="application/vnd.openxmlformats-officedocument.themeOverride+xml"/>
  <Override PartName="/xl/charts/chart24.xml" ContentType="application/vnd.openxmlformats-officedocument.drawingml.chart+xml"/>
  <Override PartName="/xl/theme/themeOverride18.xml" ContentType="application/vnd.openxmlformats-officedocument.themeOverride+xml"/>
  <Override PartName="/xl/drawings/drawing27.xml" ContentType="application/vnd.openxmlformats-officedocument.drawing+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drawings/drawing28.xml" ContentType="application/vnd.openxmlformats-officedocument.drawing+xml"/>
  <Override PartName="/xl/charts/chart27.xml" ContentType="application/vnd.openxmlformats-officedocument.drawingml.chart+xml"/>
  <Override PartName="/xl/theme/themeOverride21.xml" ContentType="application/vnd.openxmlformats-officedocument.themeOverride+xml"/>
  <Override PartName="/xl/charts/chart28.xml" ContentType="application/vnd.openxmlformats-officedocument.drawingml.chart+xml"/>
  <Override PartName="/xl/theme/themeOverride22.xml" ContentType="application/vnd.openxmlformats-officedocument.themeOverride+xml"/>
  <Override PartName="/xl/drawings/drawing29.xml" ContentType="application/vnd.openxmlformats-officedocument.drawing+xml"/>
  <Override PartName="/xl/charts/chart29.xml" ContentType="application/vnd.openxmlformats-officedocument.drawingml.chart+xml"/>
  <Override PartName="/xl/theme/themeOverride23.xml" ContentType="application/vnd.openxmlformats-officedocument.themeOverride+xml"/>
  <Override PartName="/xl/drawings/drawing30.xml" ContentType="application/vnd.openxmlformats-officedocument.drawing+xml"/>
  <Override PartName="/xl/charts/chart3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1.xml" ContentType="application/vnd.openxmlformats-officedocument.drawing+xml"/>
  <Override PartName="/xl/charts/chart3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2.xml" ContentType="application/vnd.openxmlformats-officedocument.drawing+xml"/>
  <Override PartName="/xl/charts/chart3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3.xml" ContentType="application/vnd.openxmlformats-officedocument.drawing+xml"/>
  <Override PartName="/xl/charts/chart3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4.xml" ContentType="application/vnd.openxmlformats-officedocument.drawing+xml"/>
  <Override PartName="/xl/charts/chart3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5.xml" ContentType="application/vnd.openxmlformats-officedocument.drawing+xml"/>
  <Override PartName="/xl/charts/chart35.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6.xml" ContentType="application/vnd.openxmlformats-officedocument.drawing+xml"/>
  <Override PartName="/xl/charts/chart3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7.xml" ContentType="application/vnd.openxmlformats-officedocument.drawing+xml"/>
  <Override PartName="/xl/charts/chart37.xml" ContentType="application/vnd.openxmlformats-officedocument.drawingml.chart+xml"/>
  <Override PartName="/xl/drawings/drawing38.xml" ContentType="application/vnd.openxmlformats-officedocument.drawing+xml"/>
  <Override PartName="/xl/charts/chart3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9.xml" ContentType="application/vnd.openxmlformats-officedocument.drawing+xml"/>
  <Override PartName="/xl/charts/chart39.xml" ContentType="application/vnd.openxmlformats-officedocument.drawingml.chart+xml"/>
  <Override PartName="/xl/drawings/drawing40.xml" ContentType="application/vnd.openxmlformats-officedocument.drawing+xml"/>
  <Override PartName="/xl/charts/chart4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1.xml" ContentType="application/vnd.openxmlformats-officedocument.drawing+xml"/>
  <Override PartName="/xl/charts/chart4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2.xml" ContentType="application/vnd.openxmlformats-officedocument.drawing+xml"/>
  <Override PartName="/xl/charts/chart42.xml" ContentType="application/vnd.openxmlformats-officedocument.drawingml.chart+xml"/>
  <Override PartName="/xl/drawings/drawing43.xml" ContentType="application/vnd.openxmlformats-officedocument.drawing+xml"/>
  <Override PartName="/xl/charts/chart4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4.xml" ContentType="application/vnd.openxmlformats-officedocument.drawing+xml"/>
  <Override PartName="/xl/charts/chart44.xml" ContentType="application/vnd.openxmlformats-officedocument.drawingml.chart+xml"/>
  <Override PartName="/xl/theme/themeOverride24.xml" ContentType="application/vnd.openxmlformats-officedocument.themeOverride+xml"/>
  <Override PartName="/xl/drawings/drawing45.xml" ContentType="application/vnd.openxmlformats-officedocument.drawing+xml"/>
  <Override PartName="/xl/charts/chart45.xml" ContentType="application/vnd.openxmlformats-officedocument.drawingml.chart+xml"/>
  <Override PartName="/xl/theme/themeOverride25.xml" ContentType="application/vnd.openxmlformats-officedocument.themeOverride+xml"/>
  <Override PartName="/xl/charts/chart46.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6.xml" ContentType="application/vnd.openxmlformats-officedocument.themeOverride+xml"/>
  <Override PartName="/xl/charts/chart47.xml" ContentType="application/vnd.openxmlformats-officedocument.drawingml.chart+xml"/>
  <Override PartName="/xl/theme/themeOverride27.xml" ContentType="application/vnd.openxmlformats-officedocument.themeOverride+xml"/>
  <Override PartName="/xl/charts/chart48.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8.xml" ContentType="application/vnd.openxmlformats-officedocument.themeOverrid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49.xml" ContentType="application/vnd.openxmlformats-officedocument.drawingml.chart+xml"/>
  <Override PartName="/xl/theme/themeOverride29.xml" ContentType="application/vnd.openxmlformats-officedocument.themeOverride+xml"/>
  <Override PartName="/xl/drawings/drawing50.xml" ContentType="application/vnd.openxmlformats-officedocument.drawing+xml"/>
  <Override PartName="/xl/charts/chart5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1.xml" ContentType="application/vnd.openxmlformats-officedocument.drawing+xml"/>
  <Override PartName="/xl/charts/chart51.xml" ContentType="application/vnd.openxmlformats-officedocument.drawingml.chart+xml"/>
  <Override PartName="/xl/theme/themeOverride30.xml" ContentType="application/vnd.openxmlformats-officedocument.themeOverride+xml"/>
  <Override PartName="/xl/drawings/drawing52.xml" ContentType="application/vnd.openxmlformats-officedocument.drawing+xml"/>
  <Override PartName="/xl/charts/chart52.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3.xml" ContentType="application/vnd.openxmlformats-officedocument.drawing+xml"/>
  <Override PartName="/xl/charts/chart53.xml" ContentType="application/vnd.openxmlformats-officedocument.drawingml.chart+xml"/>
  <Override PartName="/xl/theme/themeOverride31.xml" ContentType="application/vnd.openxmlformats-officedocument.themeOverride+xml"/>
  <Override PartName="/xl/drawings/drawing54.xml" ContentType="application/vnd.openxmlformats-officedocument.drawing+xml"/>
  <Override PartName="/xl/charts/chart54.xml" ContentType="application/vnd.openxmlformats-officedocument.drawingml.chart+xml"/>
  <Override PartName="/xl/theme/themeOverride32.xml" ContentType="application/vnd.openxmlformats-officedocument.themeOverride+xml"/>
  <Override PartName="/xl/drawings/drawing55.xml" ContentType="application/vnd.openxmlformats-officedocument.drawing+xml"/>
  <Override PartName="/xl/charts/chart55.xml" ContentType="application/vnd.openxmlformats-officedocument.drawingml.chart+xml"/>
  <Override PartName="/xl/theme/themeOverride33.xml" ContentType="application/vnd.openxmlformats-officedocument.themeOverride+xml"/>
  <Override PartName="/xl/drawings/drawing56.xml" ContentType="application/vnd.openxmlformats-officedocument.drawing+xml"/>
  <Override PartName="/xl/charts/chart56.xml" ContentType="application/vnd.openxmlformats-officedocument.drawingml.chart+xml"/>
  <Override PartName="/xl/theme/themeOverride34.xml" ContentType="application/vnd.openxmlformats-officedocument.themeOverride+xml"/>
  <Override PartName="/xl/drawings/drawing57.xml" ContentType="application/vnd.openxmlformats-officedocument.drawing+xml"/>
  <Override PartName="/xl/charts/chart57.xml" ContentType="application/vnd.openxmlformats-officedocument.drawingml.chart+xml"/>
  <Override PartName="/xl/theme/themeOverride35.xml" ContentType="application/vnd.openxmlformats-officedocument.themeOverride+xml"/>
  <Override PartName="/xl/drawings/drawing58.xml" ContentType="application/vnd.openxmlformats-officedocument.drawing+xml"/>
  <Override PartName="/xl/charts/chart58.xml" ContentType="application/vnd.openxmlformats-officedocument.drawingml.chart+xml"/>
  <Override PartName="/xl/theme/themeOverride36.xml" ContentType="application/vnd.openxmlformats-officedocument.themeOverride+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harts/chart59.xml" ContentType="application/vnd.openxmlformats-officedocument.drawingml.chart+xml"/>
  <Override PartName="/xl/theme/themeOverride37.xml" ContentType="application/vnd.openxmlformats-officedocument.themeOverride+xml"/>
  <Override PartName="/xl/charts/chart60.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38.xml" ContentType="application/vnd.openxmlformats-officedocument.themeOverride+xml"/>
  <Override PartName="/xl/drawings/drawing62.xml" ContentType="application/vnd.openxmlformats-officedocument.drawing+xml"/>
  <Override PartName="/xl/charts/chart61.xml" ContentType="application/vnd.openxmlformats-officedocument.drawingml.chart+xml"/>
  <Override PartName="/xl/theme/themeOverride39.xml" ContentType="application/vnd.openxmlformats-officedocument.themeOverride+xml"/>
  <Override PartName="/xl/charts/chart62.xml" ContentType="application/vnd.openxmlformats-officedocument.drawingml.chart+xml"/>
  <Override PartName="/xl/theme/themeOverride40.xml" ContentType="application/vnd.openxmlformats-officedocument.themeOverride+xml"/>
  <Override PartName="/xl/charts/chart63.xml" ContentType="application/vnd.openxmlformats-officedocument.drawingml.chart+xml"/>
  <Override PartName="/xl/theme/themeOverride41.xml" ContentType="application/vnd.openxmlformats-officedocument.themeOverride+xml"/>
  <Override PartName="/xl/drawings/drawing63.xml" ContentType="application/vnd.openxmlformats-officedocument.drawing+xml"/>
  <Override PartName="/xl/charts/chart64.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42.xml" ContentType="application/vnd.openxmlformats-officedocument.themeOverride+xml"/>
  <Override PartName="/xl/charts/chart65.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43.xml" ContentType="application/vnd.openxmlformats-officedocument.themeOverride+xml"/>
  <Override PartName="/xl/drawings/drawing64.xml" ContentType="application/vnd.openxmlformats-officedocument.drawing+xml"/>
  <Override PartName="/xl/charts/chart66.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5.xml" ContentType="application/vnd.openxmlformats-officedocument.drawing+xml"/>
  <Override PartName="/xl/charts/chart67.xml" ContentType="application/vnd.openxmlformats-officedocument.drawingml.chart+xml"/>
  <Override PartName="/xl/theme/themeOverride44.xml" ContentType="application/vnd.openxmlformats-officedocument.themeOverride+xml"/>
  <Override PartName="/xl/drawings/drawing66.xml" ContentType="application/vnd.openxmlformats-officedocument.drawing+xml"/>
  <Override PartName="/xl/charts/chart68.xml" ContentType="application/vnd.openxmlformats-officedocument.drawingml.chart+xml"/>
  <Override PartName="/xl/theme/themeOverride45.xml" ContentType="application/vnd.openxmlformats-officedocument.themeOverride+xml"/>
  <Override PartName="/xl/drawings/drawing67.xml" ContentType="application/vnd.openxmlformats-officedocument.drawing+xml"/>
  <Override PartName="/xl/charts/chart69.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8.xml" ContentType="application/vnd.openxmlformats-officedocument.drawing+xml"/>
  <Override PartName="/xl/charts/chart70.xml" ContentType="application/vnd.openxmlformats-officedocument.drawingml.chart+xml"/>
  <Override PartName="/xl/drawings/drawing69.xml" ContentType="application/vnd.openxmlformats-officedocument.drawing+xml"/>
  <Override PartName="/xl/charts/chart7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0.xml" ContentType="application/vnd.openxmlformats-officedocument.drawing+xml"/>
  <Override PartName="/xl/charts/chart72.xml" ContentType="application/vnd.openxmlformats-officedocument.drawingml.chart+xml"/>
  <Override PartName="/xl/drawings/drawing71.xml" ContentType="application/vnd.openxmlformats-officedocument.drawing+xml"/>
  <Override PartName="/xl/charts/chart7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2.xml" ContentType="application/vnd.openxmlformats-officedocument.drawing+xml"/>
  <Override PartName="/xl/charts/chart74.xml" ContentType="application/vnd.openxmlformats-officedocument.drawingml.chart+xml"/>
  <Override PartName="/xl/drawings/drawing73.xml" ContentType="application/vnd.openxmlformats-officedocument.drawing+xml"/>
  <Override PartName="/xl/charts/chart75.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46.xml" ContentType="application/vnd.openxmlformats-officedocument.themeOverride+xml"/>
  <Override PartName="/xl/drawings/drawing74.xml" ContentType="application/vnd.openxmlformats-officedocument.drawing+xml"/>
  <Override PartName="/xl/charts/chart76.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47.xml" ContentType="application/vnd.openxmlformats-officedocument.themeOverride+xml"/>
  <Override PartName="/xl/drawings/drawing75.xml" ContentType="application/vnd.openxmlformats-officedocument.drawing+xml"/>
  <Override PartName="/xl/charts/chart77.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48.xml" ContentType="application/vnd.openxmlformats-officedocument.themeOverride+xml"/>
  <Override PartName="/xl/drawings/drawing76.xml" ContentType="application/vnd.openxmlformats-officedocument.drawing+xml"/>
  <Override PartName="/xl/charts/chart78.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49.xml" ContentType="application/vnd.openxmlformats-officedocument.themeOverride+xml"/>
  <Override PartName="/xl/drawings/drawing77.xml" ContentType="application/vnd.openxmlformats-officedocument.drawing+xml"/>
  <Override PartName="/xl/charts/chart79.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50.xml" ContentType="application/vnd.openxmlformats-officedocument.themeOverride+xml"/>
  <Override PartName="/xl/drawings/drawing78.xml" ContentType="application/vnd.openxmlformats-officedocument.drawing+xml"/>
  <Override PartName="/xl/charts/chart80.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51.xml" ContentType="application/vnd.openxmlformats-officedocument.themeOverride+xml"/>
  <Override PartName="/xl/drawings/drawing79.xml" ContentType="application/vnd.openxmlformats-officedocument.drawing+xml"/>
  <Override PartName="/xl/charts/chart81.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52.xml" ContentType="application/vnd.openxmlformats-officedocument.themeOverride+xml"/>
  <Override PartName="/xl/drawings/drawing80.xml" ContentType="application/vnd.openxmlformats-officedocument.drawing+xml"/>
  <Override PartName="/xl/charts/chart82.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53.xml" ContentType="application/vnd.openxmlformats-officedocument.themeOverride+xml"/>
  <Override PartName="/xl/drawings/drawing81.xml" ContentType="application/vnd.openxmlformats-officedocument.drawing+xml"/>
  <Override PartName="/xl/charts/chart83.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54.xml" ContentType="application/vnd.openxmlformats-officedocument.themeOverride+xml"/>
  <Override PartName="/xl/drawings/drawing82.xml" ContentType="application/vnd.openxmlformats-officedocument.drawing+xml"/>
  <Override PartName="/xl/charts/chart84.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55.xml" ContentType="application/vnd.openxmlformats-officedocument.themeOverride+xml"/>
  <Override PartName="/xl/drawings/drawing83.xml" ContentType="application/vnd.openxmlformats-officedocument.drawing+xml"/>
  <Override PartName="/xl/charts/chart85.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56.xml" ContentType="application/vnd.openxmlformats-officedocument.themeOverride+xml"/>
  <Override PartName="/xl/drawings/drawing84.xml" ContentType="application/vnd.openxmlformats-officedocument.drawing+xml"/>
  <Override PartName="/xl/charts/chart86.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57.xml" ContentType="application/vnd.openxmlformats-officedocument.themeOverride+xml"/>
  <Override PartName="/xl/drawings/drawing85.xml" ContentType="application/vnd.openxmlformats-officedocument.drawing+xml"/>
  <Override PartName="/xl/charts/chart87.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58.xml" ContentType="application/vnd.openxmlformats-officedocument.themeOverride+xml"/>
  <Override PartName="/xl/drawings/drawing86.xml" ContentType="application/vnd.openxmlformats-officedocument.drawing+xml"/>
  <Override PartName="/xl/charts/chart88.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59.xml" ContentType="application/vnd.openxmlformats-officedocument.themeOverride+xml"/>
  <Override PartName="/xl/drawings/drawing87.xml" ContentType="application/vnd.openxmlformats-officedocument.drawing+xml"/>
  <Override PartName="/xl/charts/chart89.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60.xml" ContentType="application/vnd.openxmlformats-officedocument.themeOverride+xml"/>
  <Override PartName="/xl/drawings/drawing88.xml" ContentType="application/vnd.openxmlformats-officedocument.drawing+xml"/>
  <Override PartName="/xl/charts/chart90.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61.xml" ContentType="application/vnd.openxmlformats-officedocument.themeOverride+xml"/>
  <Override PartName="/xl/drawings/drawing89.xml" ContentType="application/vnd.openxmlformats-officedocument.drawing+xml"/>
  <Override PartName="/xl/charts/chart91.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62.xml" ContentType="application/vnd.openxmlformats-officedocument.themeOverride+xml"/>
  <Override PartName="/xl/drawings/drawing90.xml" ContentType="application/vnd.openxmlformats-officedocument.drawing+xml"/>
  <Override PartName="/xl/charts/chart92.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63.xml" ContentType="application/vnd.openxmlformats-officedocument.themeOverride+xml"/>
  <Override PartName="/xl/drawings/drawing91.xml" ContentType="application/vnd.openxmlformats-officedocument.drawing+xml"/>
  <Override PartName="/xl/charts/chart93.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64.xml" ContentType="application/vnd.openxmlformats-officedocument.themeOverride+xml"/>
  <Override PartName="/xl/drawings/drawing92.xml" ContentType="application/vnd.openxmlformats-officedocument.drawing+xml"/>
  <Override PartName="/xl/charts/chart94.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65.xml" ContentType="application/vnd.openxmlformats-officedocument.themeOverride+xml"/>
  <Override PartName="/xl/drawings/drawing93.xml" ContentType="application/vnd.openxmlformats-officedocument.drawing+xml"/>
  <Override PartName="/xl/charts/chart95.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66.xml" ContentType="application/vnd.openxmlformats-officedocument.themeOverride+xml"/>
  <Override PartName="/xl/drawings/drawing94.xml" ContentType="application/vnd.openxmlformats-officedocument.drawing+xml"/>
  <Override PartName="/xl/charts/chart96.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67.xml" ContentType="application/vnd.openxmlformats-officedocument.themeOverride+xml"/>
  <Override PartName="/xl/drawings/drawing95.xml" ContentType="application/vnd.openxmlformats-officedocument.drawing+xml"/>
  <Override PartName="/xl/charts/chart97.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68.xml" ContentType="application/vnd.openxmlformats-officedocument.themeOverride+xml"/>
  <Override PartName="/xl/drawings/drawing96.xml" ContentType="application/vnd.openxmlformats-officedocument.drawing+xml"/>
  <Override PartName="/xl/charts/chart98.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69.xml" ContentType="application/vnd.openxmlformats-officedocument.themeOverride+xml"/>
  <Override PartName="/xl/drawings/drawing97.xml" ContentType="application/vnd.openxmlformats-officedocument.drawing+xml"/>
  <Override PartName="/xl/charts/chart99.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70.xml" ContentType="application/vnd.openxmlformats-officedocument.themeOverride+xml"/>
  <Override PartName="/xl/drawings/drawing98.xml" ContentType="application/vnd.openxmlformats-officedocument.drawing+xml"/>
  <Override PartName="/xl/charts/chart100.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71.xml" ContentType="application/vnd.openxmlformats-officedocument.themeOverride+xml"/>
  <Override PartName="/xl/drawings/drawing99.xml" ContentType="application/vnd.openxmlformats-officedocument.drawing+xml"/>
  <Override PartName="/xl/charts/chart101.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72.xml" ContentType="application/vnd.openxmlformats-officedocument.themeOverride+xml"/>
  <Override PartName="/xl/drawings/drawing100.xml" ContentType="application/vnd.openxmlformats-officedocument.drawing+xml"/>
  <Override PartName="/xl/charts/chart102.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73.xml" ContentType="application/vnd.openxmlformats-officedocument.themeOverride+xml"/>
  <Override PartName="/xl/drawings/drawing101.xml" ContentType="application/vnd.openxmlformats-officedocument.drawing+xml"/>
  <Override PartName="/xl/charts/chart103.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74.xml" ContentType="application/vnd.openxmlformats-officedocument.themeOverride+xml"/>
  <Override PartName="/xl/drawings/drawing102.xml" ContentType="application/vnd.openxmlformats-officedocument.drawing+xml"/>
  <Override PartName="/xl/charts/chart104.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75.xml" ContentType="application/vnd.openxmlformats-officedocument.themeOverride+xml"/>
  <Override PartName="/xl/drawings/drawing103.xml" ContentType="application/vnd.openxmlformats-officedocument.drawing+xml"/>
  <Override PartName="/xl/charts/chart105.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76.xml" ContentType="application/vnd.openxmlformats-officedocument.themeOverride+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charts/chart106.xml" ContentType="application/vnd.openxmlformats-officedocument.drawingml.chart+xml"/>
  <Override PartName="/xl/theme/themeOverride77.xml" ContentType="application/vnd.openxmlformats-officedocument.themeOverride+xml"/>
  <Override PartName="/xl/charts/chart107.xml" ContentType="application/vnd.openxmlformats-officedocument.drawingml.chart+xml"/>
  <Override PartName="/xl/theme/themeOverride78.xml" ContentType="application/vnd.openxmlformats-officedocument.themeOverride+xml"/>
  <Override PartName="/xl/charts/chart108.xml" ContentType="application/vnd.openxmlformats-officedocument.drawingml.chart+xml"/>
  <Override PartName="/xl/theme/themeOverride79.xml" ContentType="application/vnd.openxmlformats-officedocument.themeOverride+xml"/>
  <Override PartName="/xl/charts/chart109.xml" ContentType="application/vnd.openxmlformats-officedocument.drawingml.chart+xml"/>
  <Override PartName="/xl/theme/themeOverride80.xml" ContentType="application/vnd.openxmlformats-officedocument.themeOverride+xml"/>
  <Override PartName="/xl/charts/chart110.xml" ContentType="application/vnd.openxmlformats-officedocument.drawingml.chart+xml"/>
  <Override PartName="/xl/theme/themeOverride81.xml" ContentType="application/vnd.openxmlformats-officedocument.themeOverride+xml"/>
  <Override PartName="/xl/charts/chart111.xml" ContentType="application/vnd.openxmlformats-officedocument.drawingml.chart+xml"/>
  <Override PartName="/xl/theme/themeOverride82.xml" ContentType="application/vnd.openxmlformats-officedocument.themeOverride+xml"/>
  <Override PartName="/xl/charts/chart112.xml" ContentType="application/vnd.openxmlformats-officedocument.drawingml.chart+xml"/>
  <Override PartName="/xl/theme/themeOverride83.xml" ContentType="application/vnd.openxmlformats-officedocument.themeOverride+xml"/>
  <Override PartName="/xl/drawings/drawing119.xml" ContentType="application/vnd.openxmlformats-officedocument.drawing+xml"/>
  <Override PartName="/xl/charts/chart113.xml" ContentType="application/vnd.openxmlformats-officedocument.drawingml.chart+xml"/>
  <Override PartName="/xl/theme/themeOverride84.xml" ContentType="application/vnd.openxmlformats-officedocument.themeOverride+xml"/>
  <Override PartName="/xl/drawings/drawing120.xml" ContentType="application/vnd.openxmlformats-officedocument.drawing+xml"/>
  <Override PartName="/xl/charts/chart11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85.xml" ContentType="application/vnd.openxmlformats-officedocument.themeOverride+xml"/>
  <Override PartName="/xl/drawings/drawing121.xml" ContentType="application/vnd.openxmlformats-officedocument.drawing+xml"/>
  <Override PartName="/xl/charts/chart11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updateLinks="never" codeName="ThisWorkbook"/>
  <mc:AlternateContent xmlns:mc="http://schemas.openxmlformats.org/markup-compatibility/2006">
    <mc:Choice Requires="x15">
      <x15ac:absPath xmlns:x15ac="http://schemas.microsoft.com/office/spreadsheetml/2010/11/ac" url="K:\Boletín_Económico\2023\septiembre_23\"/>
    </mc:Choice>
  </mc:AlternateContent>
  <xr:revisionPtr revIDLastSave="0" documentId="13_ncr:1_{93D19224-9D92-4C02-8EBC-4914327F1312}" xr6:coauthVersionLast="36" xr6:coauthVersionMax="36" xr10:uidLastSave="{00000000-0000-0000-0000-000000000000}"/>
  <bookViews>
    <workbookView xWindow="0" yWindow="0" windowWidth="15780" windowHeight="6075" tabRatio="878" xr2:uid="{00000000-000D-0000-FFFF-FFFF00000000}"/>
  </bookViews>
  <sheets>
    <sheet name="Index" sheetId="125" r:id="rId1"/>
    <sheet name="T1" sheetId="4634" r:id="rId2"/>
    <sheet name="T2" sheetId="4635" r:id="rId3"/>
    <sheet name="T3" sheetId="3413" r:id="rId4"/>
    <sheet name="T4" sheetId="4173" r:id="rId5"/>
    <sheet name="T5" sheetId="4174" r:id="rId6"/>
    <sheet name="T6" sheetId="4175" r:id="rId7"/>
    <sheet name="T7" sheetId="4209" r:id="rId8"/>
    <sheet name="T8" sheetId="4211" r:id="rId9"/>
    <sheet name="T9" sheetId="4210" r:id="rId10"/>
    <sheet name="T10" sheetId="4212" r:id="rId11"/>
    <sheet name="T11" sheetId="4213" r:id="rId12"/>
    <sheet name="T12" sheetId="3427" r:id="rId13"/>
    <sheet name="T13" sheetId="4214" r:id="rId14"/>
    <sheet name="T14" sheetId="4216" r:id="rId15"/>
    <sheet name="T15" sheetId="4215" r:id="rId16"/>
    <sheet name="T16" sheetId="4217" r:id="rId17"/>
    <sheet name="T17" sheetId="4218" r:id="rId18"/>
    <sheet name="T18" sheetId="3430" r:id="rId19"/>
    <sheet name="T19" sheetId="4755" r:id="rId20"/>
    <sheet name="T20" sheetId="4756" r:id="rId21"/>
    <sheet name="T21" sheetId="4757" r:id="rId22"/>
    <sheet name="T22" sheetId="4758" r:id="rId23"/>
    <sheet name="T23" sheetId="4759" r:id="rId24"/>
    <sheet name="T24" sheetId="3434" r:id="rId25"/>
    <sheet name="F1" sheetId="4631" r:id="rId26"/>
    <sheet name="F2" sheetId="4632" r:id="rId27"/>
    <sheet name="F3" sheetId="4633" r:id="rId28"/>
    <sheet name="F4" sheetId="1320" r:id="rId29"/>
    <sheet name="F5" sheetId="903" r:id="rId30"/>
    <sheet name="F6" sheetId="3363" r:id="rId31"/>
    <sheet name="F7" sheetId="3364" r:id="rId32"/>
    <sheet name="F8" sheetId="3365" r:id="rId33"/>
    <sheet name="F9" sheetId="4636" r:id="rId34"/>
    <sheet name="F10" sheetId="4637" r:id="rId35"/>
    <sheet name="F11" sheetId="4638" r:id="rId36"/>
    <sheet name="F12" sheetId="4639" r:id="rId37"/>
    <sheet name="F13" sheetId="4640" r:id="rId38"/>
    <sheet name="F14" sheetId="4641" r:id="rId39"/>
    <sheet name="F15" sheetId="4642" r:id="rId40"/>
    <sheet name="F16" sheetId="4643" r:id="rId41"/>
    <sheet name="F17" sheetId="4644" r:id="rId42"/>
    <sheet name="F18" sheetId="4645" r:id="rId43"/>
    <sheet name="F19" sheetId="4646" r:id="rId44"/>
    <sheet name="F20" sheetId="4647" r:id="rId45"/>
    <sheet name="F21" sheetId="4648" r:id="rId46"/>
    <sheet name="F22" sheetId="4649" r:id="rId47"/>
    <sheet name="F23" sheetId="4650" r:id="rId48"/>
    <sheet name="F24" sheetId="4651" r:id="rId49"/>
    <sheet name="F25" sheetId="4652" r:id="rId50"/>
    <sheet name="F26-27" sheetId="4653" r:id="rId51"/>
    <sheet name="F28-29" sheetId="4654" r:id="rId52"/>
    <sheet name="F30-31" sheetId="4655" r:id="rId53"/>
    <sheet name="F32" sheetId="4656" r:id="rId54"/>
    <sheet name="F33" sheetId="3945" r:id="rId55"/>
    <sheet name="F34" sheetId="3946" r:id="rId56"/>
    <sheet name="F35" sheetId="3947" r:id="rId57"/>
    <sheet name="F36" sheetId="4658" r:id="rId58"/>
    <sheet name="F37" sheetId="4668" r:id="rId59"/>
    <sheet name="F38" sheetId="4667" r:id="rId60"/>
    <sheet name="F39" sheetId="4659" r:id="rId61"/>
    <sheet name="F40" sheetId="4660" r:id="rId62"/>
    <sheet name="F41" sheetId="4661" r:id="rId63"/>
    <sheet name="F42" sheetId="4662" r:id="rId64"/>
    <sheet name="F43" sheetId="4663" r:id="rId65"/>
    <sheet name="F44" sheetId="4664" r:id="rId66"/>
    <sheet name="F45" sheetId="4665" r:id="rId67"/>
    <sheet name="F46" sheetId="4666" r:id="rId68"/>
    <sheet name="F47" sheetId="4669" r:id="rId69"/>
    <sheet name="F48-51" sheetId="4670" r:id="rId70"/>
    <sheet name="F52" sheetId="4674" r:id="rId71"/>
    <sheet name="F53" sheetId="4675" r:id="rId72"/>
    <sheet name="F54" sheetId="4676" r:id="rId73"/>
    <sheet name="F55" sheetId="4679" r:id="rId74"/>
    <sheet name="F56" sheetId="4680" r:id="rId75"/>
    <sheet name="F57" sheetId="4681" r:id="rId76"/>
    <sheet name="F58" sheetId="4682" r:id="rId77"/>
    <sheet name="F59" sheetId="4683" r:id="rId78"/>
    <sheet name="F60" sheetId="4684" r:id="rId79"/>
    <sheet name="F61" sheetId="4685" r:id="rId80"/>
    <sheet name="F62" sheetId="4686" r:id="rId81"/>
    <sheet name="F63" sheetId="4687" r:id="rId82"/>
    <sheet name="F64" sheetId="4688" r:id="rId83"/>
    <sheet name="F65" sheetId="4677" r:id="rId84"/>
    <sheet name="F66" sheetId="4678" r:id="rId85"/>
    <sheet name="F67-68" sheetId="4693" r:id="rId86"/>
    <sheet name="F69-70" sheetId="4694" r:id="rId87"/>
    <sheet name="F71-72" sheetId="4695" r:id="rId88"/>
    <sheet name="F73" sheetId="4699" r:id="rId89"/>
    <sheet name="F74" sheetId="4689" r:id="rId90"/>
    <sheet name="F75" sheetId="4690" r:id="rId91"/>
    <sheet name="F76" sheetId="4700" r:id="rId92"/>
    <sheet name="F77" sheetId="4701" r:id="rId93"/>
    <sheet name="F78" sheetId="4702" r:id="rId94"/>
    <sheet name="F79" sheetId="4703" r:id="rId95"/>
    <sheet name="F80" sheetId="4704" r:id="rId96"/>
    <sheet name="F81" sheetId="4705" r:id="rId97"/>
    <sheet name="F82" sheetId="4706" r:id="rId98"/>
    <sheet name="F83" sheetId="4707" r:id="rId99"/>
    <sheet name="F84" sheetId="4708" r:id="rId100"/>
    <sheet name="F85" sheetId="4709" r:id="rId101"/>
    <sheet name="F86" sheetId="4710" r:id="rId102"/>
    <sheet name="F87" sheetId="4711" r:id="rId103"/>
    <sheet name="F88" sheetId="4712" r:id="rId104"/>
    <sheet name="F89" sheetId="4713" r:id="rId105"/>
    <sheet name="F90" sheetId="4714" r:id="rId106"/>
    <sheet name="F91" sheetId="4715" r:id="rId107"/>
    <sheet name="F92" sheetId="4716" r:id="rId108"/>
    <sheet name="F93" sheetId="4717" r:id="rId109"/>
    <sheet name="F94" sheetId="4718" r:id="rId110"/>
    <sheet name="F95" sheetId="4719" r:id="rId111"/>
    <sheet name="F96" sheetId="4720" r:id="rId112"/>
    <sheet name="F97" sheetId="4721" r:id="rId113"/>
    <sheet name="F98" sheetId="4722" r:id="rId114"/>
    <sheet name="F99" sheetId="4723" r:id="rId115"/>
    <sheet name="F100" sheetId="4724" r:id="rId116"/>
    <sheet name="F101" sheetId="4725" r:id="rId117"/>
    <sheet name="F102" sheetId="4726" r:id="rId118"/>
    <sheet name="F103" sheetId="4727" r:id="rId119"/>
    <sheet name="F104" sheetId="4728" r:id="rId120"/>
    <sheet name="F105" sheetId="4729" r:id="rId121"/>
    <sheet name="F106" sheetId="4730" r:id="rId122"/>
    <sheet name="F107" sheetId="4731" r:id="rId123"/>
    <sheet name="F108" sheetId="4732" r:id="rId124"/>
    <sheet name="F109" sheetId="4733" r:id="rId125"/>
    <sheet name="F110" sheetId="4734" r:id="rId126"/>
    <sheet name="F111" sheetId="4735" r:id="rId127"/>
    <sheet name="F112" sheetId="4736" r:id="rId128"/>
    <sheet name="F113" sheetId="4737" r:id="rId129"/>
    <sheet name="F114" sheetId="4738" r:id="rId130"/>
    <sheet name="F115" sheetId="4739" r:id="rId131"/>
    <sheet name="F116" sheetId="4740" r:id="rId132"/>
    <sheet name="F117" sheetId="4741" r:id="rId133"/>
    <sheet name="F118" sheetId="4742" r:id="rId134"/>
    <sheet name="F119" sheetId="4743" r:id="rId135"/>
    <sheet name="F120" sheetId="4744" r:id="rId136"/>
    <sheet name="F121" sheetId="4745" r:id="rId137"/>
    <sheet name="F122" sheetId="4746" r:id="rId138"/>
    <sheet name="F123" sheetId="4747" r:id="rId139"/>
    <sheet name="F124" sheetId="4748" r:id="rId140"/>
    <sheet name="F125" sheetId="4749" r:id="rId141"/>
    <sheet name="F126" sheetId="4750" r:id="rId142"/>
    <sheet name="F127" sheetId="4764" r:id="rId143"/>
    <sheet name="F128" sheetId="4765" r:id="rId144"/>
    <sheet name="F129" sheetId="4766" r:id="rId145"/>
    <sheet name="F130" sheetId="4767" r:id="rId146"/>
    <sheet name="F131" sheetId="4751" r:id="rId147"/>
    <sheet name="F132" sheetId="4752" r:id="rId148"/>
    <sheet name="F133" sheetId="4753" r:id="rId149"/>
    <sheet name="F134" sheetId="4754" r:id="rId150"/>
    <sheet name="F135-146" sheetId="4501" r:id="rId151"/>
  </sheets>
  <definedNames>
    <definedName name="_xlnm._FilterDatabase" localSheetId="34" hidden="1">'F10'!$G$4:$H$37</definedName>
    <definedName name="_xlnm._FilterDatabase" localSheetId="115" hidden="1">'F100'!$A$5:$B$38</definedName>
    <definedName name="_xlnm._FilterDatabase" localSheetId="117" hidden="1">'F102'!$A$5:$B$38</definedName>
    <definedName name="_xlnm._FilterDatabase" localSheetId="119" hidden="1">'F104'!$A$5:$B$38</definedName>
    <definedName name="_xlnm._FilterDatabase" localSheetId="124" hidden="1">'F109'!$A$5:$B$24</definedName>
    <definedName name="_xlnm._FilterDatabase" localSheetId="127" hidden="1">'F112'!$A$5:$B$24</definedName>
    <definedName name="_xlnm._FilterDatabase" localSheetId="142" hidden="1">'F127'!$A$6:$E$38</definedName>
    <definedName name="_xlnm._FilterDatabase" localSheetId="143" hidden="1">'F128'!$A$6:$E$6</definedName>
    <definedName name="_xlnm._FilterDatabase" localSheetId="144" hidden="1">'F129'!$A$6:$E$38</definedName>
    <definedName name="_xlnm._FilterDatabase" localSheetId="145" hidden="1">'F130'!$A$5:$D$5</definedName>
    <definedName name="_xlnm._FilterDatabase" localSheetId="41" hidden="1">'F17'!$A$6:$D$6</definedName>
    <definedName name="_xlnm._FilterDatabase" localSheetId="42" hidden="1">'F18'!$A$6:$D$37</definedName>
    <definedName name="_xlnm._FilterDatabase" localSheetId="43" hidden="1">'F19'!$A$6:$D$37</definedName>
    <definedName name="_xlnm._FilterDatabase" localSheetId="44" hidden="1">'F20'!$A$6:$D$37</definedName>
    <definedName name="_xlnm._FilterDatabase" localSheetId="45" hidden="1">'F21'!$A$6:$D$37</definedName>
    <definedName name="_xlnm._FilterDatabase" localSheetId="46" hidden="1">'F22'!$A$6:$D$37</definedName>
    <definedName name="_xlnm._FilterDatabase" localSheetId="47" hidden="1">'F23'!$A$6:$D$38</definedName>
    <definedName name="_xlnm._FilterDatabase" localSheetId="48" hidden="1">'F24'!$A$6:$D$38</definedName>
    <definedName name="_xlnm._FilterDatabase" localSheetId="53" hidden="1">'F32'!$A$6:$D$39</definedName>
    <definedName name="_xlnm._FilterDatabase" localSheetId="55" hidden="1">'F34'!$A$6:$B$6</definedName>
    <definedName name="_xlnm._FilterDatabase" localSheetId="56" hidden="1">'F35'!$A$6:$B$6</definedName>
    <definedName name="_xlnm._FilterDatabase" localSheetId="59" hidden="1">'F38'!$A$6:$S$39</definedName>
    <definedName name="_xlnm._FilterDatabase" localSheetId="60" hidden="1">'F39'!$A$6:$D$6</definedName>
    <definedName name="_xlnm._FilterDatabase" localSheetId="62" hidden="1">'F41'!$A$6:$F$6</definedName>
    <definedName name="_xlnm._FilterDatabase" localSheetId="63" hidden="1">'F42'!$A$6:$F$6</definedName>
    <definedName name="_xlnm._FilterDatabase" localSheetId="69" hidden="1">'F48-51'!$A$6:$I$131</definedName>
    <definedName name="_xlnm._FilterDatabase" localSheetId="73" hidden="1">'F55'!#REF!</definedName>
    <definedName name="_xlnm._FilterDatabase" localSheetId="76" hidden="1">'F58'!$A$27:$D$27</definedName>
    <definedName name="_xlnm._FilterDatabase" localSheetId="78" hidden="1">'F60'!$A$40:$C$40</definedName>
    <definedName name="_xlnm._FilterDatabase" localSheetId="86" hidden="1">'F69-70'!$A$6:$D$39</definedName>
    <definedName name="_xlnm._FilterDatabase" localSheetId="98" hidden="1">'F83'!$A$5:$B$38</definedName>
    <definedName name="_xlnm._FilterDatabase" localSheetId="100" hidden="1">'F85'!$A$5:$B$38</definedName>
    <definedName name="_xlnm._FilterDatabase" localSheetId="101" hidden="1">'F86'!$A$5:$B$38</definedName>
    <definedName name="_xlnm._FilterDatabase" localSheetId="104" hidden="1">'F89'!$A$5:$B$38</definedName>
    <definedName name="_xlnm._FilterDatabase" localSheetId="106" hidden="1">'F91'!$A$5:$B$38</definedName>
    <definedName name="_xlnm._FilterDatabase" localSheetId="109" hidden="1">'F94'!$A$5:$B$37</definedName>
    <definedName name="_xlnm._FilterDatabase" localSheetId="110" hidden="1">'F95'!$A$5:$B$38</definedName>
    <definedName name="_xlnm._FilterDatabase" localSheetId="111" hidden="1">'F96'!$A$5:$B$38</definedName>
    <definedName name="_xlnm._FilterDatabase" localSheetId="4" hidden="1">'T5'!$A$19:$E$133</definedName>
    <definedName name="_xlnm._FilterDatabase" localSheetId="5" hidden="1">'T5'!$A$19:$E$133</definedName>
    <definedName name="_xlnm._FilterDatabase" localSheetId="6" hidden="1">'T6'!#REF!</definedName>
    <definedName name="actividad" localSheetId="24" hidden="1">{"'III15-0095'!$A$1:$N$151"}</definedName>
    <definedName name="actividad" hidden="1">{"'III15-0095'!$A$1:$N$151"}</definedName>
    <definedName name="dos" hidden="1">{"'III15-0095'!$A$1:$N$151"}</definedName>
    <definedName name="dos_1" hidden="1">{"'III15-0095'!$A$1:$N$151"}</definedName>
    <definedName name="dos_Dos" hidden="1">{"'III15-0095'!$A$1:$N$151"}</definedName>
    <definedName name="HTLML" hidden="1">{"'III15-0095'!$A$1:$N$151"}</definedName>
    <definedName name="HTML_CodePage" hidden="1">1252</definedName>
    <definedName name="HTML_Control" localSheetId="11" hidden="1">{"'III15-0095'!$A$1:$N$151"}</definedName>
    <definedName name="HTML_Control" localSheetId="24"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Start10">'T9'!$H$1:$I$1</definedName>
    <definedName name="Start100">'F84'!$H$1:$I$1</definedName>
    <definedName name="Start101">'F85'!$H$1:$I$1</definedName>
    <definedName name="Start102">'F86'!$H$1:$I$1</definedName>
    <definedName name="Start103">'F87'!$H$1:$I$1</definedName>
    <definedName name="Start104">'F88'!$H$1:$I$1</definedName>
    <definedName name="Start105">'F89'!$H$1:$I$1</definedName>
    <definedName name="Start106">'F90'!$H$1:$I$1</definedName>
    <definedName name="Start107">'F91'!$H$1:$I$1</definedName>
    <definedName name="Start108">'F92'!$H$1:$I$1</definedName>
    <definedName name="Start109">'F93'!$H$1:$I$1</definedName>
    <definedName name="Start11">'T10'!$H$1:$I$1</definedName>
    <definedName name="Start110">'F94'!$H$1:$I$1</definedName>
    <definedName name="Start111">'F95'!$H$1:$I$1</definedName>
    <definedName name="Start112">'F96'!$H$1:$I$1</definedName>
    <definedName name="Start113">'F97'!$H$1:$I$1</definedName>
    <definedName name="Start114">'F98'!$H$1:$I$1</definedName>
    <definedName name="Start115">'F99'!$H$1:$I$1</definedName>
    <definedName name="Start116">'F100'!$H$1:$I$1</definedName>
    <definedName name="Start117">'F101'!$H$1:$I$1</definedName>
    <definedName name="Start118">'F102'!$H$1:$I$1</definedName>
    <definedName name="Start119">'F103'!$H$1:$I$1</definedName>
    <definedName name="Start12" localSheetId="14">'T14'!$H$1:$I$1</definedName>
    <definedName name="Start12">'T11'!$H$1:$I$1</definedName>
    <definedName name="Start120">'F104'!$H$1:$I$1</definedName>
    <definedName name="Start121">'F105'!$H$1:$I$1</definedName>
    <definedName name="Start122">'F106'!$H$1:$I$1</definedName>
    <definedName name="Start123">'F107'!$H$1:$I$1</definedName>
    <definedName name="Start124">'F108'!$H$1:$I$1</definedName>
    <definedName name="Start125">'F109'!$H$1:$I$1</definedName>
    <definedName name="Start126">'F110'!$H$1:$I$1</definedName>
    <definedName name="Start127">'F111'!$H$1:$I$1</definedName>
    <definedName name="Start128">'F112'!$H$1:$I$1</definedName>
    <definedName name="Start129">'F113'!$H$1:$I$1</definedName>
    <definedName name="Start13">'T12'!$H$1:$I$1</definedName>
    <definedName name="Start130">'F114'!$H$1:$I$1</definedName>
    <definedName name="Start131">'F115'!$H$1:$I$1</definedName>
    <definedName name="Start132">'F116'!$H$1:$I$1</definedName>
    <definedName name="Start133">'F117'!$H$1:$I$1</definedName>
    <definedName name="Start134">'F118'!$H$1:$I$1</definedName>
    <definedName name="Start135">'F119'!$H$1:$I$1</definedName>
    <definedName name="Start136">'F120'!$H$1:$I$1</definedName>
    <definedName name="Start137">'F121'!$H$1:$I$1</definedName>
    <definedName name="Start138">'F122'!$H$1:$I$1</definedName>
    <definedName name="Start139">'F123'!$H$1:$I$1</definedName>
    <definedName name="Start14">'T13'!$H$1:$I$1</definedName>
    <definedName name="Start140">'F124'!$H$1:$I$1</definedName>
    <definedName name="Start141">'F125'!$H$1:$I$1</definedName>
    <definedName name="Start142">'F126'!$H$1:$I$1</definedName>
    <definedName name="Start143">'F127'!$H$1:$I$1</definedName>
    <definedName name="Start144">'F128'!$H$1:$I$1</definedName>
    <definedName name="Start145">'F129'!$H$1:$I$1</definedName>
    <definedName name="Start146">'F130'!$H$1:$I$1</definedName>
    <definedName name="Start147">'F131'!$H$1:$I$1</definedName>
    <definedName name="Start148">'F132'!$H$1:$I$1</definedName>
    <definedName name="Start149">'F133'!$H$1:$I$1</definedName>
    <definedName name="Start15">'T14'!$H$1:$I$1</definedName>
    <definedName name="Start150">'F134'!$H$1:$I$1</definedName>
    <definedName name="Start151">'F135-146'!$H$1:$I$1</definedName>
    <definedName name="Start152">'F127'!$H$1:$I$1</definedName>
    <definedName name="Start153">'F128'!$H$1:$I$1</definedName>
    <definedName name="Start154">'F129'!$H$1:$I$1</definedName>
    <definedName name="Start155">'F130'!$H$1:$I$1</definedName>
    <definedName name="Start156">'F131'!$H$1:$I$1</definedName>
    <definedName name="Start157">'F132'!$H$1:$I$1</definedName>
    <definedName name="Start158">'F133'!$H$1:$I$1</definedName>
    <definedName name="Start159">'F134'!$H$1:$I$1</definedName>
    <definedName name="Start16">'T15'!$H$1:$I$1</definedName>
    <definedName name="Start160">'F135-146'!$H$1:$I$1</definedName>
    <definedName name="Start17">'T16'!$H$1:$I$1</definedName>
    <definedName name="Start18">'T17'!$H$1:$I$1</definedName>
    <definedName name="Start19">'T18'!$H$1:$I$1</definedName>
    <definedName name="Start2">'T1'!$H$1:$I$1</definedName>
    <definedName name="Start20">'T19'!$H$1:$I$1</definedName>
    <definedName name="Start204">'F135-146'!$H$1:$I$1</definedName>
    <definedName name="Start21">'T20'!$H$1:$I$1</definedName>
    <definedName name="Start216">'F135-146'!$H$1:$I$1</definedName>
    <definedName name="Start22">'T21'!$H$1:$I$1</definedName>
    <definedName name="Start23">'T22'!$H$1:$I$1</definedName>
    <definedName name="Start24">'T23'!$H$1:$I$1</definedName>
    <definedName name="Start25">'T24'!$H$1:$I$1</definedName>
    <definedName name="Start26">'F1'!$H$1:$I$1</definedName>
    <definedName name="Start27">'F2'!$H$1:$I$1</definedName>
    <definedName name="Start28">'F3'!$H$1:$I$1</definedName>
    <definedName name="Start29">'F4'!$H$1:$I$1</definedName>
    <definedName name="Start3">'T2'!$H$1:$I$1</definedName>
    <definedName name="Start30">'F5'!$H$1:$I$1</definedName>
    <definedName name="Start31">'F6'!$H$1:$I$1</definedName>
    <definedName name="Start32">'F7'!$H$1:$I$1</definedName>
    <definedName name="Start33">'F8'!$H$1:$I$1</definedName>
    <definedName name="Start34">'F9'!$H$1:$I$1</definedName>
    <definedName name="Start35">'F10'!$H$1:$I$1</definedName>
    <definedName name="Start36">'F11'!$H$1:$I$1</definedName>
    <definedName name="Start37">'F12'!$H$1:$I$1</definedName>
    <definedName name="Start38">'F13'!$H$1:$I$1</definedName>
    <definedName name="Start39">'F14'!$H$1:$I$1</definedName>
    <definedName name="Start4">'T3'!$H$1:$I$1</definedName>
    <definedName name="Start40">'F15'!$H$1:$I$1</definedName>
    <definedName name="Start41">'F16'!$H$1:$I$1</definedName>
    <definedName name="Start42">'F17'!$H$1:$I$1</definedName>
    <definedName name="Start43">'F18'!$H$1:$I$1</definedName>
    <definedName name="Start44">'F19'!$H$1:$I$1</definedName>
    <definedName name="Start45">'F20'!$H$1:$I$1</definedName>
    <definedName name="Start46">'F21'!$H$1:$I$1</definedName>
    <definedName name="Start47">'F22'!$H$1:$I$1</definedName>
    <definedName name="Start48">'F23'!$H$1:$I$1</definedName>
    <definedName name="Start49">'F24'!$H$1:$I$1</definedName>
    <definedName name="Start5">'T4'!$H$1:$I$1</definedName>
    <definedName name="Start50">'F25'!$H$1:$I$1</definedName>
    <definedName name="Start51">'F26-27'!$H$1:$I$1</definedName>
    <definedName name="Start52">'F28-29'!$H$1:$I$1</definedName>
    <definedName name="Start53">'F30-31'!$H$1:$I$1</definedName>
    <definedName name="Start54">'F32'!$H$1:$I$1</definedName>
    <definedName name="Start55">'F33'!$H$1:$I$1</definedName>
    <definedName name="Start56">'F34'!$H$1:$I$1</definedName>
    <definedName name="Start57">'F35'!$H$1:$I$1</definedName>
    <definedName name="Start58">'F36'!$H$1:$I$1</definedName>
    <definedName name="Start59">'F37'!$H$1:$I$1</definedName>
    <definedName name="Start6">'T5'!$H$1:$I$1</definedName>
    <definedName name="Start60">'F38'!$H$1:$I$1</definedName>
    <definedName name="Start61">'F39'!$H$1:$I$1</definedName>
    <definedName name="Start62">'F40'!$H$1:$I$1</definedName>
    <definedName name="Start63">'F41'!$H$1:$I$1</definedName>
    <definedName name="Start64">'F42'!$H$1:$I$1</definedName>
    <definedName name="Start65">'F43'!$H$1:$I$1</definedName>
    <definedName name="Start66">'F44'!$H$1:$I$1</definedName>
    <definedName name="Start67">'F45'!$H$1:$I$1</definedName>
    <definedName name="Start68">'F46'!$H$1:$I$1</definedName>
    <definedName name="Start69">'F47'!$H$1:$I$1</definedName>
    <definedName name="Start7">'T6'!$H$1:$I$1</definedName>
    <definedName name="Start70">'F48-51'!$H$1:$I$1</definedName>
    <definedName name="Start71">'F52'!$H$1:$I$1</definedName>
    <definedName name="Start72">'F53'!$H$1:$I$1</definedName>
    <definedName name="Start73">'F54'!$H$1:$I$1</definedName>
    <definedName name="Start74">'F55'!$H$1:$I$1</definedName>
    <definedName name="Start75">'F56'!$H$1:$I$1</definedName>
    <definedName name="Start76">'F57'!$H$1:$I$1</definedName>
    <definedName name="Start77">'F58'!$H$1:$I$1</definedName>
    <definedName name="Start78">'F59'!$H$1:$I$1</definedName>
    <definedName name="Start79">'F60'!$H$1:$I$1</definedName>
    <definedName name="Start8" localSheetId="8">'T8'!$H$1:$I$1</definedName>
    <definedName name="Start8">'T7'!$H$1:$I$1</definedName>
    <definedName name="Start80">'F61'!$H$1:$I$1</definedName>
    <definedName name="Start81">'F62'!$H$1:$I$1</definedName>
    <definedName name="Start82">'F63'!$H$1:$I$1</definedName>
    <definedName name="Start83">'F64'!$H$1:$I$1</definedName>
    <definedName name="Start84">'F65'!$H$1:$I$1</definedName>
    <definedName name="Start85">'F66'!$H$1:$I$1</definedName>
    <definedName name="Start86">'F67-68'!$H$1:$I$1</definedName>
    <definedName name="Start87">'F69-70'!$H$1:$I$1</definedName>
    <definedName name="Start88">'F71-72'!$H$1:$I$1</definedName>
    <definedName name="Start89">'F73'!$H$1:$I$1</definedName>
    <definedName name="Start9">'T8'!$H$1:$I$1</definedName>
    <definedName name="Start90">'F74'!$H$1:$I$1</definedName>
    <definedName name="Start91">'F75'!$H$1:$I$1</definedName>
    <definedName name="Start92">'F76'!$H$1:$I$1</definedName>
    <definedName name="Start93">'F77'!$H$1:$I$1</definedName>
    <definedName name="Start94">'F78'!$H$1:$I$1</definedName>
    <definedName name="Start95">'F79'!$H$1:$I$1</definedName>
    <definedName name="Start96">'F80'!$H$1:$I$1</definedName>
    <definedName name="Start97">'F81'!$H$1:$I$1</definedName>
    <definedName name="Start98">'F82'!$H$1:$I$1</definedName>
    <definedName name="Start99">'F83'!$H$1:$I$1</definedName>
  </definedNames>
  <calcPr calcId="191029"/>
</workbook>
</file>

<file path=xl/calcChain.xml><?xml version="1.0" encoding="utf-8"?>
<calcChain xmlns="http://schemas.openxmlformats.org/spreadsheetml/2006/main">
  <c r="D39" i="4767" l="1"/>
  <c r="D37" i="4767"/>
  <c r="D36" i="4767"/>
  <c r="D35" i="4767"/>
  <c r="D34" i="4767"/>
  <c r="D33" i="4767"/>
  <c r="D32" i="4767"/>
  <c r="D31" i="4767"/>
  <c r="D30" i="4767"/>
  <c r="D29" i="4767"/>
  <c r="D28" i="4767"/>
  <c r="D27" i="4767"/>
  <c r="D26" i="4767"/>
  <c r="D25" i="4767"/>
  <c r="D24" i="4767"/>
  <c r="D23" i="4767"/>
  <c r="D22" i="4767"/>
  <c r="D21" i="4767"/>
  <c r="D20" i="4767"/>
  <c r="D19" i="4767"/>
  <c r="D18" i="4767"/>
  <c r="D17" i="4767"/>
  <c r="D16" i="4767"/>
  <c r="D15" i="4767"/>
  <c r="D14" i="4767"/>
  <c r="D13" i="4767"/>
  <c r="D12" i="4767"/>
  <c r="D11" i="4767"/>
  <c r="D10" i="4767"/>
  <c r="D9" i="4767"/>
  <c r="D8" i="4767"/>
  <c r="D7" i="4767"/>
  <c r="D6" i="4767"/>
  <c r="J30" i="4765"/>
  <c r="I30" i="4765"/>
  <c r="H30" i="4765"/>
  <c r="X15" i="4764"/>
  <c r="X11" i="4764"/>
  <c r="G39" i="4705" l="1"/>
  <c r="G38" i="4705"/>
  <c r="G37" i="4705"/>
  <c r="G36" i="4705"/>
  <c r="G35" i="4705"/>
  <c r="G34" i="4705"/>
  <c r="G33" i="4705"/>
  <c r="G32" i="4705"/>
  <c r="G31" i="4705"/>
  <c r="G30" i="4705"/>
  <c r="G29" i="4705"/>
  <c r="G28" i="4705"/>
  <c r="G27" i="4705"/>
  <c r="G26" i="4705"/>
  <c r="G25" i="4705"/>
  <c r="G24" i="4705"/>
  <c r="G23" i="4705"/>
  <c r="G22" i="4705"/>
  <c r="G21" i="4705"/>
  <c r="G20" i="4705"/>
  <c r="G19" i="4705"/>
  <c r="G18" i="4705"/>
  <c r="G17" i="4705"/>
  <c r="G16" i="4705"/>
  <c r="G15" i="4705"/>
  <c r="G14" i="4705"/>
  <c r="G13" i="4705"/>
  <c r="G12" i="4705"/>
  <c r="G11" i="4705"/>
  <c r="G10" i="4705"/>
  <c r="G9" i="4705"/>
  <c r="G8" i="4705"/>
  <c r="G7" i="4705"/>
  <c r="G39" i="4704"/>
  <c r="G38" i="4704"/>
  <c r="G37" i="4704"/>
  <c r="G36" i="4704"/>
  <c r="G35" i="4704"/>
  <c r="G34" i="4704"/>
  <c r="G33" i="4704"/>
  <c r="G32" i="4704"/>
  <c r="G31" i="4704"/>
  <c r="G30" i="4704"/>
  <c r="G29" i="4704"/>
  <c r="G28" i="4704"/>
  <c r="G27" i="4704"/>
  <c r="G26" i="4704"/>
  <c r="G25" i="4704"/>
  <c r="G24" i="4704"/>
  <c r="G23" i="4704"/>
  <c r="G22" i="4704"/>
  <c r="G21" i="4704"/>
  <c r="G20" i="4704"/>
  <c r="G19" i="4704"/>
  <c r="G18" i="4704"/>
  <c r="G17" i="4704"/>
  <c r="G16" i="4704"/>
  <c r="G15" i="4704"/>
  <c r="G14" i="4704"/>
  <c r="G13" i="4704"/>
  <c r="G12" i="4704"/>
  <c r="G11" i="4704"/>
  <c r="G10" i="4704"/>
  <c r="G9" i="4704"/>
  <c r="G8" i="4704"/>
  <c r="G7" i="4704"/>
  <c r="G39" i="4703"/>
  <c r="G38" i="4703"/>
  <c r="G37" i="4703"/>
  <c r="G36" i="4703"/>
  <c r="G35" i="4703"/>
  <c r="G34" i="4703"/>
  <c r="G33" i="4703"/>
  <c r="G32" i="4703"/>
  <c r="G31" i="4703"/>
  <c r="G30" i="4703"/>
  <c r="G29" i="4703"/>
  <c r="G28" i="4703"/>
  <c r="G27" i="4703"/>
  <c r="G26" i="4703"/>
  <c r="G25" i="4703"/>
  <c r="G24" i="4703"/>
  <c r="G23" i="4703"/>
  <c r="G22" i="4703"/>
  <c r="G21" i="4703"/>
  <c r="G20" i="4703"/>
  <c r="G19" i="4703"/>
  <c r="G18" i="4703"/>
  <c r="G17" i="4703"/>
  <c r="G16" i="4703"/>
  <c r="G15" i="4703"/>
  <c r="G14" i="4703"/>
  <c r="G13" i="4703"/>
  <c r="G12" i="4703"/>
  <c r="G11" i="4703"/>
  <c r="G10" i="4703"/>
  <c r="G9" i="4703"/>
  <c r="G8" i="4703"/>
  <c r="G7" i="4703"/>
  <c r="G39" i="4702"/>
  <c r="G38" i="4702"/>
  <c r="G37" i="4702"/>
  <c r="G36" i="4702"/>
  <c r="G35" i="4702"/>
  <c r="G34" i="4702"/>
  <c r="G33" i="4702"/>
  <c r="G32" i="4702"/>
  <c r="G31" i="4702"/>
  <c r="G30" i="4702"/>
  <c r="G29" i="4702"/>
  <c r="G28" i="4702"/>
  <c r="G27" i="4702"/>
  <c r="G26" i="4702"/>
  <c r="G25" i="4702"/>
  <c r="G24" i="4702"/>
  <c r="G23" i="4702"/>
  <c r="G22" i="4702"/>
  <c r="G21" i="4702"/>
  <c r="G20" i="4702"/>
  <c r="G19" i="4702"/>
  <c r="G18" i="4702"/>
  <c r="G17" i="4702"/>
  <c r="G16" i="4702"/>
  <c r="G15" i="4702"/>
  <c r="G14" i="4702"/>
  <c r="G13" i="4702"/>
  <c r="G12" i="4702"/>
  <c r="G11" i="4702"/>
  <c r="G10" i="4702"/>
  <c r="G9" i="4702"/>
  <c r="G8" i="4702"/>
  <c r="G7" i="4702"/>
  <c r="G39" i="4701"/>
  <c r="G38" i="4701"/>
  <c r="G37" i="4701"/>
  <c r="G36" i="4701"/>
  <c r="G35" i="4701"/>
  <c r="G34" i="4701"/>
  <c r="G33" i="4701"/>
  <c r="G32" i="4701"/>
  <c r="G31" i="4701"/>
  <c r="G30" i="4701"/>
  <c r="G29" i="4701"/>
  <c r="G28" i="4701"/>
  <c r="G27" i="4701"/>
  <c r="G26" i="4701"/>
  <c r="G25" i="4701"/>
  <c r="G24" i="4701"/>
  <c r="G23" i="4701"/>
  <c r="G22" i="4701"/>
  <c r="G21" i="4701"/>
  <c r="G20" i="4701"/>
  <c r="G19" i="4701"/>
  <c r="G18" i="4701"/>
  <c r="G17" i="4701"/>
  <c r="G16" i="4701"/>
  <c r="G15" i="4701"/>
  <c r="G14" i="4701"/>
  <c r="G13" i="4701"/>
  <c r="G12" i="4701"/>
  <c r="G11" i="4701"/>
  <c r="G10" i="4701"/>
  <c r="G9" i="4701"/>
  <c r="G8" i="4701"/>
  <c r="G7" i="4701"/>
  <c r="G38" i="4700"/>
  <c r="G37" i="4700"/>
  <c r="G36" i="4700"/>
  <c r="G35" i="4700"/>
  <c r="G34" i="4700"/>
  <c r="G33" i="4700"/>
  <c r="G32" i="4700"/>
  <c r="G31" i="4700"/>
  <c r="G30" i="4700"/>
  <c r="G29" i="4700"/>
  <c r="G28" i="4700"/>
  <c r="G27" i="4700"/>
  <c r="G26" i="4700"/>
  <c r="G25" i="4700"/>
  <c r="G24" i="4700"/>
  <c r="G23" i="4700"/>
  <c r="G22" i="4700"/>
  <c r="G21" i="4700"/>
  <c r="G20" i="4700"/>
  <c r="G19" i="4700"/>
  <c r="G18" i="4700"/>
  <c r="G17" i="4700"/>
  <c r="G16" i="4700"/>
  <c r="G15" i="4700"/>
  <c r="G14" i="4700"/>
  <c r="G13" i="4700"/>
  <c r="G12" i="4700"/>
  <c r="G11" i="4700"/>
  <c r="G10" i="4700"/>
  <c r="G9" i="4700"/>
  <c r="G8" i="4700"/>
  <c r="G7" i="4700"/>
  <c r="C15" i="4218" l="1"/>
  <c r="B15" i="4218"/>
  <c r="E14" i="4218"/>
  <c r="D14" i="4218"/>
  <c r="E13" i="4218"/>
  <c r="D13" i="4218"/>
  <c r="E12" i="4218"/>
  <c r="D12" i="4218"/>
  <c r="E11" i="4218"/>
  <c r="D11" i="4218"/>
  <c r="E10" i="4218"/>
  <c r="D10" i="4218"/>
  <c r="E9" i="4218"/>
  <c r="D9" i="4218"/>
  <c r="E8" i="4218"/>
  <c r="D8" i="4218"/>
  <c r="C15" i="4217"/>
  <c r="B15" i="4217"/>
  <c r="E14" i="4217"/>
  <c r="D14" i="4217"/>
  <c r="E13" i="4217"/>
  <c r="D13" i="4217"/>
  <c r="E12" i="4217"/>
  <c r="D12" i="4217"/>
  <c r="E11" i="4217"/>
  <c r="D11" i="4217"/>
  <c r="E10" i="4217"/>
  <c r="D10" i="4217"/>
  <c r="E9" i="4217"/>
  <c r="D9" i="4217"/>
  <c r="E8" i="4217"/>
  <c r="D8" i="4217"/>
  <c r="C16" i="4216"/>
  <c r="B16" i="4216"/>
  <c r="E15" i="4216"/>
  <c r="D15" i="4216"/>
  <c r="E14" i="4216"/>
  <c r="D14" i="4216"/>
  <c r="E13" i="4216"/>
  <c r="D13" i="4216"/>
  <c r="E12" i="4216"/>
  <c r="D12" i="4216"/>
  <c r="E11" i="4216"/>
  <c r="D11" i="4216"/>
  <c r="E10" i="4216"/>
  <c r="D10" i="4216"/>
  <c r="E9" i="4216"/>
  <c r="D9" i="4216"/>
  <c r="E8" i="4216"/>
  <c r="D8" i="4216"/>
  <c r="C16" i="4215"/>
  <c r="B16" i="4215"/>
  <c r="E15" i="4215"/>
  <c r="D15" i="4215"/>
  <c r="E14" i="4215"/>
  <c r="D14" i="4215"/>
  <c r="E13" i="4215"/>
  <c r="D13" i="4215"/>
  <c r="E12" i="4215"/>
  <c r="D12" i="4215"/>
  <c r="E11" i="4215"/>
  <c r="D11" i="4215"/>
  <c r="E10" i="4215"/>
  <c r="D10" i="4215"/>
  <c r="E9" i="4215"/>
  <c r="D9" i="4215"/>
  <c r="E8" i="4215"/>
  <c r="D8" i="4215"/>
  <c r="D16" i="4214"/>
  <c r="C16" i="4214"/>
  <c r="B16" i="4214"/>
  <c r="E15" i="4214"/>
  <c r="D15" i="4214"/>
  <c r="E14" i="4214"/>
  <c r="D14" i="4214"/>
  <c r="E13" i="4214"/>
  <c r="D13" i="4214"/>
  <c r="E12" i="4214"/>
  <c r="D12" i="4214"/>
  <c r="E11" i="4214"/>
  <c r="D11" i="4214"/>
  <c r="E10" i="4214"/>
  <c r="D10" i="4214"/>
  <c r="E9" i="4214"/>
  <c r="D9" i="4214"/>
  <c r="E8" i="4214"/>
  <c r="D8" i="4214"/>
  <c r="B28" i="4690"/>
  <c r="B11" i="4690" s="1"/>
  <c r="B24" i="4689"/>
  <c r="B23" i="4689"/>
  <c r="B38" i="4688"/>
  <c r="B11" i="4688" s="1"/>
  <c r="B15" i="4688"/>
  <c r="B12" i="4688"/>
  <c r="B7" i="4688"/>
  <c r="B16" i="4687"/>
  <c r="B20" i="4687" s="1"/>
  <c r="B36" i="4686"/>
  <c r="B11" i="4686" s="1"/>
  <c r="B28" i="4685"/>
  <c r="B27" i="4685"/>
  <c r="B24" i="4685"/>
  <c r="B23" i="4685"/>
  <c r="B16" i="4685"/>
  <c r="B19" i="4685" s="1"/>
  <c r="B37" i="4684"/>
  <c r="B14" i="4684" s="1"/>
  <c r="B16" i="4683"/>
  <c r="B19" i="4683" s="1"/>
  <c r="M9" i="4682"/>
  <c r="B9" i="4682" s="1"/>
  <c r="B16" i="4681"/>
  <c r="B19" i="4681" s="1"/>
  <c r="B13" i="4680"/>
  <c r="C8" i="4680" s="1"/>
  <c r="I19" i="4679"/>
  <c r="H19" i="4679"/>
  <c r="G19" i="4679"/>
  <c r="F19" i="4679"/>
  <c r="E19" i="4679"/>
  <c r="D19" i="4679"/>
  <c r="C19" i="4679"/>
  <c r="B19" i="4679"/>
  <c r="I18" i="4679"/>
  <c r="H18" i="4679"/>
  <c r="G18" i="4679"/>
  <c r="F18" i="4679"/>
  <c r="E18" i="4679"/>
  <c r="D18" i="4679"/>
  <c r="C18" i="4679"/>
  <c r="B18" i="4679"/>
  <c r="J16" i="4679"/>
  <c r="H20" i="4679" s="1"/>
  <c r="M15" i="4679"/>
  <c r="N12" i="4679" s="1"/>
  <c r="L15" i="4679"/>
  <c r="N7" i="4679" l="1"/>
  <c r="B7" i="4684"/>
  <c r="B13" i="4686"/>
  <c r="B13" i="4688"/>
  <c r="B20" i="4685"/>
  <c r="B14" i="4686"/>
  <c r="B14" i="4688"/>
  <c r="B6" i="4688"/>
  <c r="E16" i="4215"/>
  <c r="B9" i="4688"/>
  <c r="B13" i="4690"/>
  <c r="E16" i="4216"/>
  <c r="E15" i="4217"/>
  <c r="D15" i="4218"/>
  <c r="D20" i="4679"/>
  <c r="N9" i="4679"/>
  <c r="N10" i="4679"/>
  <c r="C5" i="4680"/>
  <c r="E16" i="4214"/>
  <c r="C9" i="4680"/>
  <c r="N8" i="4679"/>
  <c r="B20" i="4679"/>
  <c r="N13" i="4679"/>
  <c r="B6" i="4686"/>
  <c r="N14" i="4679"/>
  <c r="C10" i="4680"/>
  <c r="B7" i="4686"/>
  <c r="B8" i="4688"/>
  <c r="C11" i="4680"/>
  <c r="B12" i="4686"/>
  <c r="B6" i="4690"/>
  <c r="C12" i="4680"/>
  <c r="B12" i="4690"/>
  <c r="E15" i="4218"/>
  <c r="D15" i="4217"/>
  <c r="D16" i="4216"/>
  <c r="D16" i="4215"/>
  <c r="B7" i="4690"/>
  <c r="B8" i="4690"/>
  <c r="B10" i="4690"/>
  <c r="B9" i="4690"/>
  <c r="B10" i="4688"/>
  <c r="B19" i="4687"/>
  <c r="B8" i="4686"/>
  <c r="B9" i="4686"/>
  <c r="B10" i="4686"/>
  <c r="B9" i="4684"/>
  <c r="B10" i="4684"/>
  <c r="B8" i="4684"/>
  <c r="B11" i="4684"/>
  <c r="B12" i="4684"/>
  <c r="B5" i="4684"/>
  <c r="B13" i="4684"/>
  <c r="B6" i="4684"/>
  <c r="B18" i="4683"/>
  <c r="B10" i="4682"/>
  <c r="B6" i="4682"/>
  <c r="B7" i="4682"/>
  <c r="B8" i="4682"/>
  <c r="B18" i="4681"/>
  <c r="C6" i="4680"/>
  <c r="C7" i="4680"/>
  <c r="I20" i="4679"/>
  <c r="N11" i="4679"/>
  <c r="C20" i="4679"/>
  <c r="E20" i="4679"/>
  <c r="F20" i="4679"/>
  <c r="G20" i="4679"/>
  <c r="B14" i="4690" l="1"/>
  <c r="B14" i="4682"/>
  <c r="B16" i="4688"/>
  <c r="C13" i="4680"/>
  <c r="B15" i="4686"/>
  <c r="B15" i="4684"/>
  <c r="N15" i="4679"/>
  <c r="B11" i="4682"/>
  <c r="G135" i="4670" l="1"/>
  <c r="G134" i="4670"/>
  <c r="G133" i="4670"/>
  <c r="F10" i="4669" l="1"/>
  <c r="G10" i="4669"/>
  <c r="H74" i="4667"/>
  <c r="E74" i="4667"/>
  <c r="D74" i="4667"/>
  <c r="H73" i="4667"/>
  <c r="E73" i="4667"/>
  <c r="D73" i="4667"/>
  <c r="H72" i="4667"/>
  <c r="E72" i="4667"/>
  <c r="D72" i="4667"/>
  <c r="H71" i="4667"/>
  <c r="E71" i="4667"/>
  <c r="D71" i="4667"/>
  <c r="H70" i="4667"/>
  <c r="E70" i="4667"/>
  <c r="D70" i="4667"/>
  <c r="H69" i="4667"/>
  <c r="E69" i="4667"/>
  <c r="D69" i="4667"/>
  <c r="H68" i="4667"/>
  <c r="E68" i="4667"/>
  <c r="D68" i="4667"/>
  <c r="H67" i="4667"/>
  <c r="E67" i="4667"/>
  <c r="D67" i="4667"/>
  <c r="H66" i="4667"/>
  <c r="E66" i="4667"/>
  <c r="D66" i="4667"/>
  <c r="H65" i="4667"/>
  <c r="E65" i="4667"/>
  <c r="D65" i="4667"/>
  <c r="H64" i="4667"/>
  <c r="E64" i="4667"/>
  <c r="D64" i="4667"/>
  <c r="H63" i="4667"/>
  <c r="E63" i="4667"/>
  <c r="D63" i="4667"/>
  <c r="H62" i="4667"/>
  <c r="E62" i="4667"/>
  <c r="D62" i="4667"/>
  <c r="H61" i="4667"/>
  <c r="E61" i="4667"/>
  <c r="D61" i="4667"/>
  <c r="H60" i="4667"/>
  <c r="E60" i="4667"/>
  <c r="D60" i="4667"/>
  <c r="H59" i="4667"/>
  <c r="E59" i="4667"/>
  <c r="D59" i="4667"/>
  <c r="H58" i="4667"/>
  <c r="E58" i="4667"/>
  <c r="D58" i="4667"/>
  <c r="H57" i="4667"/>
  <c r="E57" i="4667"/>
  <c r="D57" i="4667"/>
  <c r="H56" i="4667"/>
  <c r="E56" i="4667"/>
  <c r="D56" i="4667"/>
  <c r="H55" i="4667"/>
  <c r="E55" i="4667"/>
  <c r="D55" i="4667"/>
  <c r="H54" i="4667"/>
  <c r="E54" i="4667"/>
  <c r="D54" i="4667"/>
  <c r="H53" i="4667"/>
  <c r="E53" i="4667"/>
  <c r="D53" i="4667"/>
  <c r="H52" i="4667"/>
  <c r="E52" i="4667"/>
  <c r="D52" i="4667"/>
  <c r="H51" i="4667"/>
  <c r="E51" i="4667"/>
  <c r="D51" i="4667"/>
  <c r="H50" i="4667"/>
  <c r="E50" i="4667"/>
  <c r="D50" i="4667"/>
  <c r="H49" i="4667"/>
  <c r="E49" i="4667"/>
  <c r="D49" i="4667"/>
  <c r="H48" i="4667"/>
  <c r="E48" i="4667"/>
  <c r="D48" i="4667"/>
  <c r="H47" i="4667"/>
  <c r="E47" i="4667"/>
  <c r="D47" i="4667"/>
  <c r="H46" i="4667"/>
  <c r="E46" i="4667"/>
  <c r="D46" i="4667"/>
  <c r="H45" i="4667"/>
  <c r="E45" i="4667"/>
  <c r="D45" i="4667"/>
  <c r="H44" i="4667"/>
  <c r="E44" i="4667"/>
  <c r="D44" i="4667"/>
  <c r="H43" i="4667"/>
  <c r="E43" i="4667"/>
  <c r="D43" i="4667"/>
  <c r="H42" i="4667"/>
  <c r="E42" i="4667"/>
  <c r="D42" i="4667"/>
  <c r="AJ40" i="4667"/>
  <c r="AI40" i="4667"/>
  <c r="AH40" i="4667"/>
  <c r="AG40" i="4667"/>
  <c r="AF40" i="4667"/>
  <c r="AJ39" i="4667"/>
  <c r="AI39" i="4667"/>
  <c r="AH39" i="4667"/>
  <c r="AG39" i="4667"/>
  <c r="AF39" i="4667"/>
  <c r="AJ38" i="4667"/>
  <c r="AI38" i="4667"/>
  <c r="AH38" i="4667"/>
  <c r="AG38" i="4667"/>
  <c r="AF38" i="4667"/>
  <c r="AJ37" i="4667"/>
  <c r="AI37" i="4667"/>
  <c r="AH37" i="4667"/>
  <c r="AG37" i="4667"/>
  <c r="AF37" i="4667"/>
  <c r="AJ36" i="4667"/>
  <c r="AI36" i="4667"/>
  <c r="AH36" i="4667"/>
  <c r="AG36" i="4667"/>
  <c r="AF36" i="4667"/>
  <c r="AJ35" i="4667"/>
  <c r="AI35" i="4667"/>
  <c r="AH35" i="4667"/>
  <c r="AG35" i="4667"/>
  <c r="AF35" i="4667"/>
  <c r="AJ34" i="4667"/>
  <c r="AI34" i="4667"/>
  <c r="AH34" i="4667"/>
  <c r="AG34" i="4667"/>
  <c r="AF34" i="4667"/>
  <c r="AJ33" i="4667"/>
  <c r="AI33" i="4667"/>
  <c r="AH33" i="4667"/>
  <c r="AG33" i="4667"/>
  <c r="AF33" i="4667"/>
  <c r="AJ32" i="4667"/>
  <c r="AI32" i="4667"/>
  <c r="AH32" i="4667"/>
  <c r="AG32" i="4667"/>
  <c r="AF32" i="4667"/>
  <c r="AJ31" i="4667"/>
  <c r="AI31" i="4667"/>
  <c r="AH31" i="4667"/>
  <c r="AG31" i="4667"/>
  <c r="AF31" i="4667"/>
  <c r="AJ30" i="4667"/>
  <c r="AI30" i="4667"/>
  <c r="AH30" i="4667"/>
  <c r="AG30" i="4667"/>
  <c r="AF30" i="4667"/>
  <c r="AJ29" i="4667"/>
  <c r="AI29" i="4667"/>
  <c r="AH29" i="4667"/>
  <c r="AG29" i="4667"/>
  <c r="AF29" i="4667"/>
  <c r="AJ28" i="4667"/>
  <c r="AI28" i="4667"/>
  <c r="AH28" i="4667"/>
  <c r="AG28" i="4667"/>
  <c r="AF28" i="4667"/>
  <c r="AJ27" i="4667"/>
  <c r="AI27" i="4667"/>
  <c r="AH27" i="4667"/>
  <c r="AG27" i="4667"/>
  <c r="AF27" i="4667"/>
  <c r="AJ26" i="4667"/>
  <c r="AI26" i="4667"/>
  <c r="AH26" i="4667"/>
  <c r="AG26" i="4667"/>
  <c r="AF26" i="4667"/>
  <c r="AJ25" i="4667"/>
  <c r="AI25" i="4667"/>
  <c r="AH25" i="4667"/>
  <c r="AG25" i="4667"/>
  <c r="AF25" i="4667"/>
  <c r="AJ24" i="4667"/>
  <c r="AI24" i="4667"/>
  <c r="AH24" i="4667"/>
  <c r="AG24" i="4667"/>
  <c r="AF24" i="4667"/>
  <c r="AJ23" i="4667"/>
  <c r="AI23" i="4667"/>
  <c r="AH23" i="4667"/>
  <c r="AG23" i="4667"/>
  <c r="AF23" i="4667"/>
  <c r="AJ22" i="4667"/>
  <c r="AI22" i="4667"/>
  <c r="AH22" i="4667"/>
  <c r="AG22" i="4667"/>
  <c r="AF22" i="4667"/>
  <c r="AJ21" i="4667"/>
  <c r="AI21" i="4667"/>
  <c r="AH21" i="4667"/>
  <c r="AG21" i="4667"/>
  <c r="AF21" i="4667"/>
  <c r="AJ20" i="4667"/>
  <c r="AI20" i="4667"/>
  <c r="AH20" i="4667"/>
  <c r="AG20" i="4667"/>
  <c r="AF20" i="4667"/>
  <c r="AJ19" i="4667"/>
  <c r="AI19" i="4667"/>
  <c r="AH19" i="4667"/>
  <c r="AG19" i="4667"/>
  <c r="AF19" i="4667"/>
  <c r="AJ18" i="4667"/>
  <c r="AI18" i="4667"/>
  <c r="AH18" i="4667"/>
  <c r="AG18" i="4667"/>
  <c r="AF18" i="4667"/>
  <c r="AJ17" i="4667"/>
  <c r="AI17" i="4667"/>
  <c r="AH17" i="4667"/>
  <c r="AG17" i="4667"/>
  <c r="AF17" i="4667"/>
  <c r="AJ16" i="4667"/>
  <c r="AI16" i="4667"/>
  <c r="AH16" i="4667"/>
  <c r="AG16" i="4667"/>
  <c r="AF16" i="4667"/>
  <c r="AJ15" i="4667"/>
  <c r="AI15" i="4667"/>
  <c r="AH15" i="4667"/>
  <c r="AG15" i="4667"/>
  <c r="AF15" i="4667"/>
  <c r="AJ14" i="4667"/>
  <c r="AI14" i="4667"/>
  <c r="AH14" i="4667"/>
  <c r="AG14" i="4667"/>
  <c r="AF14" i="4667"/>
  <c r="AJ13" i="4667"/>
  <c r="AI13" i="4667"/>
  <c r="AH13" i="4667"/>
  <c r="AG13" i="4667"/>
  <c r="AF13" i="4667"/>
  <c r="AJ12" i="4667"/>
  <c r="AI12" i="4667"/>
  <c r="AH12" i="4667"/>
  <c r="AG12" i="4667"/>
  <c r="AF12" i="4667"/>
  <c r="AJ11" i="4667"/>
  <c r="AI11" i="4667"/>
  <c r="AH11" i="4667"/>
  <c r="AG11" i="4667"/>
  <c r="AF11" i="4667"/>
  <c r="AJ10" i="4667"/>
  <c r="AI10" i="4667"/>
  <c r="AH10" i="4667"/>
  <c r="AG10" i="4667"/>
  <c r="AF10" i="4667"/>
  <c r="AJ9" i="4667"/>
  <c r="AI9" i="4667"/>
  <c r="AH9" i="4667"/>
  <c r="AG9" i="4667"/>
  <c r="AF9" i="4667"/>
  <c r="AJ8" i="4667"/>
  <c r="AI8" i="4667"/>
  <c r="AH8" i="4667"/>
  <c r="AG8" i="4667"/>
  <c r="AF8" i="4667"/>
  <c r="H40" i="4666"/>
  <c r="G40" i="4666"/>
  <c r="E39" i="4665"/>
  <c r="E38" i="4665"/>
  <c r="E37" i="4665"/>
  <c r="E36" i="4665"/>
  <c r="E35" i="4665"/>
  <c r="E34" i="4665"/>
  <c r="E33" i="4665"/>
  <c r="E32" i="4665"/>
  <c r="E31" i="4665"/>
  <c r="E30" i="4665"/>
  <c r="E29" i="4665"/>
  <c r="E28" i="4665"/>
  <c r="E27" i="4665"/>
  <c r="E26" i="4665"/>
  <c r="E25" i="4665"/>
  <c r="E24" i="4665"/>
  <c r="E23" i="4665"/>
  <c r="E22" i="4665"/>
  <c r="E21" i="4665"/>
  <c r="E20" i="4665"/>
  <c r="E19" i="4665"/>
  <c r="E18" i="4665"/>
  <c r="E17" i="4665"/>
  <c r="E16" i="4665"/>
  <c r="E15" i="4665"/>
  <c r="E14" i="4665"/>
  <c r="E13" i="4665"/>
  <c r="E12" i="4665"/>
  <c r="E11" i="4665"/>
  <c r="E10" i="4665"/>
  <c r="E9" i="4665"/>
  <c r="E8" i="4665"/>
  <c r="E7" i="4665"/>
  <c r="E39" i="4664"/>
  <c r="E38" i="4664"/>
  <c r="E37" i="4664"/>
  <c r="E36" i="4664"/>
  <c r="E35" i="4664"/>
  <c r="E34" i="4664"/>
  <c r="E33" i="4664"/>
  <c r="E32" i="4664"/>
  <c r="E31" i="4664"/>
  <c r="E30" i="4664"/>
  <c r="E29" i="4664"/>
  <c r="E28" i="4664"/>
  <c r="E27" i="4664"/>
  <c r="E26" i="4664"/>
  <c r="E25" i="4664"/>
  <c r="E24" i="4664"/>
  <c r="E23" i="4664"/>
  <c r="E22" i="4664"/>
  <c r="E21" i="4664"/>
  <c r="E20" i="4664"/>
  <c r="E19" i="4664"/>
  <c r="E18" i="4664"/>
  <c r="E17" i="4664"/>
  <c r="E16" i="4664"/>
  <c r="E15" i="4664"/>
  <c r="E14" i="4664"/>
  <c r="E13" i="4664"/>
  <c r="E12" i="4664"/>
  <c r="E11" i="4664"/>
  <c r="E10" i="4664"/>
  <c r="E9" i="4664"/>
  <c r="E8" i="4664"/>
  <c r="E40" i="4662"/>
  <c r="F39" i="4662"/>
  <c r="F38" i="4662"/>
  <c r="F37" i="4662"/>
  <c r="F36" i="4662"/>
  <c r="F35" i="4662"/>
  <c r="F34" i="4662"/>
  <c r="F33" i="4662"/>
  <c r="F32" i="4662"/>
  <c r="F31" i="4662"/>
  <c r="F30" i="4662"/>
  <c r="F29" i="4662"/>
  <c r="F28" i="4662"/>
  <c r="F27" i="4662"/>
  <c r="F26" i="4662"/>
  <c r="F25" i="4662"/>
  <c r="F24" i="4662"/>
  <c r="F23" i="4662"/>
  <c r="F22" i="4662"/>
  <c r="F21" i="4662"/>
  <c r="F20" i="4662"/>
  <c r="F19" i="4662"/>
  <c r="F18" i="4662"/>
  <c r="F17" i="4662"/>
  <c r="F16" i="4662"/>
  <c r="F15" i="4662"/>
  <c r="F14" i="4662"/>
  <c r="F13" i="4662"/>
  <c r="F12" i="4662"/>
  <c r="F11" i="4662"/>
  <c r="F10" i="4662"/>
  <c r="F9" i="4662"/>
  <c r="F8" i="4662"/>
  <c r="F7" i="4662"/>
  <c r="E40" i="4661"/>
  <c r="F39" i="4661"/>
  <c r="F38" i="4661"/>
  <c r="F37" i="4661"/>
  <c r="F36" i="4661"/>
  <c r="F35" i="4661"/>
  <c r="F34" i="4661"/>
  <c r="F33" i="4661"/>
  <c r="F32" i="4661"/>
  <c r="F31" i="4661"/>
  <c r="F30" i="4661"/>
  <c r="F29" i="4661"/>
  <c r="F28" i="4661"/>
  <c r="F27" i="4661"/>
  <c r="F26" i="4661"/>
  <c r="F25" i="4661"/>
  <c r="F24" i="4661"/>
  <c r="F23" i="4661"/>
  <c r="F22" i="4661"/>
  <c r="F21" i="4661"/>
  <c r="F20" i="4661"/>
  <c r="F19" i="4661"/>
  <c r="F18" i="4661"/>
  <c r="F17" i="4661"/>
  <c r="F16" i="4661"/>
  <c r="F15" i="4661"/>
  <c r="F14" i="4661"/>
  <c r="F13" i="4661"/>
  <c r="F12" i="4661"/>
  <c r="F11" i="4661"/>
  <c r="F10" i="4661"/>
  <c r="F9" i="4661"/>
  <c r="F8" i="4661"/>
  <c r="F7" i="4661"/>
  <c r="E39" i="4660"/>
  <c r="E38" i="4660"/>
  <c r="E37" i="4660"/>
  <c r="E36" i="4660"/>
  <c r="E35" i="4660"/>
  <c r="E34" i="4660"/>
  <c r="E33" i="4660"/>
  <c r="E32" i="4660"/>
  <c r="E31" i="4660"/>
  <c r="E30" i="4660"/>
  <c r="E29" i="4660"/>
  <c r="E28" i="4660"/>
  <c r="E27" i="4660"/>
  <c r="E26" i="4660"/>
  <c r="E25" i="4660"/>
  <c r="E24" i="4660"/>
  <c r="E23" i="4660"/>
  <c r="E22" i="4660"/>
  <c r="E21" i="4660"/>
  <c r="E20" i="4660"/>
  <c r="E19" i="4660"/>
  <c r="E18" i="4660"/>
  <c r="E17" i="4660"/>
  <c r="E16" i="4660"/>
  <c r="E15" i="4660"/>
  <c r="E14" i="4660"/>
  <c r="E13" i="4660"/>
  <c r="E12" i="4660"/>
  <c r="E11" i="4660"/>
  <c r="E10" i="4660"/>
  <c r="E9" i="4660"/>
  <c r="E8" i="4660"/>
  <c r="E7" i="4660"/>
  <c r="E38" i="4659"/>
  <c r="E37" i="4659"/>
  <c r="E36" i="4659"/>
  <c r="E35" i="4659"/>
  <c r="E34" i="4659"/>
  <c r="E33" i="4659"/>
  <c r="E32" i="4659"/>
  <c r="E31" i="4659"/>
  <c r="E30" i="4659"/>
  <c r="E29" i="4659"/>
  <c r="E28" i="4659"/>
  <c r="E27" i="4659"/>
  <c r="E26" i="4659"/>
  <c r="E25" i="4659"/>
  <c r="E24" i="4659"/>
  <c r="E23" i="4659"/>
  <c r="E22" i="4659"/>
  <c r="E21" i="4659"/>
  <c r="E20" i="4659"/>
  <c r="E19" i="4659"/>
  <c r="E18" i="4659"/>
  <c r="E17" i="4659"/>
  <c r="E16" i="4659"/>
  <c r="E15" i="4659"/>
  <c r="E14" i="4659"/>
  <c r="E13" i="4659"/>
  <c r="E12" i="4659"/>
  <c r="E11" i="4659"/>
  <c r="E10" i="4659"/>
  <c r="E9" i="4659"/>
  <c r="E8" i="4659"/>
  <c r="AK40" i="4667" l="1"/>
  <c r="AK13" i="4667"/>
  <c r="AK29" i="4667"/>
  <c r="AK33" i="4667"/>
  <c r="AK37" i="4667"/>
  <c r="AK23" i="4667"/>
  <c r="AK17" i="4667"/>
  <c r="AK9" i="4667"/>
  <c r="AK12" i="4667"/>
  <c r="AK14" i="4667"/>
  <c r="AK22" i="4667"/>
  <c r="AK25" i="4667"/>
  <c r="AK21" i="4667"/>
  <c r="AK36" i="4667"/>
  <c r="AK11" i="4667"/>
  <c r="AK32" i="4667"/>
  <c r="AK34" i="4667"/>
  <c r="AK20" i="4667"/>
  <c r="AK31" i="4667"/>
  <c r="AK8" i="4667"/>
  <c r="AK10" i="4667"/>
  <c r="AK19" i="4667"/>
  <c r="AK28" i="4667"/>
  <c r="AK30" i="4667"/>
  <c r="AK39" i="4667"/>
  <c r="AK16" i="4667"/>
  <c r="AK18" i="4667"/>
  <c r="AK27" i="4667"/>
  <c r="AK15" i="4667"/>
  <c r="AK38" i="4667"/>
  <c r="AK24" i="4667"/>
  <c r="AK26" i="4667"/>
  <c r="AK35" i="4667"/>
  <c r="D41" i="4651" l="1"/>
  <c r="D38" i="4651"/>
  <c r="D37" i="4651"/>
  <c r="D36" i="4651"/>
  <c r="D35" i="4651"/>
  <c r="D34" i="4651"/>
  <c r="D33" i="4651"/>
  <c r="D32" i="4651"/>
  <c r="D31" i="4651"/>
  <c r="D30" i="4651"/>
  <c r="D29" i="4651"/>
  <c r="D28" i="4651"/>
  <c r="D27" i="4651"/>
  <c r="D26" i="4651"/>
  <c r="D25" i="4651"/>
  <c r="D24" i="4651"/>
  <c r="D23" i="4651"/>
  <c r="D22" i="4651"/>
  <c r="D21" i="4651"/>
  <c r="D20" i="4651"/>
  <c r="D19" i="4651"/>
  <c r="D18" i="4651"/>
  <c r="D17" i="4651"/>
  <c r="D16" i="4651"/>
  <c r="D15" i="4651"/>
  <c r="D14" i="4651"/>
  <c r="D13" i="4651"/>
  <c r="D12" i="4651"/>
  <c r="D11" i="4651"/>
  <c r="D10" i="4651"/>
  <c r="D9" i="4651"/>
  <c r="D8" i="4651"/>
  <c r="D7" i="4651"/>
  <c r="D41" i="4650"/>
  <c r="D38" i="4650"/>
  <c r="D37" i="4650"/>
  <c r="D36" i="4650"/>
  <c r="D35" i="4650"/>
  <c r="D34" i="4650"/>
  <c r="D33" i="4650"/>
  <c r="D32" i="4650"/>
  <c r="D31" i="4650"/>
  <c r="D30" i="4650"/>
  <c r="D29" i="4650"/>
  <c r="D28" i="4650"/>
  <c r="D27" i="4650"/>
  <c r="D26" i="4650"/>
  <c r="D25" i="4650"/>
  <c r="D24" i="4650"/>
  <c r="D23" i="4650"/>
  <c r="D22" i="4650"/>
  <c r="D21" i="4650"/>
  <c r="D20" i="4650"/>
  <c r="D19" i="4650"/>
  <c r="D18" i="4650"/>
  <c r="D17" i="4650"/>
  <c r="D16" i="4650"/>
  <c r="D15" i="4650"/>
  <c r="D14" i="4650"/>
  <c r="D13" i="4650"/>
  <c r="D12" i="4650"/>
  <c r="D11" i="4650"/>
  <c r="D10" i="4650"/>
  <c r="D9" i="4650"/>
  <c r="D8" i="4650"/>
  <c r="D7" i="4650"/>
  <c r="D41" i="4649"/>
  <c r="D38" i="4649"/>
  <c r="D37" i="4649"/>
  <c r="D36" i="4649"/>
  <c r="D35" i="4649"/>
  <c r="D34" i="4649"/>
  <c r="D33" i="4649"/>
  <c r="D32" i="4649"/>
  <c r="D31" i="4649"/>
  <c r="D30" i="4649"/>
  <c r="D29" i="4649"/>
  <c r="D28" i="4649"/>
  <c r="D27" i="4649"/>
  <c r="D26" i="4649"/>
  <c r="D25" i="4649"/>
  <c r="D24" i="4649"/>
  <c r="D23" i="4649"/>
  <c r="D22" i="4649"/>
  <c r="D21" i="4649"/>
  <c r="D20" i="4649"/>
  <c r="D19" i="4649"/>
  <c r="D18" i="4649"/>
  <c r="D17" i="4649"/>
  <c r="D16" i="4649"/>
  <c r="D15" i="4649"/>
  <c r="D14" i="4649"/>
  <c r="D13" i="4649"/>
  <c r="D12" i="4649"/>
  <c r="D11" i="4649"/>
  <c r="D10" i="4649"/>
  <c r="D9" i="4649"/>
  <c r="D8" i="4649"/>
  <c r="D7" i="4649"/>
  <c r="D41" i="4648"/>
  <c r="D38" i="4648"/>
  <c r="D37" i="4648"/>
  <c r="D36" i="4648"/>
  <c r="D35" i="4648"/>
  <c r="D34" i="4648"/>
  <c r="D33" i="4648"/>
  <c r="D32" i="4648"/>
  <c r="D31" i="4648"/>
  <c r="D30" i="4648"/>
  <c r="D29" i="4648"/>
  <c r="D28" i="4648"/>
  <c r="D27" i="4648"/>
  <c r="D26" i="4648"/>
  <c r="D25" i="4648"/>
  <c r="D24" i="4648"/>
  <c r="D23" i="4648"/>
  <c r="D22" i="4648"/>
  <c r="D21" i="4648"/>
  <c r="D20" i="4648"/>
  <c r="D19" i="4648"/>
  <c r="D18" i="4648"/>
  <c r="D17" i="4648"/>
  <c r="D16" i="4648"/>
  <c r="D15" i="4648"/>
  <c r="D14" i="4648"/>
  <c r="D13" i="4648"/>
  <c r="D12" i="4648"/>
  <c r="D11" i="4648"/>
  <c r="D10" i="4648"/>
  <c r="D9" i="4648"/>
  <c r="D8" i="4648"/>
  <c r="D7" i="4648"/>
  <c r="D41" i="4647"/>
  <c r="D38" i="4647"/>
  <c r="D37" i="4647"/>
  <c r="D36" i="4647"/>
  <c r="D35" i="4647"/>
  <c r="D34" i="4647"/>
  <c r="D33" i="4647"/>
  <c r="D32" i="4647"/>
  <c r="D31" i="4647"/>
  <c r="D30" i="4647"/>
  <c r="D29" i="4647"/>
  <c r="D28" i="4647"/>
  <c r="D27" i="4647"/>
  <c r="D26" i="4647"/>
  <c r="D25" i="4647"/>
  <c r="D24" i="4647"/>
  <c r="D23" i="4647"/>
  <c r="D22" i="4647"/>
  <c r="D21" i="4647"/>
  <c r="D20" i="4647"/>
  <c r="D19" i="4647"/>
  <c r="D18" i="4647"/>
  <c r="D17" i="4647"/>
  <c r="D16" i="4647"/>
  <c r="D15" i="4647"/>
  <c r="D14" i="4647"/>
  <c r="D13" i="4647"/>
  <c r="D12" i="4647"/>
  <c r="D11" i="4647"/>
  <c r="D10" i="4647"/>
  <c r="D9" i="4647"/>
  <c r="D8" i="4647"/>
  <c r="D7" i="4647"/>
  <c r="D41" i="4646"/>
  <c r="D38" i="4646"/>
  <c r="D37" i="4646"/>
  <c r="D36" i="4646"/>
  <c r="D35" i="4646"/>
  <c r="D34" i="4646"/>
  <c r="D33" i="4646"/>
  <c r="D32" i="4646"/>
  <c r="D31" i="4646"/>
  <c r="D30" i="4646"/>
  <c r="D29" i="4646"/>
  <c r="D28" i="4646"/>
  <c r="D27" i="4646"/>
  <c r="D26" i="4646"/>
  <c r="D25" i="4646"/>
  <c r="D24" i="4646"/>
  <c r="D23" i="4646"/>
  <c r="D22" i="4646"/>
  <c r="D21" i="4646"/>
  <c r="D20" i="4646"/>
  <c r="D19" i="4646"/>
  <c r="D18" i="4646"/>
  <c r="D17" i="4646"/>
  <c r="D16" i="4646"/>
  <c r="D15" i="4646"/>
  <c r="D14" i="4646"/>
  <c r="D13" i="4646"/>
  <c r="D12" i="4646"/>
  <c r="D11" i="4646"/>
  <c r="D10" i="4646"/>
  <c r="D9" i="4646"/>
  <c r="D8" i="4646"/>
  <c r="D7" i="4646"/>
  <c r="D41" i="4645"/>
  <c r="D38" i="4645"/>
  <c r="D37" i="4645"/>
  <c r="D36" i="4645"/>
  <c r="D35" i="4645"/>
  <c r="D34" i="4645"/>
  <c r="D33" i="4645"/>
  <c r="D32" i="4645"/>
  <c r="D31" i="4645"/>
  <c r="D30" i="4645"/>
  <c r="D29" i="4645"/>
  <c r="D28" i="4645"/>
  <c r="D27" i="4645"/>
  <c r="D26" i="4645"/>
  <c r="D25" i="4645"/>
  <c r="D24" i="4645"/>
  <c r="D23" i="4645"/>
  <c r="D22" i="4645"/>
  <c r="D21" i="4645"/>
  <c r="D20" i="4645"/>
  <c r="D19" i="4645"/>
  <c r="D18" i="4645"/>
  <c r="D17" i="4645"/>
  <c r="D16" i="4645"/>
  <c r="D15" i="4645"/>
  <c r="D14" i="4645"/>
  <c r="D13" i="4645"/>
  <c r="D12" i="4645"/>
  <c r="D11" i="4645"/>
  <c r="D10" i="4645"/>
  <c r="D9" i="4645"/>
  <c r="D8" i="4645"/>
  <c r="D7" i="4645"/>
  <c r="D41" i="4644"/>
  <c r="D38" i="4644"/>
  <c r="D37" i="4644"/>
  <c r="D36" i="4644"/>
  <c r="D35" i="4644"/>
  <c r="D34" i="4644"/>
  <c r="D33" i="4644"/>
  <c r="D32" i="4644"/>
  <c r="D31" i="4644"/>
  <c r="D30" i="4644"/>
  <c r="D29" i="4644"/>
  <c r="D28" i="4644"/>
  <c r="D27" i="4644"/>
  <c r="D26" i="4644"/>
  <c r="D25" i="4644"/>
  <c r="D24" i="4644"/>
  <c r="D23" i="4644"/>
  <c r="D22" i="4644"/>
  <c r="D21" i="4644"/>
  <c r="D20" i="4644"/>
  <c r="D19" i="4644"/>
  <c r="D18" i="4644"/>
  <c r="D17" i="4644"/>
  <c r="D16" i="4644"/>
  <c r="D15" i="4644"/>
  <c r="D14" i="4644"/>
  <c r="D13" i="4644"/>
  <c r="D12" i="4644"/>
  <c r="D11" i="4644"/>
  <c r="D10" i="4644"/>
  <c r="D9" i="4644"/>
  <c r="D8" i="4644"/>
  <c r="D7" i="4644"/>
  <c r="C15" i="4636" l="1"/>
  <c r="C11" i="4638"/>
  <c r="F79" i="4637"/>
  <c r="E79" i="4637"/>
  <c r="F78" i="4637"/>
  <c r="E78" i="4637"/>
  <c r="F77" i="4637"/>
  <c r="E77" i="4637"/>
  <c r="F76" i="4637"/>
  <c r="E76" i="4637"/>
  <c r="F75" i="4637"/>
  <c r="E75" i="4637"/>
  <c r="F74" i="4637"/>
  <c r="E74" i="4637"/>
  <c r="F73" i="4637"/>
  <c r="E73" i="4637"/>
  <c r="F72" i="4637"/>
  <c r="E72" i="4637"/>
  <c r="F71" i="4637"/>
  <c r="E71" i="4637"/>
  <c r="F70" i="4637"/>
  <c r="E70" i="4637"/>
  <c r="F69" i="4637"/>
  <c r="E69" i="4637"/>
  <c r="F68" i="4637"/>
  <c r="E68" i="4637"/>
  <c r="F67" i="4637"/>
  <c r="E67" i="4637"/>
  <c r="F66" i="4637"/>
  <c r="E66" i="4637"/>
  <c r="F65" i="4637"/>
  <c r="E65" i="4637"/>
  <c r="F64" i="4637"/>
  <c r="E64" i="4637"/>
  <c r="F63" i="4637"/>
  <c r="E63" i="4637"/>
  <c r="F62" i="4637"/>
  <c r="E62" i="4637"/>
  <c r="F61" i="4637"/>
  <c r="E61" i="4637"/>
  <c r="F60" i="4637"/>
  <c r="E60" i="4637"/>
  <c r="F59" i="4637"/>
  <c r="E59" i="4637"/>
  <c r="F58" i="4637"/>
  <c r="E58" i="4637"/>
  <c r="F57" i="4637"/>
  <c r="E57" i="4637"/>
  <c r="F56" i="4637"/>
  <c r="E56" i="4637"/>
  <c r="F55" i="4637"/>
  <c r="E55" i="4637"/>
  <c r="F54" i="4637"/>
  <c r="E54" i="4637"/>
  <c r="F53" i="4637"/>
  <c r="E53" i="4637"/>
  <c r="F52" i="4637"/>
  <c r="E52" i="4637"/>
  <c r="F51" i="4637"/>
  <c r="E51" i="4637"/>
  <c r="F50" i="4637"/>
  <c r="E50" i="4637"/>
  <c r="F49" i="4637"/>
  <c r="E49" i="4637"/>
  <c r="F48" i="4637"/>
  <c r="E48" i="4637"/>
  <c r="F47" i="4637"/>
  <c r="E47" i="4637"/>
  <c r="D37" i="4637"/>
  <c r="D36" i="4637"/>
  <c r="D35" i="4637"/>
  <c r="D34" i="4637"/>
  <c r="D33" i="4637"/>
  <c r="D32" i="4637"/>
  <c r="D31" i="4637"/>
  <c r="D30" i="4637"/>
  <c r="D29" i="4637"/>
  <c r="D28" i="4637"/>
  <c r="D27" i="4637"/>
  <c r="D26" i="4637"/>
  <c r="D25" i="4637"/>
  <c r="D24" i="4637"/>
  <c r="D23" i="4637"/>
  <c r="D22" i="4637"/>
  <c r="D21" i="4637"/>
  <c r="D20" i="4637"/>
  <c r="D19" i="4637"/>
  <c r="D18" i="4637"/>
  <c r="D17" i="4637"/>
  <c r="D16" i="4637"/>
  <c r="D15" i="4637"/>
  <c r="D14" i="4637"/>
  <c r="D13" i="4637"/>
  <c r="D12" i="4637"/>
  <c r="D11" i="4637"/>
  <c r="D10" i="4637"/>
  <c r="D9" i="4637"/>
  <c r="D8" i="4637"/>
  <c r="D7" i="4637"/>
  <c r="D6" i="4637"/>
  <c r="D5" i="4637"/>
  <c r="C16" i="4636"/>
  <c r="C14" i="4636"/>
  <c r="C13" i="4636"/>
  <c r="C12" i="4636"/>
  <c r="C11" i="4636"/>
  <c r="C10" i="4636"/>
  <c r="C9" i="4636"/>
  <c r="C8" i="4636"/>
  <c r="C7" i="4636"/>
  <c r="G50" i="4637" l="1"/>
  <c r="G62" i="4637"/>
  <c r="G47" i="4637"/>
  <c r="G51" i="4637"/>
  <c r="G59" i="4637"/>
  <c r="G70" i="4637"/>
  <c r="G74" i="4637"/>
  <c r="G78" i="4637"/>
  <c r="G68" i="4637"/>
  <c r="G72" i="4637"/>
  <c r="G76" i="4637"/>
  <c r="G63" i="4637"/>
  <c r="G67" i="4637"/>
  <c r="G66" i="4637"/>
  <c r="G52" i="4637"/>
  <c r="G56" i="4637"/>
  <c r="G60" i="4637"/>
  <c r="G79" i="4637"/>
  <c r="G57" i="4637"/>
  <c r="D13" i="4638"/>
  <c r="D7" i="4638" s="1"/>
  <c r="G54" i="4637"/>
  <c r="G58" i="4637"/>
  <c r="G73" i="4637"/>
  <c r="G49" i="4637"/>
  <c r="E8" i="4638"/>
  <c r="G53" i="4637"/>
  <c r="G64" i="4637"/>
  <c r="G71" i="4637"/>
  <c r="E9" i="4638"/>
  <c r="G75" i="4637"/>
  <c r="G61" i="4637"/>
  <c r="G65" i="4637"/>
  <c r="G46" i="4637"/>
  <c r="G48" i="4637"/>
  <c r="G55" i="4637"/>
  <c r="G69" i="4637"/>
  <c r="E6" i="4638"/>
  <c r="E7" i="4638"/>
  <c r="G77" i="4637"/>
  <c r="D10" i="4638"/>
  <c r="D6" i="4638" l="1"/>
  <c r="D9" i="4638"/>
  <c r="C17" i="4638"/>
  <c r="C16" i="4638"/>
  <c r="D8" i="4638"/>
  <c r="E10" i="4638"/>
  <c r="E12" i="4638" l="1"/>
  <c r="AN74" i="903"/>
  <c r="AM74" i="903"/>
  <c r="AN73" i="903"/>
  <c r="AM73" i="903"/>
  <c r="AN72" i="903"/>
  <c r="AM72" i="903"/>
  <c r="AN71" i="903"/>
  <c r="AM71" i="903"/>
  <c r="AN70" i="903"/>
  <c r="AM70" i="903"/>
  <c r="AN69" i="903"/>
  <c r="AM69" i="903"/>
  <c r="AN68" i="903"/>
  <c r="AM68" i="903"/>
  <c r="AN67" i="903"/>
  <c r="AM67" i="903"/>
  <c r="AN66" i="903"/>
  <c r="AM66" i="903"/>
  <c r="AN65" i="903"/>
  <c r="AM65" i="903"/>
  <c r="AN64" i="903"/>
  <c r="AM64" i="903"/>
  <c r="AN63" i="903"/>
  <c r="AM63" i="903"/>
  <c r="AN62" i="903"/>
  <c r="AM62" i="903"/>
  <c r="AN61" i="903"/>
  <c r="AM61" i="903"/>
  <c r="AN60" i="903"/>
  <c r="AM60" i="903"/>
  <c r="AN59" i="903"/>
  <c r="AM59" i="903"/>
  <c r="AN58" i="903"/>
  <c r="AM58" i="903"/>
  <c r="AN57" i="903"/>
  <c r="AM57" i="903"/>
  <c r="AN56" i="903"/>
  <c r="AM56" i="903"/>
  <c r="AN55" i="903"/>
  <c r="AM55" i="903"/>
  <c r="AN54" i="903"/>
  <c r="AM54" i="903"/>
  <c r="AN53" i="903"/>
  <c r="AM53" i="903"/>
  <c r="AN52" i="903"/>
  <c r="AM52" i="903"/>
  <c r="AN51" i="903"/>
  <c r="AM51" i="903"/>
  <c r="AN50" i="903"/>
  <c r="AM50" i="903"/>
  <c r="AN49" i="903"/>
  <c r="AM49" i="903"/>
  <c r="AN48" i="903"/>
  <c r="AM48" i="903"/>
  <c r="AN47" i="903"/>
  <c r="AM47" i="903"/>
  <c r="AN46" i="903"/>
  <c r="AM46" i="903"/>
  <c r="AN45" i="903"/>
  <c r="AM45" i="903"/>
  <c r="AN44" i="903"/>
  <c r="AM44" i="903"/>
  <c r="AN43" i="903"/>
  <c r="AM43" i="903"/>
  <c r="AN42" i="903"/>
  <c r="AM42" i="903"/>
  <c r="AN41" i="903"/>
  <c r="AM41" i="903"/>
  <c r="AN40" i="903"/>
  <c r="AM40" i="903"/>
  <c r="AN39" i="903"/>
  <c r="AM39" i="903"/>
  <c r="AN38" i="903"/>
  <c r="AM38" i="903"/>
  <c r="AN37" i="903"/>
  <c r="AM37" i="903"/>
  <c r="AN36" i="903"/>
  <c r="AM36" i="903"/>
  <c r="AN35" i="903"/>
  <c r="AM35" i="903"/>
  <c r="AN34" i="903"/>
  <c r="AM34" i="903"/>
  <c r="AN33" i="903"/>
  <c r="AM33" i="903"/>
  <c r="AN32" i="903"/>
  <c r="AM32" i="903"/>
  <c r="AN31" i="903"/>
  <c r="AM31" i="903"/>
  <c r="AN30" i="903"/>
  <c r="AM30" i="903"/>
  <c r="AN29" i="903"/>
  <c r="AM29" i="903"/>
  <c r="AN28" i="903"/>
  <c r="AM28" i="903"/>
  <c r="AN27" i="903"/>
  <c r="AM27" i="903"/>
  <c r="AN26" i="903"/>
  <c r="AM26" i="903"/>
  <c r="AN25" i="903"/>
  <c r="AM25" i="903"/>
  <c r="AN24" i="903"/>
  <c r="AM24" i="903"/>
  <c r="AN23" i="903"/>
  <c r="AM23" i="903"/>
  <c r="AN22" i="903"/>
  <c r="AM22" i="903"/>
  <c r="AN21" i="903"/>
  <c r="AM21" i="903"/>
  <c r="AN20" i="903"/>
  <c r="AM20" i="903"/>
  <c r="AN19" i="903"/>
  <c r="AM19" i="903"/>
  <c r="AN18" i="903"/>
  <c r="AM18" i="903"/>
  <c r="AN17" i="903"/>
  <c r="AM17" i="903"/>
  <c r="AN16" i="903"/>
  <c r="AM16" i="903"/>
  <c r="AN15" i="903"/>
  <c r="AM15" i="903"/>
  <c r="AN14" i="903"/>
  <c r="AM14" i="903"/>
  <c r="AN13" i="903"/>
  <c r="AM13" i="903"/>
  <c r="AN12" i="903"/>
  <c r="AM12" i="903"/>
  <c r="AN11" i="903"/>
  <c r="AM11" i="903"/>
  <c r="AN10" i="903"/>
  <c r="AM10" i="903"/>
  <c r="AN9" i="903"/>
  <c r="AM9" i="903"/>
  <c r="AN8" i="903"/>
  <c r="AM8" i="903"/>
  <c r="M74" i="903"/>
  <c r="G74" i="903"/>
  <c r="H74" i="903" s="1"/>
  <c r="M73" i="903"/>
  <c r="G73" i="903"/>
  <c r="H73" i="903" s="1"/>
  <c r="M72" i="903"/>
  <c r="AJ72" i="903" s="1"/>
  <c r="G72" i="903"/>
  <c r="H72" i="903" s="1"/>
  <c r="M71" i="903"/>
  <c r="N71" i="903" s="1"/>
  <c r="G71" i="903"/>
  <c r="H71" i="903" s="1"/>
  <c r="AJ70" i="903"/>
  <c r="AI70" i="903"/>
  <c r="M69" i="903"/>
  <c r="N69" i="903" s="1"/>
  <c r="G69" i="903"/>
  <c r="H69" i="903" s="1"/>
  <c r="M68" i="903"/>
  <c r="AJ68" i="903" s="1"/>
  <c r="G68" i="903"/>
  <c r="H68" i="903" s="1"/>
  <c r="M67" i="903"/>
  <c r="G67" i="903"/>
  <c r="H67" i="903" s="1"/>
  <c r="M66" i="903"/>
  <c r="AJ66" i="903" s="1"/>
  <c r="G66" i="903"/>
  <c r="H66" i="903" s="1"/>
  <c r="M65" i="903"/>
  <c r="N65" i="903" s="1"/>
  <c r="G65" i="903"/>
  <c r="H65" i="903" s="1"/>
  <c r="M64" i="903"/>
  <c r="AJ64" i="903" s="1"/>
  <c r="G64" i="903"/>
  <c r="H64" i="903" s="1"/>
  <c r="M63" i="903"/>
  <c r="G63" i="903"/>
  <c r="H63" i="903" s="1"/>
  <c r="M62" i="903"/>
  <c r="AJ62" i="903" s="1"/>
  <c r="G62" i="903"/>
  <c r="H62" i="903" s="1"/>
  <c r="AI61" i="903"/>
  <c r="M61" i="903"/>
  <c r="N61" i="903" s="1"/>
  <c r="G61" i="903"/>
  <c r="H61" i="903" s="1"/>
  <c r="M60" i="903"/>
  <c r="AJ60" i="903" s="1"/>
  <c r="G60" i="903"/>
  <c r="H60" i="903" s="1"/>
  <c r="M59" i="903"/>
  <c r="G59" i="903"/>
  <c r="H59" i="903" s="1"/>
  <c r="M58" i="903"/>
  <c r="AJ58" i="903" s="1"/>
  <c r="G58" i="903"/>
  <c r="H58" i="903" s="1"/>
  <c r="M57" i="903"/>
  <c r="N57" i="903" s="1"/>
  <c r="G57" i="903"/>
  <c r="H57" i="903" s="1"/>
  <c r="M56" i="903"/>
  <c r="AJ56" i="903" s="1"/>
  <c r="G56" i="903"/>
  <c r="H56" i="903" s="1"/>
  <c r="M55" i="903"/>
  <c r="G55" i="903"/>
  <c r="H55" i="903" s="1"/>
  <c r="M54" i="903"/>
  <c r="AJ54" i="903" s="1"/>
  <c r="G54" i="903"/>
  <c r="H54" i="903" s="1"/>
  <c r="M53" i="903"/>
  <c r="N53" i="903" s="1"/>
  <c r="G53" i="903"/>
  <c r="H53" i="903" s="1"/>
  <c r="M52" i="903"/>
  <c r="AJ52" i="903" s="1"/>
  <c r="G52" i="903"/>
  <c r="H52" i="903" s="1"/>
  <c r="M51" i="903"/>
  <c r="G51" i="903"/>
  <c r="H51" i="903" s="1"/>
  <c r="M50" i="903"/>
  <c r="AJ50" i="903" s="1"/>
  <c r="G50" i="903"/>
  <c r="H50" i="903" s="1"/>
  <c r="M49" i="903"/>
  <c r="N49" i="903" s="1"/>
  <c r="G49" i="903"/>
  <c r="H49" i="903" s="1"/>
  <c r="M48" i="903"/>
  <c r="AJ48" i="903" s="1"/>
  <c r="G48" i="903"/>
  <c r="H48" i="903" s="1"/>
  <c r="M47" i="903"/>
  <c r="G47" i="903"/>
  <c r="H47" i="903" s="1"/>
  <c r="M46" i="903"/>
  <c r="AJ46" i="903" s="1"/>
  <c r="G46" i="903"/>
  <c r="H46" i="903" s="1"/>
  <c r="M45" i="903"/>
  <c r="N45" i="903" s="1"/>
  <c r="G45" i="903"/>
  <c r="H45" i="903" s="1"/>
  <c r="M44" i="903"/>
  <c r="AJ44" i="903" s="1"/>
  <c r="G44" i="903"/>
  <c r="H44" i="903" s="1"/>
  <c r="M43" i="903"/>
  <c r="G43" i="903"/>
  <c r="H43" i="903" s="1"/>
  <c r="M42" i="903"/>
  <c r="G42" i="903"/>
  <c r="H42" i="903" s="1"/>
  <c r="M41" i="903"/>
  <c r="N41" i="903" s="1"/>
  <c r="G41" i="903"/>
  <c r="H41" i="903" s="1"/>
  <c r="M40" i="903"/>
  <c r="AJ40" i="903" s="1"/>
  <c r="G40" i="903"/>
  <c r="H40" i="903" s="1"/>
  <c r="M39" i="903"/>
  <c r="G39" i="903"/>
  <c r="H39" i="903" s="1"/>
  <c r="M38" i="903"/>
  <c r="G38" i="903"/>
  <c r="H38" i="903" s="1"/>
  <c r="M37" i="903"/>
  <c r="N37" i="903" s="1"/>
  <c r="G37" i="903"/>
  <c r="H37" i="903" s="1"/>
  <c r="AJ36" i="903"/>
  <c r="AI36" i="903"/>
  <c r="N36" i="903"/>
  <c r="G36" i="903"/>
  <c r="H36" i="903" s="1"/>
  <c r="M35" i="903"/>
  <c r="G35" i="903"/>
  <c r="H35" i="903" s="1"/>
  <c r="M34" i="903"/>
  <c r="AI34" i="903" s="1"/>
  <c r="G34" i="903"/>
  <c r="H34" i="903" s="1"/>
  <c r="M33" i="903"/>
  <c r="AI33" i="903" s="1"/>
  <c r="G33" i="903"/>
  <c r="H33" i="903" s="1"/>
  <c r="M32" i="903"/>
  <c r="AJ32" i="903" s="1"/>
  <c r="G32" i="903"/>
  <c r="H32" i="903" s="1"/>
  <c r="M31" i="903"/>
  <c r="G31" i="903"/>
  <c r="H31" i="903" s="1"/>
  <c r="M30" i="903"/>
  <c r="AI30" i="903" s="1"/>
  <c r="G30" i="903"/>
  <c r="H30" i="903" s="1"/>
  <c r="M29" i="903"/>
  <c r="AI29" i="903" s="1"/>
  <c r="G29" i="903"/>
  <c r="H29" i="903" s="1"/>
  <c r="M28" i="903"/>
  <c r="N28" i="903" s="1"/>
  <c r="G28" i="903"/>
  <c r="H28" i="903" s="1"/>
  <c r="AJ27" i="903"/>
  <c r="AI27" i="903"/>
  <c r="AJ26" i="903"/>
  <c r="AI26" i="903"/>
  <c r="AJ25" i="903"/>
  <c r="AI25" i="903"/>
  <c r="AJ24" i="903"/>
  <c r="AI24" i="903"/>
  <c r="AJ23" i="903"/>
  <c r="AI23" i="903"/>
  <c r="AJ22" i="903"/>
  <c r="AI22" i="903"/>
  <c r="AJ21" i="903"/>
  <c r="AI21" i="903"/>
  <c r="AJ20" i="903"/>
  <c r="AI20" i="903"/>
  <c r="AJ19" i="903"/>
  <c r="AI19" i="903"/>
  <c r="AJ18" i="903"/>
  <c r="AI18" i="903"/>
  <c r="AJ17" i="903"/>
  <c r="AI17" i="903"/>
  <c r="AJ16" i="903"/>
  <c r="AI16" i="903"/>
  <c r="AJ15" i="903"/>
  <c r="AI15" i="903"/>
  <c r="AJ14" i="903"/>
  <c r="AI14" i="903"/>
  <c r="AJ13" i="903"/>
  <c r="AI13" i="903"/>
  <c r="AJ12" i="903"/>
  <c r="AI12" i="903"/>
  <c r="AJ11" i="903"/>
  <c r="AI11" i="903"/>
  <c r="G11" i="903"/>
  <c r="AJ10" i="903"/>
  <c r="AI10" i="903"/>
  <c r="G10" i="903"/>
  <c r="AJ9" i="903"/>
  <c r="AI9" i="903"/>
  <c r="AJ8" i="903"/>
  <c r="AI8" i="903"/>
  <c r="AJ33" i="903" l="1"/>
  <c r="AJ34" i="903"/>
  <c r="AI53" i="903"/>
  <c r="AJ53" i="903"/>
  <c r="AI65" i="903"/>
  <c r="AJ29" i="903"/>
  <c r="AJ41" i="903"/>
  <c r="AI69" i="903"/>
  <c r="AJ49" i="903"/>
  <c r="AJ65" i="903"/>
  <c r="AI28" i="903"/>
  <c r="AJ45" i="903"/>
  <c r="AI57" i="903"/>
  <c r="AJ71" i="903"/>
  <c r="AI45" i="903"/>
  <c r="AJ28" i="903"/>
  <c r="AJ30" i="903"/>
  <c r="N33" i="903"/>
  <c r="AI37" i="903"/>
  <c r="AJ57" i="903"/>
  <c r="AI71" i="903"/>
  <c r="AJ37" i="903"/>
  <c r="AI49" i="903"/>
  <c r="AJ69" i="903"/>
  <c r="N29" i="903"/>
  <c r="AI41" i="903"/>
  <c r="AJ61" i="903"/>
  <c r="I73" i="903"/>
  <c r="AJ73" i="903"/>
  <c r="AI73" i="903"/>
  <c r="N73" i="903"/>
  <c r="AJ35" i="903"/>
  <c r="AI35" i="903"/>
  <c r="AJ39" i="903"/>
  <c r="AI39" i="903"/>
  <c r="AJ43" i="903"/>
  <c r="AI43" i="903"/>
  <c r="AJ47" i="903"/>
  <c r="AI47" i="903"/>
  <c r="AJ51" i="903"/>
  <c r="AI51" i="903"/>
  <c r="AJ55" i="903"/>
  <c r="AI55" i="903"/>
  <c r="AJ59" i="903"/>
  <c r="AI59" i="903"/>
  <c r="AJ63" i="903"/>
  <c r="AI63" i="903"/>
  <c r="AJ67" i="903"/>
  <c r="AI67" i="903"/>
  <c r="N35" i="903"/>
  <c r="N39" i="903"/>
  <c r="N43" i="903"/>
  <c r="N47" i="903"/>
  <c r="N51" i="903"/>
  <c r="N55" i="903"/>
  <c r="N59" i="903"/>
  <c r="N63" i="903"/>
  <c r="N67" i="903"/>
  <c r="N32" i="903"/>
  <c r="I74" i="903"/>
  <c r="AI32" i="903"/>
  <c r="AJ74" i="903"/>
  <c r="AI74" i="903"/>
  <c r="N40" i="903"/>
  <c r="N44" i="903"/>
  <c r="N48" i="903"/>
  <c r="N52" i="903"/>
  <c r="N56" i="903"/>
  <c r="N60" i="903"/>
  <c r="N64" i="903"/>
  <c r="N68" i="903"/>
  <c r="N74" i="903"/>
  <c r="AJ31" i="903"/>
  <c r="AI31" i="903"/>
  <c r="AJ38" i="903"/>
  <c r="AI38" i="903"/>
  <c r="N38" i="903"/>
  <c r="AI40" i="903"/>
  <c r="AJ42" i="903"/>
  <c r="AI42" i="903"/>
  <c r="N42" i="903"/>
  <c r="AI44" i="903"/>
  <c r="AI48" i="903"/>
  <c r="AI52" i="903"/>
  <c r="AI56" i="903"/>
  <c r="AI60" i="903"/>
  <c r="AI64" i="903"/>
  <c r="AI68" i="903"/>
  <c r="N31" i="903"/>
  <c r="N46" i="903"/>
  <c r="N50" i="903"/>
  <c r="N54" i="903"/>
  <c r="N58" i="903"/>
  <c r="N62" i="903"/>
  <c r="N66" i="903"/>
  <c r="N72" i="903"/>
  <c r="N30" i="903"/>
  <c r="N34" i="903"/>
  <c r="AI46" i="903"/>
  <c r="AI50" i="903"/>
  <c r="AI54" i="903"/>
  <c r="AI58" i="903"/>
  <c r="AI62" i="903"/>
  <c r="AI66" i="903"/>
  <c r="AI72" i="903"/>
  <c r="AS13" i="3413" l="1"/>
  <c r="AR13" i="3413"/>
  <c r="AQ13" i="3413"/>
  <c r="AP13" i="3413"/>
  <c r="AS12" i="3413"/>
  <c r="AR12" i="3413"/>
  <c r="AQ12" i="3413"/>
  <c r="AP12" i="3413"/>
  <c r="AS11" i="3413"/>
  <c r="AR11" i="3413"/>
  <c r="AQ11" i="3413"/>
  <c r="AP11" i="3413"/>
  <c r="AS10" i="3413"/>
  <c r="AR10" i="3413"/>
  <c r="AQ10" i="3413"/>
  <c r="AP10" i="3413"/>
  <c r="AS9" i="3413"/>
  <c r="AR9" i="3413"/>
  <c r="AQ9" i="3413"/>
  <c r="AP9" i="3413"/>
  <c r="AS8" i="3413"/>
  <c r="AR8" i="3413"/>
  <c r="AQ8" i="3413"/>
  <c r="AP8" i="3413"/>
  <c r="D32" i="3945" l="1"/>
</calcChain>
</file>

<file path=xl/sharedStrings.xml><?xml version="1.0" encoding="utf-8"?>
<sst xmlns="http://schemas.openxmlformats.org/spreadsheetml/2006/main" count="15512" uniqueCount="1989">
  <si>
    <t>Jalisco</t>
  </si>
  <si>
    <t>Nacional</t>
  </si>
  <si>
    <t>Entidad</t>
  </si>
  <si>
    <t>Aguascalientes</t>
  </si>
  <si>
    <t>Baja California</t>
  </si>
  <si>
    <t>Baja California Sur</t>
  </si>
  <si>
    <t>Campeche</t>
  </si>
  <si>
    <t>Chiapas</t>
  </si>
  <si>
    <t>Chihuahua</t>
  </si>
  <si>
    <t>Ciudad de México</t>
  </si>
  <si>
    <t>Coahuila</t>
  </si>
  <si>
    <t>Colima</t>
  </si>
  <si>
    <t>Durango</t>
  </si>
  <si>
    <t>Estado de México</t>
  </si>
  <si>
    <t>Guanajuato</t>
  </si>
  <si>
    <t>Guerrero</t>
  </si>
  <si>
    <t>Hidalgo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</si>
  <si>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</si>
  <si>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</si>
  <si>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</si>
  <si>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</si>
  <si>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</si>
  <si>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</si>
  <si>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</si>
  <si>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</si>
  <si>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</si>
  <si>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</si>
  <si>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</si>
  <si>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</si>
  <si>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</si>
  <si>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</si>
  <si>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</si>
  <si>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</si>
  <si>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</si>
  <si>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Empleos nuevos</t>
  </si>
  <si>
    <t>Concepto</t>
  </si>
  <si>
    <t>Indicador de Confianza del Consumidor Jalisciense</t>
  </si>
  <si>
    <t xml:space="preserve">   - Posibilidades en el momento actual de los integrantes del hogar, comparadas con las de hace un año, para realizar compras de muebles, televisor, lavadora, otros aparatos electrodomésticos, etc. </t>
  </si>
  <si>
    <t>Enero</t>
  </si>
  <si>
    <t>Febrero</t>
  </si>
  <si>
    <t>Marzo</t>
  </si>
  <si>
    <t>Abril</t>
  </si>
  <si>
    <t>Mayo</t>
  </si>
  <si>
    <t>Junio</t>
  </si>
  <si>
    <t>Julio</t>
  </si>
  <si>
    <t>Agosto</t>
  </si>
  <si>
    <t>Septiembre</t>
  </si>
  <si>
    <t>Octubre</t>
  </si>
  <si>
    <t>Noviembre</t>
  </si>
  <si>
    <t>Diciembre</t>
  </si>
  <si>
    <t>México</t>
  </si>
  <si>
    <t>Variación</t>
  </si>
  <si>
    <t>Total</t>
  </si>
  <si>
    <t/>
  </si>
  <si>
    <t>INPC Nacional</t>
  </si>
  <si>
    <t>Guadalajara</t>
  </si>
  <si>
    <t>Tepatitlán</t>
  </si>
  <si>
    <t>Inflación mes anterior Guadalajara</t>
  </si>
  <si>
    <t>Inflación promedio anual Guadalajara</t>
  </si>
  <si>
    <t>2013</t>
  </si>
  <si>
    <t>Ene</t>
  </si>
  <si>
    <t>Feb</t>
  </si>
  <si>
    <t>Mar</t>
  </si>
  <si>
    <t>Abr</t>
  </si>
  <si>
    <t>May</t>
  </si>
  <si>
    <t>Jun</t>
  </si>
  <si>
    <t>Jul</t>
  </si>
  <si>
    <t>Ago</t>
  </si>
  <si>
    <t>Sep</t>
  </si>
  <si>
    <t>Oct</t>
  </si>
  <si>
    <t>Nov</t>
  </si>
  <si>
    <t>Dic</t>
  </si>
  <si>
    <t>2014</t>
  </si>
  <si>
    <t>2015</t>
  </si>
  <si>
    <t>2016</t>
  </si>
  <si>
    <t>2017</t>
  </si>
  <si>
    <t>2018</t>
  </si>
  <si>
    <t>2019</t>
  </si>
  <si>
    <t>2020</t>
  </si>
  <si>
    <t>Monclova, Coah.</t>
  </si>
  <si>
    <t>Chihuahua, Chih.</t>
  </si>
  <si>
    <t>Tepatitlán, Jal.</t>
  </si>
  <si>
    <t>Pachuca, Hgo.</t>
  </si>
  <si>
    <t>Saltillo, Coah.</t>
  </si>
  <si>
    <t>Esperanza, Son.</t>
  </si>
  <si>
    <t>Tepic, Nay.</t>
  </si>
  <si>
    <t>Colima, Col.</t>
  </si>
  <si>
    <t>Cortazar, Gto.</t>
  </si>
  <si>
    <t>Hermosillo, Son.</t>
  </si>
  <si>
    <t>León, Gto.</t>
  </si>
  <si>
    <t>Huatabampo, Son.</t>
  </si>
  <si>
    <t>Fresnillo, Zac.</t>
  </si>
  <si>
    <t>Zacatecas, Zac.</t>
  </si>
  <si>
    <t>Cd. Jiménez, Chih.</t>
  </si>
  <si>
    <t>Campeche, Camp.</t>
  </si>
  <si>
    <t>Atlacomulco, Méx.</t>
  </si>
  <si>
    <t>Culiacán, Sin.</t>
  </si>
  <si>
    <t>Tuxtla Gutiérrez, Chis.</t>
  </si>
  <si>
    <t>Cd. Acuña, Coah.</t>
  </si>
  <si>
    <t>Guadalajara, Jal.</t>
  </si>
  <si>
    <t>Tampico, Tamps.</t>
  </si>
  <si>
    <t>Mérida, Yuc.</t>
  </si>
  <si>
    <t>Matamoros, Tamps.</t>
  </si>
  <si>
    <t>San Andrés Tuxtla, Ver.</t>
  </si>
  <si>
    <t>Cancún, Q. Roo.</t>
  </si>
  <si>
    <t>Cuernavaca, Mor.</t>
  </si>
  <si>
    <t>Tulancingo, Hgo.</t>
  </si>
  <si>
    <t>Durango, Dgo.</t>
  </si>
  <si>
    <t>Toluca, Edo. de Méx.</t>
  </si>
  <si>
    <t>Puebla, Pue.</t>
  </si>
  <si>
    <t>Coatzacoalcos, Ver.</t>
  </si>
  <si>
    <t>Tlaxcala, Tlax.</t>
  </si>
  <si>
    <t>Querétaro, Qro.</t>
  </si>
  <si>
    <t>Aguascalientes, Ags.</t>
  </si>
  <si>
    <t>Tapachula, Chis.</t>
  </si>
  <si>
    <t>Córdoba, Ver.</t>
  </si>
  <si>
    <t>Acapulco, Gro.</t>
  </si>
  <si>
    <t>Oaxaca, Oax.</t>
  </si>
  <si>
    <t>Jacona, Mich.</t>
  </si>
  <si>
    <t>Torreón, Coah.</t>
  </si>
  <si>
    <t>Iguala, Gro.</t>
  </si>
  <si>
    <t>Izúcar de Matamoros, Pue.</t>
  </si>
  <si>
    <t>Tehuantepec, Oax.</t>
  </si>
  <si>
    <t>Villahermosa, Tab.</t>
  </si>
  <si>
    <t>Variación anual</t>
  </si>
  <si>
    <t>Fecha</t>
  </si>
  <si>
    <t>Clave</t>
  </si>
  <si>
    <t>Lugar</t>
  </si>
  <si>
    <t>var</t>
  </si>
  <si>
    <t>ENE</t>
  </si>
  <si>
    <t>FEB</t>
  </si>
  <si>
    <t>MAR</t>
  </si>
  <si>
    <t>ABR</t>
  </si>
  <si>
    <t>MAY</t>
  </si>
  <si>
    <t>JUN</t>
  </si>
  <si>
    <t>JUL</t>
  </si>
  <si>
    <t>AGO</t>
  </si>
  <si>
    <t>SEP</t>
  </si>
  <si>
    <t>OCT</t>
  </si>
  <si>
    <t>NOV</t>
  </si>
  <si>
    <t>DIC</t>
  </si>
  <si>
    <t>Fuente: IIEG, con información del IMSS.</t>
  </si>
  <si>
    <t>Zapopan</t>
  </si>
  <si>
    <t>Tlajomulco de Zúñiga</t>
  </si>
  <si>
    <t>Puerto Vallarta</t>
  </si>
  <si>
    <t>Tlaquepaque</t>
  </si>
  <si>
    <t>Zapotlán el Grande</t>
  </si>
  <si>
    <t>Ocotlán</t>
  </si>
  <si>
    <t>Arandas</t>
  </si>
  <si>
    <t>Zapotiltic</t>
  </si>
  <si>
    <t>Zapotlán del Rey</t>
  </si>
  <si>
    <t>Lagos de Moreno</t>
  </si>
  <si>
    <t>Jocotepec</t>
  </si>
  <si>
    <t>Tamazula de Gordiano</t>
  </si>
  <si>
    <t>Tonalá</t>
  </si>
  <si>
    <t>Tapalpa</t>
  </si>
  <si>
    <t>El Salto</t>
  </si>
  <si>
    <t>Ahualulco de Mercado</t>
  </si>
  <si>
    <t>Tuxpan</t>
  </si>
  <si>
    <t>La Huerta</t>
  </si>
  <si>
    <t>Tala</t>
  </si>
  <si>
    <t>Teuchitlán</t>
  </si>
  <si>
    <t>Poncitlán</t>
  </si>
  <si>
    <t>Teocuitatlán de Corona</t>
  </si>
  <si>
    <t>Sayula</t>
  </si>
  <si>
    <t>Cocula</t>
  </si>
  <si>
    <t>Juanacatlán</t>
  </si>
  <si>
    <t>Jalostotitlán</t>
  </si>
  <si>
    <t>Chapala</t>
  </si>
  <si>
    <t>Encarnación de Díaz</t>
  </si>
  <si>
    <t>Cihuatlán</t>
  </si>
  <si>
    <t>Tuxcacuesco</t>
  </si>
  <si>
    <t>Ameca</t>
  </si>
  <si>
    <t>Cabo Corrientes</t>
  </si>
  <si>
    <t>Acatic</t>
  </si>
  <si>
    <t>Huejuquilla el Alto</t>
  </si>
  <si>
    <t>Amatitán</t>
  </si>
  <si>
    <t>Villa Hidalgo</t>
  </si>
  <si>
    <t>Teocaltiche</t>
  </si>
  <si>
    <t>Jamay</t>
  </si>
  <si>
    <t>San Martín Hidalgo</t>
  </si>
  <si>
    <t>San Miguel el Alto</t>
  </si>
  <si>
    <t>San Juan de los Lagos</t>
  </si>
  <si>
    <t>San Sebastián del Oeste</t>
  </si>
  <si>
    <t>Unión de San Antonio</t>
  </si>
  <si>
    <t>Chiquilistlán</t>
  </si>
  <si>
    <t>Atotonilco el Alto</t>
  </si>
  <si>
    <t>Casimiro Castillo</t>
  </si>
  <si>
    <t>Tecolotlán</t>
  </si>
  <si>
    <t>Tonila</t>
  </si>
  <si>
    <t>Zapotitlán de Vadillo</t>
  </si>
  <si>
    <t>Degollado</t>
  </si>
  <si>
    <t>Juchitlán</t>
  </si>
  <si>
    <t>San Ignacio Cerro Gordo</t>
  </si>
  <si>
    <t>Tizapán el Alto</t>
  </si>
  <si>
    <t>Etzatlán</t>
  </si>
  <si>
    <t>Amacueca</t>
  </si>
  <si>
    <t>Pihuamo</t>
  </si>
  <si>
    <t>El Grullo</t>
  </si>
  <si>
    <t>Guachinango</t>
  </si>
  <si>
    <t>Ixtlahuacán del Río</t>
  </si>
  <si>
    <t>El Limón</t>
  </si>
  <si>
    <t>Atemajac de Brizuela</t>
  </si>
  <si>
    <t>Villa Guerrero</t>
  </si>
  <si>
    <t>Ayutla</t>
  </si>
  <si>
    <t>Hostotipaquillo</t>
  </si>
  <si>
    <t>Huejúcar</t>
  </si>
  <si>
    <t>San Martín de Bolaños</t>
  </si>
  <si>
    <t>Tenamaxtlán</t>
  </si>
  <si>
    <t>Totatiche</t>
  </si>
  <si>
    <t>Cañadas de Obregón</t>
  </si>
  <si>
    <t>Atenguillo</t>
  </si>
  <si>
    <t>Cuquío</t>
  </si>
  <si>
    <t>Santa María del Oro</t>
  </si>
  <si>
    <t>La Manzanilla de la Paz</t>
  </si>
  <si>
    <t>Mexticacán</t>
  </si>
  <si>
    <t>Mezquitic</t>
  </si>
  <si>
    <t>Mixtlán</t>
  </si>
  <si>
    <t>Villa Purificación</t>
  </si>
  <si>
    <t>Quitupan</t>
  </si>
  <si>
    <t>San Cristóbal de la Barranca</t>
  </si>
  <si>
    <t>San Julián</t>
  </si>
  <si>
    <t>San Marcos</t>
  </si>
  <si>
    <t>Santa María de los Ángeles</t>
  </si>
  <si>
    <t>Techaluta de Montenegro</t>
  </si>
  <si>
    <t>Atengo</t>
  </si>
  <si>
    <t>Unión de Tula</t>
  </si>
  <si>
    <t>Zapotlanejo</t>
  </si>
  <si>
    <t>Colotlán</t>
  </si>
  <si>
    <t>Cuautla</t>
  </si>
  <si>
    <t>Chimaltitán</t>
  </si>
  <si>
    <t>San Diego de Alejandría</t>
  </si>
  <si>
    <t>Mascota</t>
  </si>
  <si>
    <t>Tecalitlán</t>
  </si>
  <si>
    <t>Concepción de Buenos Aires</t>
  </si>
  <si>
    <t>Jilotlán de los Dolores</t>
  </si>
  <si>
    <t>Tonaya</t>
  </si>
  <si>
    <t>Ejutla</t>
  </si>
  <si>
    <t>Gómez Farías</t>
  </si>
  <si>
    <t>Talpa de Allende</t>
  </si>
  <si>
    <t>Mazamitla</t>
  </si>
  <si>
    <t>San Juanito de Escobedo</t>
  </si>
  <si>
    <t>Yahualica de González Gallo</t>
  </si>
  <si>
    <t>Acatlán de Juárez</t>
  </si>
  <si>
    <t>Magdalena</t>
  </si>
  <si>
    <t>Ojuelos de Jalisco</t>
  </si>
  <si>
    <t>Ixtlahuacán de los Membrillos</t>
  </si>
  <si>
    <t>Cuautitlán de García Barragán</t>
  </si>
  <si>
    <t>Tototlán</t>
  </si>
  <si>
    <t>Valle de Juárez</t>
  </si>
  <si>
    <t>Villa Corona</t>
  </si>
  <si>
    <t>Tequila</t>
  </si>
  <si>
    <t>Jesús María</t>
  </si>
  <si>
    <t>Atoyac</t>
  </si>
  <si>
    <t>Tuxcueca</t>
  </si>
  <si>
    <t>Autlán de Navarro</t>
  </si>
  <si>
    <t>Tolimán</t>
  </si>
  <si>
    <t>Valle de Guadalupe</t>
  </si>
  <si>
    <t>El Arenal</t>
  </si>
  <si>
    <t>Tepatitlán de Morelos</t>
  </si>
  <si>
    <t>Bolaños</t>
  </si>
  <si>
    <t>Ayotlán</t>
  </si>
  <si>
    <t>Tomatlán</t>
  </si>
  <si>
    <t>San Gabriel</t>
  </si>
  <si>
    <t>Zacoalco de Torres</t>
  </si>
  <si>
    <t>La Barca</t>
  </si>
  <si>
    <t>Regresar al índice</t>
  </si>
  <si>
    <t>Sector de actividad económica</t>
  </si>
  <si>
    <t>Variación % mensual</t>
  </si>
  <si>
    <t>Agricultura, Ganadería, Silvicultura y Pesca</t>
  </si>
  <si>
    <t>Comercio</t>
  </si>
  <si>
    <t>Construcción</t>
  </si>
  <si>
    <t>Industria de Transformación</t>
  </si>
  <si>
    <t>Industrias Extractivas</t>
  </si>
  <si>
    <t>Servicios</t>
  </si>
  <si>
    <t>Transporte y Comunicaciones</t>
  </si>
  <si>
    <t>Hombres</t>
  </si>
  <si>
    <t>Mujeres</t>
  </si>
  <si>
    <t>Grupos de edad</t>
  </si>
  <si>
    <t>División económica</t>
  </si>
  <si>
    <t>Absoluta</t>
  </si>
  <si>
    <t>%</t>
  </si>
  <si>
    <t>Ind. Elec. Cap. Agua Potable</t>
  </si>
  <si>
    <t xml:space="preserve">Total </t>
  </si>
  <si>
    <t>TOTAL</t>
  </si>
  <si>
    <t>Año</t>
  </si>
  <si>
    <t>Agricultura, ganadería, silvicultura, pesca y caza</t>
  </si>
  <si>
    <t>Industria de la construcción</t>
  </si>
  <si>
    <t>Industria eléctrica, captación y suministro de agua potable</t>
  </si>
  <si>
    <t>Industrias de transformación</t>
  </si>
  <si>
    <t>Industrias extractivas</t>
  </si>
  <si>
    <t>Transportes y comunicaciones</t>
  </si>
  <si>
    <t>Trabajadores Asegurados</t>
  </si>
  <si>
    <t>División Económica</t>
  </si>
  <si>
    <t>2019/Octubre</t>
  </si>
  <si>
    <t>Empleos</t>
  </si>
  <si>
    <t>Caza.</t>
  </si>
  <si>
    <t>Agricultura</t>
  </si>
  <si>
    <t>Ganadería.</t>
  </si>
  <si>
    <t>Caza</t>
  </si>
  <si>
    <t>Pesca.</t>
  </si>
  <si>
    <t>Ganadería</t>
  </si>
  <si>
    <t>Silvicultura.</t>
  </si>
  <si>
    <t>Pesca</t>
  </si>
  <si>
    <t>Silvicultura</t>
  </si>
  <si>
    <t>Grupo económico</t>
  </si>
  <si>
    <t>Otros</t>
  </si>
  <si>
    <t>var-19/18</t>
  </si>
  <si>
    <t>abs-19/18</t>
  </si>
  <si>
    <t>var-dic19/nov19</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</si>
  <si>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</si>
  <si>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</si>
  <si>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</si>
  <si>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</si>
  <si>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</si>
  <si>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</si>
  <si>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</si>
  <si>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</si>
  <si>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</si>
  <si>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</si>
  <si>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</si>
  <si>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Servicios de enseñanza, investigación científica y difusión cultural.</t>
  </si>
  <si>
    <t>Servicios personales para el hogar y diversos.</t>
  </si>
  <si>
    <t>Preparación y servicio de alimentos y bebidas.</t>
  </si>
  <si>
    <t>Servicios médicos, asistencia social y veterinarios.</t>
  </si>
  <si>
    <t>Servicios de alojamiento temporal.</t>
  </si>
  <si>
    <t>Servicios recreativos y de esparcimiento.</t>
  </si>
  <si>
    <t>Servicios financieros y de seguros (bancos, financieras).</t>
  </si>
  <si>
    <t>Patrones</t>
  </si>
  <si>
    <t>Mes</t>
  </si>
  <si>
    <t>Variación promedio</t>
  </si>
  <si>
    <t>Actividad</t>
  </si>
  <si>
    <t>Actividades secundarias</t>
  </si>
  <si>
    <t>Industrias manufactureras</t>
  </si>
  <si>
    <t>Ingresos</t>
  </si>
  <si>
    <t>SERVICIOS SOCIALES Y COMUNALES</t>
  </si>
  <si>
    <t>INDUSTRIA DE LA CONSTRUCCION</t>
  </si>
  <si>
    <t>AGRICULTURA, GANADERIA, SILVICULTURA, PESCA Y CAZA</t>
  </si>
  <si>
    <t>INDUSTRIAS DE TRANSFORMACION</t>
  </si>
  <si>
    <t>TRANSPORTES Y COMUNICACIONES</t>
  </si>
  <si>
    <t>COMERCIO</t>
  </si>
  <si>
    <t>INDUSTRIAS EXTRACTIVAS</t>
  </si>
  <si>
    <t>SERVICIOS PARA EMPRESAS, PERSONAS Y EL HOGAR</t>
  </si>
  <si>
    <t>IND.ELECTRICA Y CAPTACION Y SUMINISTRO DE AGUA POT</t>
  </si>
  <si>
    <t>MES</t>
  </si>
  <si>
    <t>Ganado bovino</t>
  </si>
  <si>
    <t>Ganado porcino</t>
  </si>
  <si>
    <t>Ganado ovino</t>
  </si>
  <si>
    <t>Ganado caprino</t>
  </si>
  <si>
    <t>Municipios</t>
  </si>
  <si>
    <t>Ganaron</t>
  </si>
  <si>
    <t>Perdieron</t>
  </si>
  <si>
    <t>Sin cambios</t>
  </si>
  <si>
    <t>Tabla 1</t>
  </si>
  <si>
    <t>Tabla 2</t>
  </si>
  <si>
    <t>Tabla 3</t>
  </si>
  <si>
    <t>Tabla 4</t>
  </si>
  <si>
    <t>Tabla 5</t>
  </si>
  <si>
    <t>Tabla 6</t>
  </si>
  <si>
    <t>Tabla 7</t>
  </si>
  <si>
    <t>Tabla 8</t>
  </si>
  <si>
    <t>Tabla 9</t>
  </si>
  <si>
    <t>Tabla 10</t>
  </si>
  <si>
    <t>Tabla 11</t>
  </si>
  <si>
    <t>Tabla 12</t>
  </si>
  <si>
    <t>Tabla 13</t>
  </si>
  <si>
    <t>Tabla 14</t>
  </si>
  <si>
    <t>Tabla 15</t>
  </si>
  <si>
    <t>Tabla 16</t>
  </si>
  <si>
    <t>Tabla 17</t>
  </si>
  <si>
    <t>Figura 20</t>
  </si>
  <si>
    <t>Tamaño</t>
  </si>
  <si>
    <t>t</t>
  </si>
  <si>
    <t>Figura 102</t>
  </si>
  <si>
    <t>Figura 103</t>
  </si>
  <si>
    <t>Figura 104</t>
  </si>
  <si>
    <t>Figura 105</t>
  </si>
  <si>
    <t>Trabajadores asegurados</t>
  </si>
  <si>
    <t>Variación mensual</t>
  </si>
  <si>
    <t>Puntos</t>
  </si>
  <si>
    <t>Jalisco: Cartera en prórroga</t>
  </si>
  <si>
    <t>Jalisco: Cartera vencida</t>
  </si>
  <si>
    <t>Nacional: Cartera en prórroga</t>
  </si>
  <si>
    <t>Nacional: Cartera vencida</t>
  </si>
  <si>
    <t>Figura 106</t>
  </si>
  <si>
    <t>Figura 113</t>
  </si>
  <si>
    <t xml:space="preserve">   - Situación económica en el momento actual de los miembros del hogar comparada con la que se tenía hace 12 meses</t>
  </si>
  <si>
    <t xml:space="preserve">   - Situación económica esperada de los miembros del hogar dentro de 12 meses, respecto a la actual</t>
  </si>
  <si>
    <t xml:space="preserve">   - Situación económica de Jalisco hoy en día, comparada con la de hace 12 meses</t>
  </si>
  <si>
    <t xml:space="preserve">   - Situación económica de Jalisco esperada dentro de 12 meses, respecto a la actual</t>
  </si>
  <si>
    <t>%Saldos cartera vencida y prorroga</t>
  </si>
  <si>
    <t>edo</t>
  </si>
  <si>
    <t>MMabs</t>
  </si>
  <si>
    <t>MMrel</t>
  </si>
  <si>
    <t>Figura 120</t>
  </si>
  <si>
    <t>Figura 121</t>
  </si>
  <si>
    <t>Minería</t>
  </si>
  <si>
    <t>Cuentas</t>
  </si>
  <si>
    <t>Saldos (mdp)</t>
  </si>
  <si>
    <t>D=Cartera 
Total</t>
  </si>
  <si>
    <t>ICV=(C/D)</t>
  </si>
  <si>
    <t>año</t>
  </si>
  <si>
    <t>INPC Guadalajara</t>
  </si>
  <si>
    <t>INPC Tepatitlán</t>
  </si>
  <si>
    <t>Inflación acumulada Guadalajara</t>
  </si>
  <si>
    <t>Inflación mes anterior Tepatitlán</t>
  </si>
  <si>
    <t>Inflación promedio anual Tepatitlán</t>
  </si>
  <si>
    <t>Ciudad</t>
  </si>
  <si>
    <t>Unidades Vehiculares Eléctricas</t>
  </si>
  <si>
    <t>Unidades Vehiculares Híbridas Plugin (conectables)</t>
  </si>
  <si>
    <t>Unidades Vehiculares Hibridas</t>
  </si>
  <si>
    <t>Total de Unidades</t>
  </si>
  <si>
    <t>Tasa por cada millón de habitantes</t>
  </si>
  <si>
    <t>2021</t>
  </si>
  <si>
    <t>Periodo</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</si>
  <si>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</si>
  <si>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</si>
  <si>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</si>
  <si>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</si>
  <si>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</si>
  <si>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</si>
  <si>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</si>
  <si>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</si>
  <si>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</si>
  <si>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</si>
  <si>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</si>
  <si>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</si>
  <si>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</si>
  <si>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</si>
  <si>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</si>
  <si>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</si>
  <si>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</si>
  <si>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</si>
  <si>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</si>
  <si>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</si>
  <si>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</si>
  <si>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</si>
  <si>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</si>
  <si>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</si>
  <si>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</si>
  <si>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</si>
  <si>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</si>
  <si>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</si>
  <si>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</si>
  <si>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</si>
  <si>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</si>
  <si>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</si>
  <si>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</si>
  <si>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</si>
  <si>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</si>
  <si>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</si>
  <si>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</si>
  <si>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</si>
  <si>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</si>
  <si>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</si>
  <si>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</si>
  <si>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</si>
  <si>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</si>
  <si>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</si>
  <si>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</si>
  <si>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</si>
  <si>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</si>
  <si>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</si>
  <si>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</si>
  <si>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</si>
  <si>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</si>
  <si>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</si>
  <si>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</si>
  <si>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</si>
  <si>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</si>
  <si>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</si>
  <si>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</si>
  <si>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</si>
  <si>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</si>
  <si>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</si>
  <si>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</si>
  <si>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</si>
  <si>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</si>
  <si>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</si>
  <si>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</si>
  <si>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</si>
  <si>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</si>
  <si>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</si>
  <si>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</si>
  <si>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</si>
  <si>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</si>
  <si>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</si>
  <si>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</si>
  <si>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</si>
  <si>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</si>
  <si>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</si>
  <si>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</si>
  <si>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</si>
  <si>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</si>
  <si>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</si>
  <si>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</si>
  <si>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</si>
  <si>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</si>
  <si>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</si>
  <si>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11</t>
  </si>
  <si>
    <t>9</t>
  </si>
  <si>
    <t>4</t>
  </si>
  <si>
    <t>1</t>
  </si>
  <si>
    <t>13</t>
  </si>
  <si>
    <t>3</t>
  </si>
  <si>
    <t>10</t>
  </si>
  <si>
    <t>6</t>
  </si>
  <si>
    <t>5</t>
  </si>
  <si>
    <t>14</t>
  </si>
  <si>
    <t>12</t>
  </si>
  <si>
    <t>8</t>
  </si>
  <si>
    <t>2</t>
  </si>
  <si>
    <t>7</t>
  </si>
  <si>
    <t>Estado</t>
  </si>
  <si>
    <t>Var Ali</t>
  </si>
  <si>
    <t>Var Rop</t>
  </si>
  <si>
    <t>Var Viv Anual</t>
  </si>
  <si>
    <t>Var Mueb</t>
  </si>
  <si>
    <t>Var Salud</t>
  </si>
  <si>
    <t>Var Transp</t>
  </si>
  <si>
    <t>Var Edu</t>
  </si>
  <si>
    <t>Var Otr</t>
  </si>
  <si>
    <t>Regular</t>
  </si>
  <si>
    <t>Premium</t>
  </si>
  <si>
    <t>Diésel</t>
  </si>
  <si>
    <t>mes</t>
  </si>
  <si>
    <t>INPC</t>
  </si>
  <si>
    <t>deflactor</t>
  </si>
  <si>
    <t>cnc1</t>
  </si>
  <si>
    <t>m</t>
  </si>
  <si>
    <t>a</t>
  </si>
  <si>
    <t>nuevos</t>
  </si>
  <si>
    <t>cnc2</t>
  </si>
  <si>
    <t>acumulados</t>
  </si>
  <si>
    <t>mmabs</t>
  </si>
  <si>
    <t>mmvar</t>
  </si>
  <si>
    <t>Nuevos</t>
  </si>
  <si>
    <t>Permanentes</t>
  </si>
  <si>
    <t>Eventuales</t>
  </si>
  <si>
    <t>CLAVE</t>
  </si>
  <si>
    <t>Municipio</t>
  </si>
  <si>
    <t>marzo</t>
  </si>
  <si>
    <t>120</t>
  </si>
  <si>
    <t>106</t>
  </si>
  <si>
    <t>101</t>
  </si>
  <si>
    <t>102</t>
  </si>
  <si>
    <t>105</t>
  </si>
  <si>
    <t>112</t>
  </si>
  <si>
    <t>114</t>
  </si>
  <si>
    <t>111</t>
  </si>
  <si>
    <t>100</t>
  </si>
  <si>
    <t>124</t>
  </si>
  <si>
    <t>121</t>
  </si>
  <si>
    <t>125</t>
  </si>
  <si>
    <t>113</t>
  </si>
  <si>
    <t>116</t>
  </si>
  <si>
    <t>103</t>
  </si>
  <si>
    <t>108</t>
  </si>
  <si>
    <t>107</t>
  </si>
  <si>
    <t>109</t>
  </si>
  <si>
    <t>119</t>
  </si>
  <si>
    <t>123</t>
  </si>
  <si>
    <t>104</t>
  </si>
  <si>
    <t>118</t>
  </si>
  <si>
    <t>110</t>
  </si>
  <si>
    <t>115</t>
  </si>
  <si>
    <t>117</t>
  </si>
  <si>
    <t>122</t>
  </si>
  <si>
    <t>99</t>
  </si>
  <si>
    <t>Comercio al por mayor</t>
  </si>
  <si>
    <t>Comercio al por menor</t>
  </si>
  <si>
    <t>Quintana Roo</t>
  </si>
  <si>
    <t>Baja California Sur</t>
  </si>
  <si>
    <t>Ciudad de México</t>
  </si>
  <si>
    <t>Nuevo León</t>
  </si>
  <si>
    <t>Baja California</t>
  </si>
  <si>
    <t>San Luis Potosí</t>
  </si>
  <si>
    <t>Estado de México</t>
  </si>
  <si>
    <t>abril</t>
  </si>
  <si>
    <t>mayo</t>
  </si>
  <si>
    <t>enero</t>
  </si>
  <si>
    <t>febrero</t>
  </si>
  <si>
    <t>junio</t>
  </si>
  <si>
    <t>julio</t>
  </si>
  <si>
    <t>agosto</t>
  </si>
  <si>
    <t>septiembre</t>
  </si>
  <si>
    <t>octubre</t>
  </si>
  <si>
    <t>noviembre</t>
  </si>
  <si>
    <t>diciembre</t>
  </si>
  <si>
    <t>Valor de la producción</t>
  </si>
  <si>
    <t>Nota: El promedio se refiere al de los últimos doce meses.</t>
  </si>
  <si>
    <t>Promedio</t>
  </si>
  <si>
    <t>Distribución porcentual</t>
  </si>
  <si>
    <t>Índice</t>
  </si>
  <si>
    <t>Exportaciones</t>
  </si>
  <si>
    <t>Nota: Las cifras se refieren a la suma de los montos de los últimos 12 meses al mes de referencia.</t>
  </si>
  <si>
    <t>PROM %</t>
  </si>
  <si>
    <t>Establecimientos</t>
  </si>
  <si>
    <t>% 12M</t>
  </si>
  <si>
    <t>Personal ocupado</t>
  </si>
  <si>
    <t>2017/06</t>
  </si>
  <si>
    <t>2018/06</t>
  </si>
  <si>
    <t>2019/06</t>
  </si>
  <si>
    <t>2021/06</t>
  </si>
  <si>
    <t>year</t>
  </si>
  <si>
    <t>Nota: Por porcentaje de cuentas en cartera vencida se refiere al porcentaje de créditos que presentan retrasos en sus pagos por más de 90 días respecto a la cartera total de Infonavit.</t>
  </si>
  <si>
    <t>2017/07</t>
  </si>
  <si>
    <t>2018/07</t>
  </si>
  <si>
    <t>2019/07</t>
  </si>
  <si>
    <t>2020/07</t>
  </si>
  <si>
    <t>2021/07</t>
  </si>
  <si>
    <t>Serie desestacionalizada</t>
  </si>
  <si>
    <t>Tendencia-ciclo</t>
  </si>
  <si>
    <t>2020/06</t>
  </si>
  <si>
    <t>abs</t>
  </si>
  <si>
    <t>2017/08</t>
  </si>
  <si>
    <t>2018/08</t>
  </si>
  <si>
    <t>2019/08</t>
  </si>
  <si>
    <t>2020/08</t>
  </si>
  <si>
    <t>2021/08</t>
  </si>
  <si>
    <t>2017/01</t>
  </si>
  <si>
    <t>En</t>
  </si>
  <si>
    <t>2017/02</t>
  </si>
  <si>
    <t>feb</t>
  </si>
  <si>
    <t>2017/03</t>
  </si>
  <si>
    <t>mar</t>
  </si>
  <si>
    <t>2017/04</t>
  </si>
  <si>
    <t>abr</t>
  </si>
  <si>
    <t>2017/05</t>
  </si>
  <si>
    <t>may</t>
  </si>
  <si>
    <t>jun</t>
  </si>
  <si>
    <t>jul</t>
  </si>
  <si>
    <t>ago</t>
  </si>
  <si>
    <t>2017/09</t>
  </si>
  <si>
    <t>sept</t>
  </si>
  <si>
    <t>2017/10</t>
  </si>
  <si>
    <t>oct</t>
  </si>
  <si>
    <t>2017/11</t>
  </si>
  <si>
    <t>nov</t>
  </si>
  <si>
    <t>2017/12</t>
  </si>
  <si>
    <t>dic</t>
  </si>
  <si>
    <t>2018/01</t>
  </si>
  <si>
    <t>2018/02</t>
  </si>
  <si>
    <t>2018/03</t>
  </si>
  <si>
    <t>2018/04</t>
  </si>
  <si>
    <t>2018/05</t>
  </si>
  <si>
    <t>2018/09</t>
  </si>
  <si>
    <t>2018/10</t>
  </si>
  <si>
    <t>2018/11</t>
  </si>
  <si>
    <t>2018/12</t>
  </si>
  <si>
    <t>2019/01</t>
  </si>
  <si>
    <t>2019/02</t>
  </si>
  <si>
    <t>2019/03</t>
  </si>
  <si>
    <t>2019/04</t>
  </si>
  <si>
    <t>2019/05</t>
  </si>
  <si>
    <t>2019/09</t>
  </si>
  <si>
    <t>2019/10</t>
  </si>
  <si>
    <t>2019/11</t>
  </si>
  <si>
    <t>2019/12</t>
  </si>
  <si>
    <t>2020/01</t>
  </si>
  <si>
    <t>2020/02</t>
  </si>
  <si>
    <t>2020/03</t>
  </si>
  <si>
    <t>2020/04</t>
  </si>
  <si>
    <t>2020/05</t>
  </si>
  <si>
    <t>2020/09</t>
  </si>
  <si>
    <t>2020/10</t>
  </si>
  <si>
    <t>2020/11</t>
  </si>
  <si>
    <t>2020/12</t>
  </si>
  <si>
    <t>2021/01</t>
  </si>
  <si>
    <t>2021/02</t>
  </si>
  <si>
    <t>2021/03</t>
  </si>
  <si>
    <t>2021/04</t>
  </si>
  <si>
    <t>2021/05</t>
  </si>
  <si>
    <t>2021/09</t>
  </si>
  <si>
    <t>Figura 122</t>
  </si>
  <si>
    <t>Figura 123</t>
  </si>
  <si>
    <t>Figura 124</t>
  </si>
  <si>
    <t>Figura 125</t>
  </si>
  <si>
    <t>Figura 126</t>
  </si>
  <si>
    <t>Figura 127</t>
  </si>
  <si>
    <t>Figura 128</t>
  </si>
  <si>
    <t>Figura 129</t>
  </si>
  <si>
    <t>Figura 130</t>
  </si>
  <si>
    <t>Figura 131</t>
  </si>
  <si>
    <t>Figura 132</t>
  </si>
  <si>
    <t>Jalisco.1</t>
  </si>
  <si>
    <t>Nacional.1</t>
  </si>
  <si>
    <t>2021/10</t>
  </si>
  <si>
    <t>Ingreso, Índice</t>
  </si>
  <si>
    <t>Variación anual, %</t>
  </si>
  <si>
    <t>Sector SCIAN</t>
  </si>
  <si>
    <t>Personal ocupado, Índice</t>
  </si>
  <si>
    <t>Figura 7</t>
  </si>
  <si>
    <t>Figura 14</t>
  </si>
  <si>
    <t>lugar</t>
  </si>
  <si>
    <t>Car anual gral.</t>
  </si>
  <si>
    <t>2021/11</t>
  </si>
  <si>
    <t>Servicios Públicos</t>
  </si>
  <si>
    <t>50 o más años</t>
  </si>
  <si>
    <t>2021/12</t>
  </si>
  <si>
    <t>2005</t>
  </si>
  <si>
    <t>2006</t>
  </si>
  <si>
    <t>2007</t>
  </si>
  <si>
    <t>2008</t>
  </si>
  <si>
    <t>2009</t>
  </si>
  <si>
    <t>2010</t>
  </si>
  <si>
    <t>2011</t>
  </si>
  <si>
    <t>2012</t>
  </si>
  <si>
    <t>2022</t>
  </si>
  <si>
    <t>2000</t>
  </si>
  <si>
    <t>2001</t>
  </si>
  <si>
    <t>2002</t>
  </si>
  <si>
    <t>2003</t>
  </si>
  <si>
    <t>2004</t>
  </si>
  <si>
    <t>1999/Dec</t>
  </si>
  <si>
    <t>2000/Feb</t>
  </si>
  <si>
    <t>2000/Mar</t>
  </si>
  <si>
    <t>2000/Apr</t>
  </si>
  <si>
    <t>2000/May</t>
  </si>
  <si>
    <t>2000/Jun</t>
  </si>
  <si>
    <t>2000/Jul</t>
  </si>
  <si>
    <t>2000/Aug</t>
  </si>
  <si>
    <t>2000/Sep</t>
  </si>
  <si>
    <t>2000/Oct</t>
  </si>
  <si>
    <t>2000/Nov</t>
  </si>
  <si>
    <t>2000/Dec</t>
  </si>
  <si>
    <t>2001/Feb</t>
  </si>
  <si>
    <t>2001/Mar</t>
  </si>
  <si>
    <t>2001/Apr</t>
  </si>
  <si>
    <t>2001/May</t>
  </si>
  <si>
    <t>2001/Jun</t>
  </si>
  <si>
    <t>2001/Jul</t>
  </si>
  <si>
    <t>2001/Aug</t>
  </si>
  <si>
    <t>2001/Sep</t>
  </si>
  <si>
    <t>2001/Oct</t>
  </si>
  <si>
    <t>2001/Nov</t>
  </si>
  <si>
    <t>2001/Dec</t>
  </si>
  <si>
    <t>2002/Feb</t>
  </si>
  <si>
    <t>2002/Mar</t>
  </si>
  <si>
    <t>2002/Apr</t>
  </si>
  <si>
    <t>2002/May</t>
  </si>
  <si>
    <t>2002/Jun</t>
  </si>
  <si>
    <t>2002/Jul</t>
  </si>
  <si>
    <t>2002/Aug</t>
  </si>
  <si>
    <t>2002/Sep</t>
  </si>
  <si>
    <t>2002/Oct</t>
  </si>
  <si>
    <t>2002/Nov</t>
  </si>
  <si>
    <t>2002/Dec</t>
  </si>
  <si>
    <t>2003/Feb</t>
  </si>
  <si>
    <t>2003/Mar</t>
  </si>
  <si>
    <t>2003/Apr</t>
  </si>
  <si>
    <t>2003/May</t>
  </si>
  <si>
    <t>2003/Jun</t>
  </si>
  <si>
    <t>2003/Jul</t>
  </si>
  <si>
    <t>2003/Aug</t>
  </si>
  <si>
    <t>2003/Sep</t>
  </si>
  <si>
    <t>2003/Oct</t>
  </si>
  <si>
    <t>2003/Nov</t>
  </si>
  <si>
    <t>2003/Dec</t>
  </si>
  <si>
    <t>2004/Feb</t>
  </si>
  <si>
    <t>2004/Mar</t>
  </si>
  <si>
    <t>2004/Apr</t>
  </si>
  <si>
    <t>2004/May</t>
  </si>
  <si>
    <t>2004/Jun</t>
  </si>
  <si>
    <t>2004/Jul</t>
  </si>
  <si>
    <t>2004/Aug</t>
  </si>
  <si>
    <t>2004/Sep</t>
  </si>
  <si>
    <t>2004/Oct</t>
  </si>
  <si>
    <t>2004/Nov</t>
  </si>
  <si>
    <t>2004/Dec</t>
  </si>
  <si>
    <t>2005/Feb</t>
  </si>
  <si>
    <t>2005/Mar</t>
  </si>
  <si>
    <t>2005/Apr</t>
  </si>
  <si>
    <t>2005/May</t>
  </si>
  <si>
    <t>2005/Jun</t>
  </si>
  <si>
    <t>2005/Jul</t>
  </si>
  <si>
    <t>2005/Aug</t>
  </si>
  <si>
    <t>2005/Sep</t>
  </si>
  <si>
    <t>2005/Oct</t>
  </si>
  <si>
    <t>2005/Nov</t>
  </si>
  <si>
    <t>2005/Dec</t>
  </si>
  <si>
    <t>2006/Feb</t>
  </si>
  <si>
    <t>2006/Mar</t>
  </si>
  <si>
    <t>2006/Apr</t>
  </si>
  <si>
    <t>2006/May</t>
  </si>
  <si>
    <t>2006/Jun</t>
  </si>
  <si>
    <t>2006/Jul</t>
  </si>
  <si>
    <t>2006/Aug</t>
  </si>
  <si>
    <t>2006/Sep</t>
  </si>
  <si>
    <t>2006/Oct</t>
  </si>
  <si>
    <t>2006/Nov</t>
  </si>
  <si>
    <t>2006/Dec</t>
  </si>
  <si>
    <t>2007/Feb</t>
  </si>
  <si>
    <t>2007/Mar</t>
  </si>
  <si>
    <t>2007/Apr</t>
  </si>
  <si>
    <t>2007/May</t>
  </si>
  <si>
    <t>2007/Jun</t>
  </si>
  <si>
    <t>2007/Jul</t>
  </si>
  <si>
    <t>2007/Aug</t>
  </si>
  <si>
    <t>2007/Sep</t>
  </si>
  <si>
    <t>2007/Oct</t>
  </si>
  <si>
    <t>2007/Nov</t>
  </si>
  <si>
    <t>2007/Dec</t>
  </si>
  <si>
    <t>2008/Feb</t>
  </si>
  <si>
    <t>2008/Mar</t>
  </si>
  <si>
    <t>2008/Apr</t>
  </si>
  <si>
    <t>2008/May</t>
  </si>
  <si>
    <t>2008/Jun</t>
  </si>
  <si>
    <t>2008/Jul</t>
  </si>
  <si>
    <t>2008/Aug</t>
  </si>
  <si>
    <t>2008/Sep</t>
  </si>
  <si>
    <t>2008/Oct</t>
  </si>
  <si>
    <t>2008/Nov</t>
  </si>
  <si>
    <t>2008/Dec</t>
  </si>
  <si>
    <t>2009/Feb</t>
  </si>
  <si>
    <t>2009/Mar</t>
  </si>
  <si>
    <t>2009/Apr</t>
  </si>
  <si>
    <t>2009/May</t>
  </si>
  <si>
    <t>2009/Jun</t>
  </si>
  <si>
    <t>2009/Jul</t>
  </si>
  <si>
    <t>2009/Aug</t>
  </si>
  <si>
    <t>2009/Sep</t>
  </si>
  <si>
    <t>2009/Oct</t>
  </si>
  <si>
    <t>2009/Nov</t>
  </si>
  <si>
    <t>2009/Dec</t>
  </si>
  <si>
    <t>2010/Feb</t>
  </si>
  <si>
    <t>2010/Mar</t>
  </si>
  <si>
    <t>2010/Apr</t>
  </si>
  <si>
    <t>2010/May</t>
  </si>
  <si>
    <t>2010/Jun</t>
  </si>
  <si>
    <t>2010/Jul</t>
  </si>
  <si>
    <t>2010/Aug</t>
  </si>
  <si>
    <t>2010/Sep</t>
  </si>
  <si>
    <t>2010/Oct</t>
  </si>
  <si>
    <t>2010/Nov</t>
  </si>
  <si>
    <t>2010/Dec</t>
  </si>
  <si>
    <t>2011/Feb</t>
  </si>
  <si>
    <t>2011/Mar</t>
  </si>
  <si>
    <t>2011/Apr</t>
  </si>
  <si>
    <t>2011/May</t>
  </si>
  <si>
    <t>2011/Jun</t>
  </si>
  <si>
    <t>2011/Jul</t>
  </si>
  <si>
    <t>2011/Aug</t>
  </si>
  <si>
    <t>2011/Sep</t>
  </si>
  <si>
    <t>2011/Oct</t>
  </si>
  <si>
    <t>2011/Nov</t>
  </si>
  <si>
    <t>2011/Dec</t>
  </si>
  <si>
    <t>2012/Feb</t>
  </si>
  <si>
    <t>2012/Mar</t>
  </si>
  <si>
    <t>2012/Apr</t>
  </si>
  <si>
    <t>2012/May</t>
  </si>
  <si>
    <t>2012/Jun</t>
  </si>
  <si>
    <t>2012/Jul</t>
  </si>
  <si>
    <t>2012/Aug</t>
  </si>
  <si>
    <t>2012/Sep</t>
  </si>
  <si>
    <t>2012/Oct</t>
  </si>
  <si>
    <t>2012/Nov</t>
  </si>
  <si>
    <t>2012/Dec</t>
  </si>
  <si>
    <t>2013/Feb</t>
  </si>
  <si>
    <t>2013/Mar</t>
  </si>
  <si>
    <t>2013/Apr</t>
  </si>
  <si>
    <t>2013/May</t>
  </si>
  <si>
    <t>2013/Jun</t>
  </si>
  <si>
    <t>2013/Jul</t>
  </si>
  <si>
    <t>2013/Aug</t>
  </si>
  <si>
    <t>2013/Sep</t>
  </si>
  <si>
    <t>2013/Oct</t>
  </si>
  <si>
    <t>2013/Nov</t>
  </si>
  <si>
    <t>2013/Dec</t>
  </si>
  <si>
    <t>2014/Feb</t>
  </si>
  <si>
    <t>2014/Mar</t>
  </si>
  <si>
    <t>2014/Apr</t>
  </si>
  <si>
    <t>2014/May</t>
  </si>
  <si>
    <t>2014/Jun</t>
  </si>
  <si>
    <t>2014/Jul</t>
  </si>
  <si>
    <t>2014/Aug</t>
  </si>
  <si>
    <t>2014/Sep</t>
  </si>
  <si>
    <t>2014/Oct</t>
  </si>
  <si>
    <t>2014/Nov</t>
  </si>
  <si>
    <t>2014/Dec</t>
  </si>
  <si>
    <t>2015/Feb</t>
  </si>
  <si>
    <t>2015/Mar</t>
  </si>
  <si>
    <t>2015/Apr</t>
  </si>
  <si>
    <t>2015/May</t>
  </si>
  <si>
    <t>2015/Jun</t>
  </si>
  <si>
    <t>2015/Jul</t>
  </si>
  <si>
    <t>2015/Aug</t>
  </si>
  <si>
    <t>2015/Sep</t>
  </si>
  <si>
    <t>2015/Oct</t>
  </si>
  <si>
    <t>2015/Nov</t>
  </si>
  <si>
    <t>2015/Dec</t>
  </si>
  <si>
    <t>2016/Feb</t>
  </si>
  <si>
    <t>2016/Mar</t>
  </si>
  <si>
    <t>2016/Apr</t>
  </si>
  <si>
    <t>2016/May</t>
  </si>
  <si>
    <t>2016/Jun</t>
  </si>
  <si>
    <t>2016/Jul</t>
  </si>
  <si>
    <t>2016/Aug</t>
  </si>
  <si>
    <t>2016/Sep</t>
  </si>
  <si>
    <t>2016/Oct</t>
  </si>
  <si>
    <t>2016/Nov</t>
  </si>
  <si>
    <t>2016/Dec</t>
  </si>
  <si>
    <t>2017/Feb</t>
  </si>
  <si>
    <t>2017/Mar</t>
  </si>
  <si>
    <t>2017/Apr</t>
  </si>
  <si>
    <t>2017/May</t>
  </si>
  <si>
    <t>2017/Jun</t>
  </si>
  <si>
    <t>2017/Jul</t>
  </si>
  <si>
    <t>2017/Aug</t>
  </si>
  <si>
    <t>2017/Sep</t>
  </si>
  <si>
    <t>2017/Oct</t>
  </si>
  <si>
    <t>2017/Nov</t>
  </si>
  <si>
    <t>2017/Dec</t>
  </si>
  <si>
    <t>2018/Feb</t>
  </si>
  <si>
    <t>2018/Mar</t>
  </si>
  <si>
    <t>2018/Apr</t>
  </si>
  <si>
    <t>2018/May</t>
  </si>
  <si>
    <t>2018/Jun</t>
  </si>
  <si>
    <t>2018/Jul</t>
  </si>
  <si>
    <t>2018/Aug</t>
  </si>
  <si>
    <t>2018/Sep</t>
  </si>
  <si>
    <t>2018/Oct</t>
  </si>
  <si>
    <t>2018/Nov</t>
  </si>
  <si>
    <t>2018/Dec</t>
  </si>
  <si>
    <t>2019/Feb</t>
  </si>
  <si>
    <t>2019/Mar</t>
  </si>
  <si>
    <t>2019/Apr</t>
  </si>
  <si>
    <t>2019/May</t>
  </si>
  <si>
    <t>2019/Jun</t>
  </si>
  <si>
    <t>2019/Jul</t>
  </si>
  <si>
    <t>2019/Aug</t>
  </si>
  <si>
    <t>2019/Sep</t>
  </si>
  <si>
    <t>2019/Oct</t>
  </si>
  <si>
    <t>2019/Nov</t>
  </si>
  <si>
    <t>2019/Dec</t>
  </si>
  <si>
    <t>2020/Feb</t>
  </si>
  <si>
    <t>2020/Mar</t>
  </si>
  <si>
    <t>2020/Apr</t>
  </si>
  <si>
    <t>2020/May</t>
  </si>
  <si>
    <t>2020/Jun</t>
  </si>
  <si>
    <t>2020/Jul</t>
  </si>
  <si>
    <t>2020/Aug</t>
  </si>
  <si>
    <t>2020/Sep</t>
  </si>
  <si>
    <t>2020/Oct</t>
  </si>
  <si>
    <t>2020/Nov</t>
  </si>
  <si>
    <t>2020/Dec</t>
  </si>
  <si>
    <t>2021/Feb</t>
  </si>
  <si>
    <t>2021/Mar</t>
  </si>
  <si>
    <t>2021/Apr</t>
  </si>
  <si>
    <t>2021/May</t>
  </si>
  <si>
    <t>2021/Jun</t>
  </si>
  <si>
    <t>2021/Jul</t>
  </si>
  <si>
    <t>2021/Aug</t>
  </si>
  <si>
    <t>2021/Sep</t>
  </si>
  <si>
    <t>2021/Oct</t>
  </si>
  <si>
    <t>2021/Nov</t>
  </si>
  <si>
    <t>2021/Dec</t>
  </si>
  <si>
    <t>YYrel</t>
  </si>
  <si>
    <t>2022/02</t>
  </si>
  <si>
    <t>acabs</t>
  </si>
  <si>
    <t>acvar</t>
  </si>
  <si>
    <t>2000/Jan</t>
  </si>
  <si>
    <t>2001/Jan</t>
  </si>
  <si>
    <t>2002/Jan</t>
  </si>
  <si>
    <t>2003/Jan</t>
  </si>
  <si>
    <t>2004/Jan</t>
  </si>
  <si>
    <t>2005/Jan</t>
  </si>
  <si>
    <t>2006/Jan</t>
  </si>
  <si>
    <t>2007/Jan</t>
  </si>
  <si>
    <t>2008/Jan</t>
  </si>
  <si>
    <t>2009/Jan</t>
  </si>
  <si>
    <t>2010/Jan</t>
  </si>
  <si>
    <t>2011/Jan</t>
  </si>
  <si>
    <t>2012/Jan</t>
  </si>
  <si>
    <t>2013/Jan</t>
  </si>
  <si>
    <t>2014/Jan</t>
  </si>
  <si>
    <t>2015/Jan</t>
  </si>
  <si>
    <t>2016/Jan</t>
  </si>
  <si>
    <t>2017/Jan</t>
  </si>
  <si>
    <t>2018/Jan</t>
  </si>
  <si>
    <t>2019/Jan</t>
  </si>
  <si>
    <t>2020/Jan</t>
  </si>
  <si>
    <t>2021/Jan</t>
  </si>
  <si>
    <t>2022/Jan</t>
  </si>
  <si>
    <t>2022/Feb</t>
  </si>
  <si>
    <t>2022/01</t>
  </si>
  <si>
    <t>Tabla 18</t>
  </si>
  <si>
    <t>Tabla 19</t>
  </si>
  <si>
    <t>Tabla 20</t>
  </si>
  <si>
    <t>Tabla 21</t>
  </si>
  <si>
    <t>Tabla 22</t>
  </si>
  <si>
    <t>2022/Mar</t>
  </si>
  <si>
    <t>Variación porcentual anual</t>
  </si>
  <si>
    <t>Empleo turístico</t>
  </si>
  <si>
    <t>Variación porcentual mensual</t>
  </si>
  <si>
    <t>Variación absoluta anual</t>
  </si>
  <si>
    <t>Variación absoluta mensual</t>
  </si>
  <si>
    <t>cnc</t>
  </si>
  <si>
    <t>Dec</t>
  </si>
  <si>
    <t>Jan</t>
  </si>
  <si>
    <t>Apr</t>
  </si>
  <si>
    <t>Aug</t>
  </si>
  <si>
    <t>month</t>
  </si>
  <si>
    <t>Figura 13</t>
  </si>
  <si>
    <t>Figura 15</t>
  </si>
  <si>
    <t>Figura 19</t>
  </si>
  <si>
    <t>2022/04</t>
  </si>
  <si>
    <t>Empleo total</t>
  </si>
  <si>
    <t>Patrones con un puesto de trabajo</t>
  </si>
  <si>
    <t>Patrones con 2 y hasta 5 PT</t>
  </si>
  <si>
    <t>Patrones con 6 y hasta 50 PT</t>
  </si>
  <si>
    <t>Patrones con 51 y hasta 250 PT</t>
  </si>
  <si>
    <t>Patrones con 251 y hasta 500 PT</t>
  </si>
  <si>
    <t>Patrones con 501 y hasta 1,000 PT</t>
  </si>
  <si>
    <t>Patrones con más de 1,000 PT</t>
  </si>
  <si>
    <t>INPC_ms</t>
  </si>
  <si>
    <t>SDBC_ms</t>
  </si>
  <si>
    <t>varMM</t>
  </si>
  <si>
    <t>varAA</t>
  </si>
  <si>
    <t>shj</t>
  </si>
  <si>
    <t>smj</t>
  </si>
  <si>
    <t>Salario diario hombres</t>
  </si>
  <si>
    <t>Salario diario mujeres</t>
  </si>
  <si>
    <t>varMMhj</t>
  </si>
  <si>
    <t>varMMmj</t>
  </si>
  <si>
    <t>varMMhn</t>
  </si>
  <si>
    <t>varMMmn</t>
  </si>
  <si>
    <t>varAAhj</t>
  </si>
  <si>
    <t>varAAmj</t>
  </si>
  <si>
    <t>varAAhn</t>
  </si>
  <si>
    <t>varAAmn</t>
  </si>
  <si>
    <t>2022/Apr</t>
  </si>
  <si>
    <t>2022/03</t>
  </si>
  <si>
    <t>Figura 81</t>
  </si>
  <si>
    <t>2022/May</t>
  </si>
  <si>
    <t>2022/05</t>
  </si>
  <si>
    <t>Figura 8</t>
  </si>
  <si>
    <t>Figura 92</t>
  </si>
  <si>
    <t>Figura 93</t>
  </si>
  <si>
    <t>time</t>
  </si>
  <si>
    <t>CDMX</t>
  </si>
  <si>
    <t>2022/Jun</t>
  </si>
  <si>
    <t>Variación mensual, %</t>
  </si>
  <si>
    <t>2022/06</t>
  </si>
  <si>
    <t>Coahuila de Zaragoza</t>
  </si>
  <si>
    <t>Michoacán de Ocampo</t>
  </si>
  <si>
    <t>Veracruz de Ignacio de la Llave</t>
  </si>
  <si>
    <t>Figura 23</t>
  </si>
  <si>
    <t>2022/Jul</t>
  </si>
  <si>
    <t>2022/07</t>
  </si>
  <si>
    <t>Figura 40</t>
  </si>
  <si>
    <t>Figura 42</t>
  </si>
  <si>
    <t>Figura 63</t>
  </si>
  <si>
    <t>Figura 64</t>
  </si>
  <si>
    <t>Figura 83</t>
  </si>
  <si>
    <t>ene</t>
  </si>
  <si>
    <t>sep</t>
  </si>
  <si>
    <t>2022/Aug</t>
  </si>
  <si>
    <t>ESTADOS</t>
  </si>
  <si>
    <t>POBLACIÓN</t>
  </si>
  <si>
    <t>Jalisco hombres</t>
  </si>
  <si>
    <t>Jalisco mujeres</t>
  </si>
  <si>
    <t>Nacional hombres</t>
  </si>
  <si>
    <t>Nacional mujeres</t>
  </si>
  <si>
    <t>2022/08</t>
  </si>
  <si>
    <t>2022/Sep</t>
  </si>
  <si>
    <t>2022/Oct</t>
  </si>
  <si>
    <t>2022/09</t>
  </si>
  <si>
    <t>Promedio Nacional</t>
  </si>
  <si>
    <t>Total Jalisco</t>
  </si>
  <si>
    <t>Total Nacional</t>
  </si>
  <si>
    <t>2022/10</t>
  </si>
  <si>
    <t>Menores de 15 años de edad</t>
  </si>
  <si>
    <t>Mayor o igual a 15 y menor a 20 años de edad</t>
  </si>
  <si>
    <t>Mayor o igual a 20 y menor a 25 años de edad</t>
  </si>
  <si>
    <t>Mayor o igual a 25 y menor a 30 años de edad</t>
  </si>
  <si>
    <t>Mayor o igual a 30 y menor a 35 años de edad</t>
  </si>
  <si>
    <t>Mayor o igual a 35 y menor a 40 años de edad</t>
  </si>
  <si>
    <t>Mayor o igual a 40 y menor a 45 años de edad</t>
  </si>
  <si>
    <t>Mayor o igual a 45 y menor a 50 años de edad</t>
  </si>
  <si>
    <t>2022/Nov</t>
  </si>
  <si>
    <t>2022/11</t>
  </si>
  <si>
    <t>Figura 1</t>
  </si>
  <si>
    <t>Figura 2</t>
  </si>
  <si>
    <t>Figura 3</t>
  </si>
  <si>
    <t>Figura 4</t>
  </si>
  <si>
    <t>Figura 5</t>
  </si>
  <si>
    <t>Figura 6</t>
  </si>
  <si>
    <t>Figura 24</t>
  </si>
  <si>
    <t>Figura 25</t>
  </si>
  <si>
    <t>Figura 32</t>
  </si>
  <si>
    <t>Figura 94</t>
  </si>
  <si>
    <t>Figura 95</t>
  </si>
  <si>
    <t>Figura 114</t>
  </si>
  <si>
    <t>Figura 115</t>
  </si>
  <si>
    <t>Figura 116</t>
  </si>
  <si>
    <t>Figura 117</t>
  </si>
  <si>
    <t>Figura 118</t>
  </si>
  <si>
    <t>Figura 119</t>
  </si>
  <si>
    <t>2022-12-01</t>
  </si>
  <si>
    <t>2022/Diciembre</t>
  </si>
  <si>
    <t>X</t>
  </si>
  <si>
    <t>2022/Dec</t>
  </si>
  <si>
    <t>2022/12</t>
  </si>
  <si>
    <t>Figura 9</t>
  </si>
  <si>
    <t>Figura 10</t>
  </si>
  <si>
    <t>Figura 11</t>
  </si>
  <si>
    <t>Figura 12</t>
  </si>
  <si>
    <t>Figura 44</t>
  </si>
  <si>
    <t>Figura 45</t>
  </si>
  <si>
    <t>2022-01-01</t>
  </si>
  <si>
    <t>2023-01-01</t>
  </si>
  <si>
    <t>2023</t>
  </si>
  <si>
    <t>aaabs</t>
  </si>
  <si>
    <t>aavar</t>
  </si>
  <si>
    <t>Diciembre 2022-12-01</t>
  </si>
  <si>
    <t>2023/Jan</t>
  </si>
  <si>
    <t xml:space="preserve">Enero </t>
  </si>
  <si>
    <t>2021-12-01</t>
  </si>
  <si>
    <t>Total general</t>
  </si>
  <si>
    <t>2019-02-01</t>
  </si>
  <si>
    <t>2020-02-01</t>
  </si>
  <si>
    <t>2021-02-01</t>
  </si>
  <si>
    <t>2022-02-01</t>
  </si>
  <si>
    <t>2023-02-01</t>
  </si>
  <si>
    <t>2023/Feb</t>
  </si>
  <si>
    <t>DMrel</t>
  </si>
  <si>
    <t>Ind. de la construcción</t>
  </si>
  <si>
    <t>Ind. de la transformación</t>
  </si>
  <si>
    <t>Ind. extractiva</t>
  </si>
  <si>
    <t>Servicios para empresas, personas y el hogar</t>
  </si>
  <si>
    <t>Servicios sociales y comunales</t>
  </si>
  <si>
    <t>Industria eléctrica, y captación y suministro de agua potable</t>
  </si>
  <si>
    <t>2023/Mar</t>
  </si>
  <si>
    <t>2019-03-01</t>
  </si>
  <si>
    <t>2020-03-01</t>
  </si>
  <si>
    <t>2021-03-01</t>
  </si>
  <si>
    <t>2022-03-01</t>
  </si>
  <si>
    <t>2023-03-01</t>
  </si>
  <si>
    <t>2018-11-01</t>
  </si>
  <si>
    <t>2018-12-01</t>
  </si>
  <si>
    <t>2019-01-01</t>
  </si>
  <si>
    <t>2019-04-01</t>
  </si>
  <si>
    <t>2019-05-01</t>
  </si>
  <si>
    <t>2019-06-01</t>
  </si>
  <si>
    <t>2019-07-01</t>
  </si>
  <si>
    <t>2019-08-01</t>
  </si>
  <si>
    <t>2019-09-01</t>
  </si>
  <si>
    <t>2019-10-01</t>
  </si>
  <si>
    <t>2019-11-01</t>
  </si>
  <si>
    <t>2019-12-01</t>
  </si>
  <si>
    <t>2020-01-01</t>
  </si>
  <si>
    <t>2020-04-01</t>
  </si>
  <si>
    <t>2020-05-01</t>
  </si>
  <si>
    <t>2020-06-01</t>
  </si>
  <si>
    <t>2020-07-01</t>
  </si>
  <si>
    <t>2020-08-01</t>
  </si>
  <si>
    <t>2020-09-01</t>
  </si>
  <si>
    <t>2020-10-01</t>
  </si>
  <si>
    <t>2020-11-01</t>
  </si>
  <si>
    <t>2020-12-01</t>
  </si>
  <si>
    <t>2021-01-01</t>
  </si>
  <si>
    <t>2021-04-01</t>
  </si>
  <si>
    <t>2021-05-01</t>
  </si>
  <si>
    <t>2021-06-01</t>
  </si>
  <si>
    <t>2021-07-01</t>
  </si>
  <si>
    <t>2021-08-01</t>
  </si>
  <si>
    <t>2021-09-01</t>
  </si>
  <si>
    <t>2021-10-01</t>
  </si>
  <si>
    <t>2021-11-01</t>
  </si>
  <si>
    <t>2022-04-01</t>
  </si>
  <si>
    <t>2022-05-01</t>
  </si>
  <si>
    <t>2022-06-01</t>
  </si>
  <si>
    <t>2022-07-01</t>
  </si>
  <si>
    <t>2022-08-01</t>
  </si>
  <si>
    <t>2022-09-01</t>
  </si>
  <si>
    <t>2022-10-01</t>
  </si>
  <si>
    <t>2022-11-01</t>
  </si>
  <si>
    <t>Nuevos10</t>
  </si>
  <si>
    <t>Nuevos11</t>
  </si>
  <si>
    <t>Nuevos12</t>
  </si>
  <si>
    <t>Nuevos13</t>
  </si>
  <si>
    <t>Nuevos14</t>
  </si>
  <si>
    <t>Nuevos15</t>
  </si>
  <si>
    <t>Nuevos16</t>
  </si>
  <si>
    <t>Nuevos17</t>
  </si>
  <si>
    <t>Nuevos18</t>
  </si>
  <si>
    <t>Nuevos19</t>
  </si>
  <si>
    <t>Nuevos20</t>
  </si>
  <si>
    <t>Nuevos21</t>
  </si>
  <si>
    <t>Nuevos22</t>
  </si>
  <si>
    <t>Nuevos23</t>
  </si>
  <si>
    <t>Nuevos24</t>
  </si>
  <si>
    <t>Nuevos25</t>
  </si>
  <si>
    <t>Nuevos26</t>
  </si>
  <si>
    <t>Nuevos27</t>
  </si>
  <si>
    <t>Nuevos28</t>
  </si>
  <si>
    <t>Nuevos29</t>
  </si>
  <si>
    <t>Nuevos3</t>
  </si>
  <si>
    <t>Nuevos30</t>
  </si>
  <si>
    <t>Nuevos31</t>
  </si>
  <si>
    <t>Nuevos32</t>
  </si>
  <si>
    <t>Nuevos33</t>
  </si>
  <si>
    <t>Nuevos34</t>
  </si>
  <si>
    <t>Nuevos35</t>
  </si>
  <si>
    <t>Nuevos36</t>
  </si>
  <si>
    <t>Nuevos37</t>
  </si>
  <si>
    <t>Nuevos38</t>
  </si>
  <si>
    <t>Nuevos39</t>
  </si>
  <si>
    <t>Nuevos4</t>
  </si>
  <si>
    <t>Nuevos40</t>
  </si>
  <si>
    <t>Nuevos41</t>
  </si>
  <si>
    <t>Nuevos42</t>
  </si>
  <si>
    <t>Nuevos43</t>
  </si>
  <si>
    <t>Nuevos44</t>
  </si>
  <si>
    <t>Nuevos45</t>
  </si>
  <si>
    <t>Nuevos46</t>
  </si>
  <si>
    <t>Nuevos47</t>
  </si>
  <si>
    <t>Nuevos48</t>
  </si>
  <si>
    <t>Nuevos49</t>
  </si>
  <si>
    <t>Nuevos5</t>
  </si>
  <si>
    <t>Nuevos50</t>
  </si>
  <si>
    <t>Nuevos51</t>
  </si>
  <si>
    <t>Nuevos52</t>
  </si>
  <si>
    <t>Nuevos53</t>
  </si>
  <si>
    <t>Nuevos54</t>
  </si>
  <si>
    <t>Nuevos6</t>
  </si>
  <si>
    <t>Nuevos7</t>
  </si>
  <si>
    <t>Nuevos8</t>
  </si>
  <si>
    <t>Nuevos9</t>
  </si>
  <si>
    <t>PanSO</t>
  </si>
  <si>
    <t>2023/02</t>
  </si>
  <si>
    <t>2023/01</t>
  </si>
  <si>
    <t>Estados</t>
  </si>
  <si>
    <t>Número de cabezas</t>
  </si>
  <si>
    <t>Producción de carne de canal</t>
  </si>
  <si>
    <t>Valor de la producción de carne de canal</t>
  </si>
  <si>
    <t>Tabla 23</t>
  </si>
  <si>
    <t>Figura 46</t>
  </si>
  <si>
    <t>Figura 47</t>
  </si>
  <si>
    <t>Figura 65</t>
  </si>
  <si>
    <t>Figura 85</t>
  </si>
  <si>
    <t>Figura 86</t>
  </si>
  <si>
    <t>Figura 87</t>
  </si>
  <si>
    <t>IIEG, 01/05/2023</t>
  </si>
  <si>
    <t>2023/03</t>
  </si>
  <si>
    <t>TASA DESOCUPACION</t>
  </si>
  <si>
    <t>Fuente: IIEG, con información de INEGI, INPC.</t>
  </si>
  <si>
    <t>2023-04-01</t>
  </si>
  <si>
    <t>Nuevos55</t>
  </si>
  <si>
    <t>Fuente: IIEG, con información de INEGI; ENOE.</t>
  </si>
  <si>
    <t>Ind. eléctrica, capacitación y suministro de agua potable</t>
  </si>
  <si>
    <t>Elaboración de alimentos.</t>
  </si>
  <si>
    <t>Fabricación y ensamble de maquinaria, equipos, aparatos y accesorios y artículos eléctricos, electrónicos y sus partes.</t>
  </si>
  <si>
    <t>Fabricación de productos metálicos, excepto maquinaria y equipo.</t>
  </si>
  <si>
    <t>Industria química.</t>
  </si>
  <si>
    <t>Fabricación de productos de hule y plástico.</t>
  </si>
  <si>
    <t>Elaboración de bebidas.</t>
  </si>
  <si>
    <t>Construcción, reconstrucción y ensamble de equipo de transporte y sus partes.</t>
  </si>
  <si>
    <t>Fabricación, ensamble y reparación de maquinaria, equipo y sus partes; excepto los eléctricos.</t>
  </si>
  <si>
    <t xml:space="preserve">    </t>
  </si>
  <si>
    <t>JalvarMM</t>
  </si>
  <si>
    <t>NacvarMM</t>
  </si>
  <si>
    <t>2023/Apr</t>
  </si>
  <si>
    <t>Fuente: IIEG, con información de INEGI.</t>
  </si>
  <si>
    <t>Fuente: IIEG con información de INEGI a partir de la Asociación Mexicana de la Industria Automotriz.</t>
  </si>
  <si>
    <t>Fuente: IIEG con información de INEGI, EMEC. Nota: Cálculos con cifras originales (sin desestacionalizar). Las variaciones se refieren al cambio porcentual respecto al mes inmediato anterior. Los ingresos se refieren a los ingresos totales por suministro de bienes y servicios.</t>
  </si>
  <si>
    <t>Fuente: IIEG con información de INEGI, EMEC. Nota: Cálculos con cifras originales (sin desestacionalizar). Las variaciones se refieren al cambio porcentual respecto al mismo mes del año anterior.</t>
  </si>
  <si>
    <t>Fuente: IIEG con información de INEGI, EMS. Nota: Cálculos con cifras originales (sin desestacionalizar). Las variaciones se refieren al cambio porcentual respecto al mismo mes del año anterior. Los ingresos se refieren a los ingresos totales por suministro de bienes y servicios.</t>
  </si>
  <si>
    <t>Fuente: IIEG con información de INEGI, EMS. Nota: Cálculos con cifras originales (sin desestacionalizar). Las variaciones se refieren al cambio porcentual respecto al mismo mes del año anterior. El personal ocupado comprende al personal dependiente de la razón social y no dependiente.</t>
  </si>
  <si>
    <t>Fuente: IIEG con información de INEGI, EMS. Nota: Cálculos con cifras originales (sin desestacionalizar). Las variaciones se refieren al cambio porcentual respecto al mismo mes del año anterior.</t>
  </si>
  <si>
    <t>Tipo de ganado</t>
  </si>
  <si>
    <t>Fuente: IIEG con información de INEGI, Sacrificio de Ganado en Rastros Municipales.</t>
  </si>
  <si>
    <t>NA</t>
  </si>
  <si>
    <t>Especie</t>
  </si>
  <si>
    <t>Tipo</t>
  </si>
  <si>
    <t>Porcentaje</t>
  </si>
  <si>
    <t>YYabs</t>
  </si>
  <si>
    <t>DMabs</t>
  </si>
  <si>
    <t>Figura 33</t>
  </si>
  <si>
    <t>Figura 34</t>
  </si>
  <si>
    <t>Figura 35</t>
  </si>
  <si>
    <t>Figura 36</t>
  </si>
  <si>
    <t>Figura 37</t>
  </si>
  <si>
    <t>Figura 38</t>
  </si>
  <si>
    <t>Figura 54</t>
  </si>
  <si>
    <t>Figura 133</t>
  </si>
  <si>
    <t>Índice de tablas, figuras y base de datos</t>
  </si>
  <si>
    <t>Número</t>
  </si>
  <si>
    <t>Título</t>
  </si>
  <si>
    <t>2023/May</t>
  </si>
  <si>
    <t>2023-05-01</t>
  </si>
  <si>
    <t>Nuevos56</t>
  </si>
  <si>
    <t>2023/04</t>
  </si>
  <si>
    <t>Regresar al Índice</t>
  </si>
  <si>
    <t>Fabricación y/o reparación de muebles de madera y sus partes; excepto de metal y de plástico moldeado.</t>
  </si>
  <si>
    <t>Nota: La variación porcentual mensual de se refiere a la variación de la producción mensual respecto al mes inmediato anterior en pesos corrientes con cifras originales.</t>
  </si>
  <si>
    <t>Nota: El sector público considera a todas las obras que realiza una empresa constructora por encargo de una dependencia gubernamental en cualquiera de sus tres niveles: Federal, Estatal y Municipal. El sector privado contempla todas las obras que realiza una empresa constructora para cualquier particular o entidad privada.</t>
  </si>
  <si>
    <t>Sector público</t>
  </si>
  <si>
    <t>Sector privado</t>
  </si>
  <si>
    <t>Porcentaje sector público</t>
  </si>
  <si>
    <t>Nota: Las obras de edificación, incluyen giros tales como vivienda, edificios industriales, comerciales y de servicios, escuelas, hospitales y clínicas además de obras y trabajos auxiliares para la edificación. Las obras de agua, riego y saneamiento incluyen giros tales como sistemas de agua potable y drenaje, presas y obras de riego, obras y trabajos auxiliares para agua, riego y saneamiento. Las obras de transporte y urbanización incluyen giros tales como obras de transporte en ciudades y urbanización, carreteras, caminos y puentes, obras ferroviarias, infraestructura marítimo y fluvial, obras y trabajos auxiliares para transporte.</t>
  </si>
  <si>
    <t>Edificación</t>
  </si>
  <si>
    <t>Transporte y urbanización</t>
  </si>
  <si>
    <t>Michoacán </t>
  </si>
  <si>
    <t>Número de cabezas sacrificadas</t>
  </si>
  <si>
    <t>01/2008</t>
  </si>
  <si>
    <t>02/2008</t>
  </si>
  <si>
    <t>03/2008</t>
  </si>
  <si>
    <t>04/2008</t>
  </si>
  <si>
    <t>05/2008</t>
  </si>
  <si>
    <t>06/2008</t>
  </si>
  <si>
    <t>07/2008</t>
  </si>
  <si>
    <t>08/2008</t>
  </si>
  <si>
    <t>09/2008</t>
  </si>
  <si>
    <t>10/2008</t>
  </si>
  <si>
    <t>11/2008</t>
  </si>
  <si>
    <t>12/2008</t>
  </si>
  <si>
    <t>01/2009</t>
  </si>
  <si>
    <t>02/2009</t>
  </si>
  <si>
    <t>03/2009</t>
  </si>
  <si>
    <t>04/2009</t>
  </si>
  <si>
    <t>05/2009</t>
  </si>
  <si>
    <t>06/2009</t>
  </si>
  <si>
    <t>07/2009</t>
  </si>
  <si>
    <t>08/2009</t>
  </si>
  <si>
    <t>09/2009</t>
  </si>
  <si>
    <t>10/2009</t>
  </si>
  <si>
    <t>11/2009</t>
  </si>
  <si>
    <t>12/2009</t>
  </si>
  <si>
    <t>01/2010</t>
  </si>
  <si>
    <t>02/2010</t>
  </si>
  <si>
    <t>03/2010</t>
  </si>
  <si>
    <t>04/2010</t>
  </si>
  <si>
    <t>05/2010</t>
  </si>
  <si>
    <t>06/2010</t>
  </si>
  <si>
    <t>07/2010</t>
  </si>
  <si>
    <t>08/2010</t>
  </si>
  <si>
    <t>09/2010</t>
  </si>
  <si>
    <t>10/2010</t>
  </si>
  <si>
    <t>11/2010</t>
  </si>
  <si>
    <t>12/2010</t>
  </si>
  <si>
    <t>01/2011</t>
  </si>
  <si>
    <t>02/2011</t>
  </si>
  <si>
    <t>03/2011</t>
  </si>
  <si>
    <t>04/2011</t>
  </si>
  <si>
    <t>05/2011</t>
  </si>
  <si>
    <t>06/2011</t>
  </si>
  <si>
    <t>07/2011</t>
  </si>
  <si>
    <t>08/2011</t>
  </si>
  <si>
    <t>09/2011</t>
  </si>
  <si>
    <t>10/2011</t>
  </si>
  <si>
    <t>11/2011</t>
  </si>
  <si>
    <t>12/2011</t>
  </si>
  <si>
    <t>01/2012</t>
  </si>
  <si>
    <t>02/2012</t>
  </si>
  <si>
    <t>03/2012</t>
  </si>
  <si>
    <t>04/2012</t>
  </si>
  <si>
    <t>05/2012</t>
  </si>
  <si>
    <t>06/2012</t>
  </si>
  <si>
    <t>07/2012</t>
  </si>
  <si>
    <t>08/2012</t>
  </si>
  <si>
    <t>09/2012</t>
  </si>
  <si>
    <t>10/2012</t>
  </si>
  <si>
    <t>11/2012</t>
  </si>
  <si>
    <t>12/2012</t>
  </si>
  <si>
    <t>01/2013</t>
  </si>
  <si>
    <t>02/2013</t>
  </si>
  <si>
    <t>03/2013</t>
  </si>
  <si>
    <t>04/2013</t>
  </si>
  <si>
    <t>05/2013</t>
  </si>
  <si>
    <t>06/2013</t>
  </si>
  <si>
    <t>07/2013</t>
  </si>
  <si>
    <t>08/2013</t>
  </si>
  <si>
    <t>09/2013</t>
  </si>
  <si>
    <t>10/2013</t>
  </si>
  <si>
    <t>11/2013</t>
  </si>
  <si>
    <t>12/2013</t>
  </si>
  <si>
    <t>01/2014</t>
  </si>
  <si>
    <t>02/2014</t>
  </si>
  <si>
    <t>03/2014</t>
  </si>
  <si>
    <t>04/2014</t>
  </si>
  <si>
    <t>05/2014</t>
  </si>
  <si>
    <t>06/2014</t>
  </si>
  <si>
    <t>07/2014</t>
  </si>
  <si>
    <t>08/2014</t>
  </si>
  <si>
    <t>09/2014</t>
  </si>
  <si>
    <t>10/2014</t>
  </si>
  <si>
    <t>11/2014</t>
  </si>
  <si>
    <t>12/2014</t>
  </si>
  <si>
    <t>01/2015</t>
  </si>
  <si>
    <t>02/2015</t>
  </si>
  <si>
    <t>03/2015</t>
  </si>
  <si>
    <t>04/2015</t>
  </si>
  <si>
    <t>05/2015</t>
  </si>
  <si>
    <t>06/2015</t>
  </si>
  <si>
    <t>07/2015</t>
  </si>
  <si>
    <t>08/2015</t>
  </si>
  <si>
    <t>09/2015</t>
  </si>
  <si>
    <t>10/2015</t>
  </si>
  <si>
    <t>11/2015</t>
  </si>
  <si>
    <t>12/2015</t>
  </si>
  <si>
    <t>01/2016</t>
  </si>
  <si>
    <t>02/2016</t>
  </si>
  <si>
    <t>03/2016</t>
  </si>
  <si>
    <t>04/2016</t>
  </si>
  <si>
    <t>05/2016</t>
  </si>
  <si>
    <t>06/2016</t>
  </si>
  <si>
    <t>07/2016</t>
  </si>
  <si>
    <t>08/2016</t>
  </si>
  <si>
    <t>09/2016</t>
  </si>
  <si>
    <t>10/2016</t>
  </si>
  <si>
    <t>11/2016</t>
  </si>
  <si>
    <t>12/2016</t>
  </si>
  <si>
    <t>01/2017</t>
  </si>
  <si>
    <t>02/2017</t>
  </si>
  <si>
    <t>03/2017</t>
  </si>
  <si>
    <t>04/2017</t>
  </si>
  <si>
    <t>05/2017</t>
  </si>
  <si>
    <t>06/2017</t>
  </si>
  <si>
    <t>07/2017</t>
  </si>
  <si>
    <t>08/2017</t>
  </si>
  <si>
    <t>09/2017</t>
  </si>
  <si>
    <t>10/2017</t>
  </si>
  <si>
    <t>11/2017</t>
  </si>
  <si>
    <t>12/2017</t>
  </si>
  <si>
    <t>01/2018</t>
  </si>
  <si>
    <t>02/2018</t>
  </si>
  <si>
    <t>03/2018</t>
  </si>
  <si>
    <t>04/2018</t>
  </si>
  <si>
    <t>05/2018</t>
  </si>
  <si>
    <t>06/2018</t>
  </si>
  <si>
    <t>07/2018</t>
  </si>
  <si>
    <t>08/2018</t>
  </si>
  <si>
    <t>09/2018</t>
  </si>
  <si>
    <t>10/2018</t>
  </si>
  <si>
    <t>11/2018</t>
  </si>
  <si>
    <t>12/2018</t>
  </si>
  <si>
    <t>01/2019</t>
  </si>
  <si>
    <t>02/2019</t>
  </si>
  <si>
    <t>03/2019</t>
  </si>
  <si>
    <t>04/2019</t>
  </si>
  <si>
    <t>05/2019</t>
  </si>
  <si>
    <t>06/2019</t>
  </si>
  <si>
    <t>07/2019</t>
  </si>
  <si>
    <t>08/2019</t>
  </si>
  <si>
    <t>09/2019</t>
  </si>
  <si>
    <t>10/2019</t>
  </si>
  <si>
    <t>11/2019</t>
  </si>
  <si>
    <t>12/2019</t>
  </si>
  <si>
    <t>01/2020</t>
  </si>
  <si>
    <t>02/2020</t>
  </si>
  <si>
    <t>03/2020</t>
  </si>
  <si>
    <t>04/2020</t>
  </si>
  <si>
    <t>05/2020</t>
  </si>
  <si>
    <t>06/2020</t>
  </si>
  <si>
    <t>07/2020</t>
  </si>
  <si>
    <t>08/2020</t>
  </si>
  <si>
    <t>09/2020</t>
  </si>
  <si>
    <t>10/2020</t>
  </si>
  <si>
    <t>11/2020</t>
  </si>
  <si>
    <t>12/2020</t>
  </si>
  <si>
    <t>01/2021</t>
  </si>
  <si>
    <t>02/2021</t>
  </si>
  <si>
    <t>03/2021</t>
  </si>
  <si>
    <t>04/2021</t>
  </si>
  <si>
    <t>05/2021</t>
  </si>
  <si>
    <t>06/2021</t>
  </si>
  <si>
    <t>07/2021</t>
  </si>
  <si>
    <t>08/2021</t>
  </si>
  <si>
    <t>09/2021</t>
  </si>
  <si>
    <t>10/2021</t>
  </si>
  <si>
    <t>11/2021</t>
  </si>
  <si>
    <t>12/2021</t>
  </si>
  <si>
    <t>01/2022</t>
  </si>
  <si>
    <t>02/2022</t>
  </si>
  <si>
    <t>03/2022</t>
  </si>
  <si>
    <t>04/2022</t>
  </si>
  <si>
    <t>05/2022</t>
  </si>
  <si>
    <t>06/2022</t>
  </si>
  <si>
    <t>07/2022</t>
  </si>
  <si>
    <t>08/2022</t>
  </si>
  <si>
    <t>09/2022</t>
  </si>
  <si>
    <t>10/2022</t>
  </si>
  <si>
    <t>11/2022</t>
  </si>
  <si>
    <t>12/2022</t>
  </si>
  <si>
    <t>01/2023</t>
  </si>
  <si>
    <t>02/2023</t>
  </si>
  <si>
    <t>03/2023</t>
  </si>
  <si>
    <t>04/2023</t>
  </si>
  <si>
    <t>2023/05</t>
  </si>
  <si>
    <t>General</t>
  </si>
  <si>
    <t>Alimentos</t>
  </si>
  <si>
    <t>Ropa</t>
  </si>
  <si>
    <t>Vivienda</t>
  </si>
  <si>
    <t>Muebles</t>
  </si>
  <si>
    <t>Salud</t>
  </si>
  <si>
    <t>Transporte</t>
  </si>
  <si>
    <t>Educación</t>
  </si>
  <si>
    <t>Otros 
servicios</t>
  </si>
  <si>
    <t>Figura 55</t>
  </si>
  <si>
    <t>Figura 56</t>
  </si>
  <si>
    <t>Figura 57</t>
  </si>
  <si>
    <t>Figura 58</t>
  </si>
  <si>
    <t>Figura 59</t>
  </si>
  <si>
    <t>Figura 76</t>
  </si>
  <si>
    <t>Figura 77</t>
  </si>
  <si>
    <t>Figura 78</t>
  </si>
  <si>
    <t>Figura 79</t>
  </si>
  <si>
    <t>Figura 96</t>
  </si>
  <si>
    <t>Figura 97</t>
  </si>
  <si>
    <t>Figura 98</t>
  </si>
  <si>
    <t>Figura 99</t>
  </si>
  <si>
    <t>Figura 100</t>
  </si>
  <si>
    <t>Figura 101</t>
  </si>
  <si>
    <t>2023-06-01</t>
  </si>
  <si>
    <t>Nuevos57</t>
  </si>
  <si>
    <t>2023/Jun</t>
  </si>
  <si>
    <t>Agua riego y saneamiento</t>
  </si>
  <si>
    <t>Otras</t>
  </si>
  <si>
    <t>Fuente: IIEG, con información de INEGI. EMIM.</t>
  </si>
  <si>
    <t>Nota: El personal ocupado total corresponde a la suma del personal dependiente de la razón social, del personal suministrado por otra razón social y del personal no remunerado. El promedio se refiere al de los últimos doce meses.</t>
  </si>
  <si>
    <t>Valor</t>
  </si>
  <si>
    <t>Nota: La variación anual es la variación con respecto al mismo mes del año anterior.</t>
  </si>
  <si>
    <t>Nota: Las horas trabajadas por el personal ocupado total son la suma de las horas normales y extraordinarias efectivamente trabajadas por el personal dependiente de la razón social, el personal suministrado por otra razón social y el personal no remunerado. Cifras en Miles de horas. El promedio se refiere al de los últimos doce meses.</t>
  </si>
  <si>
    <t>Nota: El valor de la producción se encuentra en millones de pesos constantes deflactados al último periodo publicado de la EMIM mediante el índice nacional de precios al productor para actividades secundarias con petróleo. El promedio se refiere al de los últimos doce meses.</t>
  </si>
  <si>
    <t>Nota: La variación anual es la variación con respecto al mismo mes del año anterior. La variación es en términos reales.</t>
  </si>
  <si>
    <t>División_económica</t>
  </si>
  <si>
    <t>dif</t>
  </si>
  <si>
    <t>A=Cartera
Vigente1</t>
  </si>
  <si>
    <t>B=Cartera en
Prórroga2</t>
  </si>
  <si>
    <t>C=Cartera 
Vencida3</t>
  </si>
  <si>
    <t>2023/06</t>
  </si>
  <si>
    <t>05/2023</t>
  </si>
  <si>
    <t>Fuente: IIEG con información de INEGI, Sacrificio de Ganado en Rastros Municipales. Nota: Carne en canal se refiere al cuerpo del animal sacrificado, sangrado, desollado, eviscerado, sin cabeza ni extremidades. La canal es el producto primario; es un paso intermedio en la producción de carne, que es el producto terminado.</t>
  </si>
  <si>
    <t>Figura 52</t>
  </si>
  <si>
    <t>Figura 53</t>
  </si>
  <si>
    <t>Figura 73</t>
  </si>
  <si>
    <t>Figura 74</t>
  </si>
  <si>
    <t>Figura 75</t>
  </si>
  <si>
    <t>Figura 134</t>
  </si>
  <si>
    <t>EdoMex</t>
  </si>
  <si>
    <t>2023/Jul</t>
  </si>
  <si>
    <t>2023-07-01</t>
  </si>
  <si>
    <t>varYY</t>
  </si>
  <si>
    <t>varDM</t>
  </si>
  <si>
    <t>JUN %</t>
  </si>
  <si>
    <t>JUN PROM</t>
  </si>
  <si>
    <t>JUN $</t>
  </si>
  <si>
    <t>JUN EST</t>
  </si>
  <si>
    <t>Jul-2022</t>
  </si>
  <si>
    <t>Ago-2022</t>
  </si>
  <si>
    <t>Sep-2022</t>
  </si>
  <si>
    <t>Oct-2022</t>
  </si>
  <si>
    <t>Nov-2022</t>
  </si>
  <si>
    <t>Dic-2022</t>
  </si>
  <si>
    <t>Ene-2023</t>
  </si>
  <si>
    <t>Feb-2023</t>
  </si>
  <si>
    <t>Mar-2023</t>
  </si>
  <si>
    <t>Abr-2023</t>
  </si>
  <si>
    <t>May-2023</t>
  </si>
  <si>
    <t>Jun-2023</t>
  </si>
  <si>
    <t>Cd. Juárez, Chih.</t>
  </si>
  <si>
    <t>Tijuana, B.C.</t>
  </si>
  <si>
    <t>Monterrey, N.L.</t>
  </si>
  <si>
    <t>Cd. de México</t>
  </si>
  <si>
    <t>Morelia, Mich.</t>
  </si>
  <si>
    <t>Veracruz,Ver.</t>
  </si>
  <si>
    <t>La Paz, B.C.S.</t>
  </si>
  <si>
    <t>San Luis Potosí, S.L.P.</t>
  </si>
  <si>
    <t>Chetumal, Q.R.</t>
  </si>
  <si>
    <t>Mexicali, B.C.</t>
  </si>
  <si>
    <t>Trab_aseg_jul23</t>
  </si>
  <si>
    <t>julio nuevos</t>
  </si>
  <si>
    <t>julio permanentes</t>
  </si>
  <si>
    <t>Nuevos58</t>
  </si>
  <si>
    <t>Fuente: IIEG con información del IMSS.</t>
  </si>
  <si>
    <t>Trabajadores</t>
  </si>
  <si>
    <t>Empleo turístico % del total municipal</t>
  </si>
  <si>
    <t>Empleo turístico % del total estatal</t>
  </si>
  <si>
    <t>San Pedro Tlaquepaque</t>
  </si>
  <si>
    <t>Empleo turístico % del total</t>
  </si>
  <si>
    <t>Agricultura, ganadera, silvicultura, pesca y caza</t>
  </si>
  <si>
    <t>Variación % anual</t>
  </si>
  <si>
    <t>Porcentaje Mujer</t>
  </si>
  <si>
    <t>Porcentaje Hombre</t>
  </si>
  <si>
    <t>Trabajadores asegurdados en el IMSS</t>
  </si>
  <si>
    <t>&lt;15 años</t>
  </si>
  <si>
    <t>15-19 años</t>
  </si>
  <si>
    <t>20-24 años</t>
  </si>
  <si>
    <t>25-29 años</t>
  </si>
  <si>
    <t>30-34 años</t>
  </si>
  <si>
    <t>35-39 años</t>
  </si>
  <si>
    <t>40-44 años</t>
  </si>
  <si>
    <t>45-49 años</t>
  </si>
  <si>
    <t>&gt;49 años</t>
  </si>
  <si>
    <t>Trimestre</t>
  </si>
  <si>
    <t>valor</t>
  </si>
  <si>
    <t>2008 I</t>
  </si>
  <si>
    <t>2008 II</t>
  </si>
  <si>
    <t>2008 III</t>
  </si>
  <si>
    <t>2008 IV</t>
  </si>
  <si>
    <t>2009 I</t>
  </si>
  <si>
    <t>2009 II</t>
  </si>
  <si>
    <t>2009 III</t>
  </si>
  <si>
    <t>2009 IV</t>
  </si>
  <si>
    <t>2010 I</t>
  </si>
  <si>
    <t>2010 II</t>
  </si>
  <si>
    <t>2010 III</t>
  </si>
  <si>
    <t>2010 IV</t>
  </si>
  <si>
    <t>2011 I</t>
  </si>
  <si>
    <t>2011 II</t>
  </si>
  <si>
    <t>2011 III</t>
  </si>
  <si>
    <t>2011 IV</t>
  </si>
  <si>
    <t>2012 I</t>
  </si>
  <si>
    <t>2012 II</t>
  </si>
  <si>
    <t>2012 III</t>
  </si>
  <si>
    <t>2012 IV</t>
  </si>
  <si>
    <t>2013 I</t>
  </si>
  <si>
    <t>2013 II</t>
  </si>
  <si>
    <t>2013 III</t>
  </si>
  <si>
    <t>2013 IV</t>
  </si>
  <si>
    <t>2014 I</t>
  </si>
  <si>
    <t>2014 II</t>
  </si>
  <si>
    <t>2014 III</t>
  </si>
  <si>
    <t>2014 IV</t>
  </si>
  <si>
    <t>2015 I</t>
  </si>
  <si>
    <t>2015 II</t>
  </si>
  <si>
    <t>2015 III</t>
  </si>
  <si>
    <t>2015 IV</t>
  </si>
  <si>
    <t>2016 I</t>
  </si>
  <si>
    <t>2016 II</t>
  </si>
  <si>
    <t>2016 III</t>
  </si>
  <si>
    <t>2016 IV</t>
  </si>
  <si>
    <t>2017 I</t>
  </si>
  <si>
    <t>2017 II</t>
  </si>
  <si>
    <t>2017 III</t>
  </si>
  <si>
    <t>2017 IV</t>
  </si>
  <si>
    <t>2018 I</t>
  </si>
  <si>
    <t>2018 II</t>
  </si>
  <si>
    <t>2018 III</t>
  </si>
  <si>
    <t>2018 IV</t>
  </si>
  <si>
    <t>2019 I</t>
  </si>
  <si>
    <t>2019 II</t>
  </si>
  <si>
    <t>2019 III</t>
  </si>
  <si>
    <t>2019 IV</t>
  </si>
  <si>
    <t>2020 I</t>
  </si>
  <si>
    <t>2020 II</t>
  </si>
  <si>
    <t>2020 III</t>
  </si>
  <si>
    <t>2020 IV</t>
  </si>
  <si>
    <t>2021 I</t>
  </si>
  <si>
    <t>2021 II</t>
  </si>
  <si>
    <t>2021 III</t>
  </si>
  <si>
    <t>2021 IV</t>
  </si>
  <si>
    <t>2022 I</t>
  </si>
  <si>
    <t>2022 II</t>
  </si>
  <si>
    <t>2022 III</t>
  </si>
  <si>
    <t>2022 IV</t>
  </si>
  <si>
    <t>2023 I</t>
  </si>
  <si>
    <t>2023 II</t>
  </si>
  <si>
    <t>06/2023</t>
  </si>
  <si>
    <t>Fuente: IIEG con información de INEGI, Sacrificio de Ganado en Rastros Municipales. Nota: La producción de carne esta expresada en toneladas y el valor de la producción en miles de pesos corrientes.</t>
  </si>
  <si>
    <t xml:space="preserve">  </t>
  </si>
  <si>
    <t>Fuente: IIEG con información de INEGI, Sacrificio de Ganado en Rastros Municipales. Nota: NA se refiere a las entidades federativas que no proporcionaron información.</t>
  </si>
  <si>
    <t xml:space="preserve">Fuente: IIEG, Encuesta Telefónica de Confianza del Consumidor Jalisciense (ETCOJ). </t>
  </si>
  <si>
    <t>Tabla 24</t>
  </si>
  <si>
    <t>Figura 39</t>
  </si>
  <si>
    <t>Figura 41</t>
  </si>
  <si>
    <t>Figura 43</t>
  </si>
  <si>
    <t>Figura 60</t>
  </si>
  <si>
    <t>Figura 61</t>
  </si>
  <si>
    <t>Figura 62</t>
  </si>
  <si>
    <t>Figura 80</t>
  </si>
  <si>
    <t>Figura 82</t>
  </si>
  <si>
    <t>Figura 84</t>
  </si>
  <si>
    <t>Figura 1. Exportaciones trimestrales de Jalisco, 2008 T1 - 2023 T2, millones de dólares</t>
  </si>
  <si>
    <t>Fuente: Elaborado con datos de INEGI, exportaciones por entidad federativa. Nota: *Cifras preliminares a partir de 2018, y se incluye el subsector 111 de Agricultura</t>
  </si>
  <si>
    <t>variacion</t>
  </si>
  <si>
    <t>Figura 2. Exportaciones por entidad federativa durante el segundo trimestre de 2023, millones de dólares</t>
  </si>
  <si>
    <t>Fuente: Elaborado con datos de INEGI, exportaciones por entidad federativa</t>
  </si>
  <si>
    <t>Fuente: Elaborado con datos de INEGI, exportaciones por entidad federativa.</t>
  </si>
  <si>
    <t>Subsector</t>
  </si>
  <si>
    <t>Monto</t>
  </si>
  <si>
    <t>Fabricación de equipo de computación, comunicación, medición y de otros equipos, componentes y accesorios electrónicos</t>
  </si>
  <si>
    <t>Industria de las bebidas y el tabaco</t>
  </si>
  <si>
    <t>Fabricación de equipo de transporte</t>
  </si>
  <si>
    <t>Industria del plástico y del hule</t>
  </si>
  <si>
    <t>Industria alimentaria</t>
  </si>
  <si>
    <t>Industria química</t>
  </si>
  <si>
    <t>Fabricación de productos metálicos</t>
  </si>
  <si>
    <t>Industrias metálicas básicas</t>
  </si>
  <si>
    <t>Otras industrias manufactureras</t>
  </si>
  <si>
    <t>Fabricación de productos a base de minerales no metálicos</t>
  </si>
  <si>
    <t>Fabricación de accesorios, aparatos eléctricos y equipo de generación de energía eléctrica</t>
  </si>
  <si>
    <t>Fabricación de muebles, colchones y persianas</t>
  </si>
  <si>
    <t>Industria del papel</t>
  </si>
  <si>
    <t>Fabricación de productos textiles, excepto prendas de vestir</t>
  </si>
  <si>
    <t>Fabricación de maquinaria y equipo</t>
  </si>
  <si>
    <t>Subsectores no especificados</t>
  </si>
  <si>
    <t>Fabricación de insumos textiles y acabado de textiles</t>
  </si>
  <si>
    <t>Impresión e industrias conexas</t>
  </si>
  <si>
    <t>Fabricación de productos derivados del petróleo y del carbón</t>
  </si>
  <si>
    <t>Curtido y acabado de cuero y piel, y fabricación de productos de cuero, piel y materiales sucedáneos</t>
  </si>
  <si>
    <t>Fabricación de prendas de vestir</t>
  </si>
  <si>
    <t>Pesca, caza y captura</t>
  </si>
  <si>
    <t>Exportaciones totales</t>
  </si>
  <si>
    <t>Fuente: Elaborado con datos de INEGI, exportaciones por entidad federativa. Por criterio de confidencialidad, algunas exportaciones no se pueden asignar a un subsector, por lo que estos montos se agrupan en la categoría de "Subsectores no especificados".</t>
  </si>
  <si>
    <t>Fuente: IIEG con información de CONAVI.</t>
  </si>
  <si>
    <t>Nota: La variación anual es la variación con respecto al mismo periodo del mes de enero del año anterior. La demanda de los financiamientos incluye los financiamientos de las instituciones públicas y la banca comercial.</t>
  </si>
  <si>
    <t>EF</t>
  </si>
  <si>
    <t>Vivienda total 2021</t>
  </si>
  <si>
    <t>Vivienda total 2022</t>
  </si>
  <si>
    <t>ERRORES:</t>
  </si>
  <si>
    <t>Organismo</t>
  </si>
  <si>
    <t>Cofinanciamientos y subsidios</t>
  </si>
  <si>
    <t>Crédito individual</t>
  </si>
  <si>
    <t>Porcentaje de credito del organismo vs total de creditos</t>
  </si>
  <si>
    <t>Porcentaje de credito del organismo vs creditos individuales</t>
  </si>
  <si>
    <t>INFONAVIT</t>
  </si>
  <si>
    <t>BANCA (CNBV)</t>
  </si>
  <si>
    <t>FOVISSSTE</t>
  </si>
  <si>
    <t>OTROS</t>
  </si>
  <si>
    <t>Credito individual</t>
  </si>
  <si>
    <t>organismo</t>
  </si>
  <si>
    <t>orden</t>
  </si>
  <si>
    <t>valor_vivienda</t>
  </si>
  <si>
    <t>Otro</t>
  </si>
  <si>
    <t>Económica</t>
  </si>
  <si>
    <t>Popular</t>
  </si>
  <si>
    <t>Tradicional</t>
  </si>
  <si>
    <t>Media</t>
  </si>
  <si>
    <t>Residencial</t>
  </si>
  <si>
    <t>Residencial plus</t>
  </si>
  <si>
    <t>dic.2022 - ago. 2023</t>
  </si>
  <si>
    <t>jul. 2023 - ago. 2023</t>
  </si>
  <si>
    <t>ago. 2022 - ago. 2023</t>
  </si>
  <si>
    <t>2006/08</t>
  </si>
  <si>
    <t>2007/08</t>
  </si>
  <si>
    <t>2008/08</t>
  </si>
  <si>
    <t>2009/08</t>
  </si>
  <si>
    <t>2010/08</t>
  </si>
  <si>
    <t>2011/08</t>
  </si>
  <si>
    <t>2012/08</t>
  </si>
  <si>
    <t>2013/08</t>
  </si>
  <si>
    <t>2014/08</t>
  </si>
  <si>
    <t>2015/08</t>
  </si>
  <si>
    <t>2016/08</t>
  </si>
  <si>
    <t>2023/08</t>
  </si>
  <si>
    <t>2000-08-01</t>
  </si>
  <si>
    <t>2001-08-01</t>
  </si>
  <si>
    <t>2002-08-01</t>
  </si>
  <si>
    <t>2003-08-01</t>
  </si>
  <si>
    <t>2004-08-01</t>
  </si>
  <si>
    <t>2005-08-01</t>
  </si>
  <si>
    <t>2006-08-01</t>
  </si>
  <si>
    <t>2007-08-01</t>
  </si>
  <si>
    <t>2008-08-01</t>
  </si>
  <si>
    <t>2009-08-01</t>
  </si>
  <si>
    <t>2010-08-01</t>
  </si>
  <si>
    <t>2011-08-01</t>
  </si>
  <si>
    <t>2012-08-01</t>
  </si>
  <si>
    <t>2013-08-01</t>
  </si>
  <si>
    <t>2014-08-01</t>
  </si>
  <si>
    <t>2015-08-01</t>
  </si>
  <si>
    <t>2016-08-01</t>
  </si>
  <si>
    <t>2017-08-01</t>
  </si>
  <si>
    <t>2018-08-01</t>
  </si>
  <si>
    <t>2023-08-01</t>
  </si>
  <si>
    <t>Mes anterior 2023-07-01</t>
  </si>
  <si>
    <t>Mes actual 2023-08-01</t>
  </si>
  <si>
    <t>Hace un Año 2022-08-01</t>
  </si>
  <si>
    <t>agosto nuevos</t>
  </si>
  <si>
    <t>agosto permanentes</t>
  </si>
  <si>
    <t>Nuevos59</t>
  </si>
  <si>
    <t>rpanso</t>
  </si>
  <si>
    <t>Mes anterior 2020-10-01</t>
  </si>
  <si>
    <t>Mes actual2020-11-01</t>
  </si>
  <si>
    <t>Empleos permanentes nuevos</t>
  </si>
  <si>
    <t>TA_ago23</t>
  </si>
  <si>
    <t>TP_ago23</t>
  </si>
  <si>
    <t>TA_jul23</t>
  </si>
  <si>
    <t>TP_jul23</t>
  </si>
  <si>
    <t>Julio 2023</t>
  </si>
  <si>
    <t>Agosto 2023</t>
  </si>
  <si>
    <t>Diciembre 2022</t>
  </si>
  <si>
    <t>Agosto 2022</t>
  </si>
  <si>
    <t>2023/Agosto</t>
  </si>
  <si>
    <t>var % ago 23/dic22</t>
  </si>
  <si>
    <t>var abs ago 23/dic22</t>
  </si>
  <si>
    <t>2023/agosto</t>
  </si>
  <si>
    <t>var % ago 23/dic 22</t>
  </si>
  <si>
    <t>var abs ago 23/dic 22</t>
  </si>
  <si>
    <t>2023/ago</t>
  </si>
  <si>
    <t xml:space="preserve">   </t>
  </si>
  <si>
    <t>Tabla 17. Patrones registrados en el IMSS en Jalisco por tamaño, agosto 2023 vs agosto 2022</t>
  </si>
  <si>
    <t>tipo</t>
  </si>
  <si>
    <t>salario nacional</t>
  </si>
  <si>
    <t>brecha nacional</t>
  </si>
  <si>
    <t>2023/Aug</t>
  </si>
  <si>
    <t>Trab_aseg_ago23</t>
  </si>
  <si>
    <t>participación agosto 23</t>
  </si>
  <si>
    <t>participación julio 23</t>
  </si>
  <si>
    <t>2023/07</t>
  </si>
  <si>
    <t>JUL %</t>
  </si>
  <si>
    <t>JUL PROM</t>
  </si>
  <si>
    <t>JUL $</t>
  </si>
  <si>
    <t>JUL EST</t>
  </si>
  <si>
    <t>2022-07-01 EST</t>
  </si>
  <si>
    <t>Personal Ocupado</t>
  </si>
  <si>
    <t>Remuneración Media</t>
  </si>
  <si>
    <t>Jul-2023</t>
  </si>
  <si>
    <t>07/2023</t>
  </si>
  <si>
    <t>Julio 2022</t>
  </si>
  <si>
    <t>Fuente: IIEG.</t>
  </si>
  <si>
    <t>Fuente: IIEG con información de INFONAVIT.</t>
  </si>
  <si>
    <t>Tabla 1. Exportaciones de Jalisco por subsector en el segundo trimestre de 2023, millones de dólares</t>
  </si>
  <si>
    <t>Tabla 2. Exportaciones por entidad federativa, acumulado del primer semestre de 2023</t>
  </si>
  <si>
    <t>Tabla 3. Indicador de Confianza del Consumidor Jalisciense, nivel del indicador y subíndices a agosto de 2023</t>
  </si>
  <si>
    <t>Tabla 4. Top 10, municipios de Jalisco con más empleo turístico, agosto 2023</t>
  </si>
  <si>
    <t>Tabla 5. Top 10, municipios de Jalisco con mayor proporción de empleo turístico, agosto 2023</t>
  </si>
  <si>
    <t>Tabla 6. Empleo formal del sector turístico por entidad federativa, agosto 2023</t>
  </si>
  <si>
    <t>Tabla 7. Empleos en Jalisco por sector de actividad económica, julio 2023 vs agosto 2023</t>
  </si>
  <si>
    <t>Tabla 8. Empleos en Jalisco por sector de actividad económica, enero-agosto de 2023</t>
  </si>
  <si>
    <t>Tabla 9. Empleos en Jalisco por sector de actividad económica, anual, agosto 2022-2023</t>
  </si>
  <si>
    <t>Tabla 10. Trabajadores asegurados en el IMSS en Jalisco por sector de actividad económica y sexo, julio y agosto 2023</t>
  </si>
  <si>
    <t>Tabla 11. Empleos en Jalisco por grupos de edad, julio 2023 vs agosto 2023</t>
  </si>
  <si>
    <t>Tabla 12. Salario diario base cotización en Jalisco por división económica del IMSS, agosto 2023, variaciones en términos reales</t>
  </si>
  <si>
    <t>Tabla 13. Patrones registrados en el IMSS en Jalisco por división económica, agosto 2023 vs julio 2023</t>
  </si>
  <si>
    <t>Tabla 14. Patrones registrados en el IMSS en Jalisco por división económica, agosto 2023 vs diciembre 2022</t>
  </si>
  <si>
    <t>Tabla 15. Patrones registrados en el IMSS en Jalisco por división económica, agosto 2023 vs agosto 2022</t>
  </si>
  <si>
    <t>Tabla 16. Patrones registrados en el IMSS en Jalisco por tamaño, agosto 2023 vs julio de 2023</t>
  </si>
  <si>
    <t>Tabla 18. Indicadores de empresas comerciales de Jalisco, variación porcentual anual, últimos doce meses</t>
  </si>
  <si>
    <t>Tabla 19. Variación anual del número de cabezas, carne de canal y valor de la producción por especie, julio 2023</t>
  </si>
  <si>
    <t>Tabla 20. Ganado bovino, distribución por entidad federativa durante julio 2023</t>
  </si>
  <si>
    <t>Tabla 21. Ganado porcino, distribución por entidad federativa durante julio 2023</t>
  </si>
  <si>
    <t>Tabla 22. Ganado ovino, distribución por entidad federativa durante julio 2023</t>
  </si>
  <si>
    <t>Tabla 23. Ganado caprino, distribución por entidad federativa durante julio 2023</t>
  </si>
  <si>
    <t>Tabla 24. Distribución del total de empleos de municipios, agosto 2023</t>
  </si>
  <si>
    <t>Figura 5. Porcentaje de cuentas Infonavit en cartera vencida en Jalisco y a nivel nacional, enero 2018 – julio 2023</t>
  </si>
  <si>
    <t>Figura 6. Porcentaje de cuentas en cartera vencida de Infonavit por entidad federativa, julio 2023</t>
  </si>
  <si>
    <t>Figura 7. Porcentaje de saldos en cartera vencida y prórroga, Jalisco y Nacional, enero 2018 – julio 2023</t>
  </si>
  <si>
    <t>Figura 8. Porcentaje del saldo en cartera vencida de Infonavit por entidad federativa, julio 2023</t>
  </si>
  <si>
    <t>Figura 9. Financiamientos otorgados para vivienda nueva y usada en Jalisco, julio 2013 – julio 2023</t>
  </si>
  <si>
    <t>Figura 10. Variación anual de los financiamientos otorgados, julio 2022 – julio 2023</t>
  </si>
  <si>
    <t>Figura 11. Distribución de financiamientos otorgados para viviendas en Jalisco en el mes de julio de 2023, por modalidad</t>
  </si>
  <si>
    <t>Figura 12. Financiamientos otorgados por organismo y valor de la vivienda, julio 2023</t>
  </si>
  <si>
    <t>Figura 3. Exportaciones del subsector (Fabricación de equipo de computación, comunicación, medición y de otros equipos, componentes y accesorios electrónicos" durante el segundo trimestre de 2023, millones de dólares</t>
  </si>
  <si>
    <t>Figura 4. Indicador de Confianza del Consumidor Jalisciense, febrero – 2020 a agosto – 2023</t>
  </si>
  <si>
    <t>Figura 13. Inflación mensual a tasa anual, enero 2013 - agosto 2023</t>
  </si>
  <si>
    <t>Figura 14. Inflación anual por ciudades, agosto 2023</t>
  </si>
  <si>
    <t>Figura 15. Inflación mensual a tasa anual por entidad federativa, agosto 2023</t>
  </si>
  <si>
    <t>Figura 16. Variación anual del índice de precios por objeto de gasto en Jalisco, abril 2023 - agosto 2023</t>
  </si>
  <si>
    <t>Figura 17. Inflación anual del rubro de alimentos, bebidas y tabaco por entidad federativa, agosto 2023</t>
  </si>
  <si>
    <t>Figura 18. Inflación anual del rubro de ropa, calzado y accesorios por entidad federativa, agosto 2023</t>
  </si>
  <si>
    <t>Figura 19. Inflación anual del rubro de gasto en vivienda por entidad federativa, agosto 2023</t>
  </si>
  <si>
    <t>Figura 20. Inflación anual del rubro de muebles, aparatos y accesorios domésticos por entidad federativa, agosto 2023</t>
  </si>
  <si>
    <t>Figura 21. Inflación anual del rubro de gasto en salud y cuidado personal por entidad federativa, agosto 2023</t>
  </si>
  <si>
    <t>Figura 22. Inflación anual del rubro de gasto en transporte por entidad federativa, agosto 2023</t>
  </si>
  <si>
    <t>Figura 23. Inflación anual del rubro de educación y esparcimiento por entidad federativa, agosto 2023</t>
  </si>
  <si>
    <t>Figura 24. Inflación anual del rubro de otros servicios por entidad federativa, agosto 2023</t>
  </si>
  <si>
    <t>Figura 25. Precio promedio mensual de la gasolina regular, premium y diésel en Jalisco, julio- agosto 2023, pesos constantes</t>
  </si>
  <si>
    <t>Figura 32. Precio promedio gasolina regular, premium, diésel, agosto 2023</t>
  </si>
  <si>
    <t>Figura 33. Tasa de desocupación en Jalisco en agosto, 2006-2023</t>
  </si>
  <si>
    <t>Figura 34. Tasa de desocupación mensual por entidad federativa, agosto 2023</t>
  </si>
  <si>
    <t>Figura 35. Variación mensual en puntos porcentuales de la tasa de desocupación por entidad federativa, agosto de 2023</t>
  </si>
  <si>
    <t>Figura 36. Empleos formales totales en Jalisco, enero 2013 - agosto 2023</t>
  </si>
  <si>
    <t>Figura 37. Empleos formales generados por mes, 2020-2023</t>
  </si>
  <si>
    <t>Figura 38. Empleos formales acumulados, diciembre 2018 a agosto de 2023</t>
  </si>
  <si>
    <t>Figura 39. Empleos formales generados en agosto 2023 por entidad federativa</t>
  </si>
  <si>
    <t>Figura 40. Variación porcentual mensual de empleos generados por entidad federativa, agosto 2023</t>
  </si>
  <si>
    <t>Figura 41. Variación absoluta anual de empleo formal, agosto 2023</t>
  </si>
  <si>
    <t>Figura 42. Variación porcentual anual de empleo formal, agosto 2023</t>
  </si>
  <si>
    <t>Figura 43. Empleos nuevos formales en Jalisco, acumulados enero-agosto, 2000 - 2023</t>
  </si>
  <si>
    <t>Figura 44. Empleos generados por entidad federativa, acumulado 2023</t>
  </si>
  <si>
    <t>Figura 45. Variación porcentual por entidad federativa, acumulado 2023</t>
  </si>
  <si>
    <t>Figura 46. Empleos formales temporales y permanentes por entidad federativa, agosto 2023</t>
  </si>
  <si>
    <t>Figura 47. Empleos formales permanentes por entidad federativa, agosto 2023</t>
  </si>
  <si>
    <t>Figura 52. Empleo formal total en el IMSS del sector turístico de Jalisco, enero 2015 - agosto 2023</t>
  </si>
  <si>
    <t>Figura 53. Variación absoluta y porcentual mensual del empleo en el sector turístico de Jalisco, enero 2016 - agosto 2023</t>
  </si>
  <si>
    <t>Figura 54. Variación absoluta y porcentual anual del empleo en el sector turístico de Jalisco, enero 2016 - agosto 2023</t>
  </si>
  <si>
    <t>Figura 55. Trabajadores asegurados en Jalisco por sector, 2015-agosto 2023</t>
  </si>
  <si>
    <t>Figura 56. Porcentaje de participación de trabajadores asegurados por división de actividad económica en Jalisco, agosto 2023</t>
  </si>
  <si>
    <t>Figura 57. Serie histórica de trabajadores asegurados del sector agricultura, ganadería, silvicultura, pesca y caza de Jalisco, 2013-agosto 2023</t>
  </si>
  <si>
    <t>Figura 58. Distribución porcentual de los trabajadores asegurados del sector agropecuario de Jalisco por subsector, agosto 2023</t>
  </si>
  <si>
    <t>Figura 59. Serie histórica del empleo formal en el sector industria de la transformación de Jalisco, cierre 2013-agosto 2023</t>
  </si>
  <si>
    <t>Figura 60. Distribución porcentual de los trabajadores asegurados del sector industria de la transformación de Jalisco por subsector, agosto 2023</t>
  </si>
  <si>
    <t>Figura 61. Serie histórica de los trabajadores asegurados en el IMSS del sector comercio de Jalisco, cierre 2013-agosto 2023</t>
  </si>
  <si>
    <t>Figura 62. Distribución porcentual de los trabajadores asegurados del sector comercio de Jalisco por subsector, agosto 2023</t>
  </si>
  <si>
    <t>Figura 63. Serie histórica de los trabajadores asegurados al IMSS del sector servicios de Jalisco, cierre 2013-agosto 2023</t>
  </si>
  <si>
    <t>Figura 64. Porcentaje de participación de los trabajadores asegurados del sector servicios, agosto 2023</t>
  </si>
  <si>
    <t>Figura 65. Distribución porcentual de trabajadores asegurados en el IMSS por sector de actividad económica y sexo, agosto 2023</t>
  </si>
  <si>
    <t>Figura 66. Distribución porcentual de trabajadores asegurados en el IMSS grupo de edad, agosto 2023</t>
  </si>
  <si>
    <t>Figura 73. Patrones registrados en el IMSS en Jalisco, enero 2013-agosto 2023</t>
  </si>
  <si>
    <t>Figura 74. Patrones registrados en el IMSS en Jalisco, 2013-agosto 2023</t>
  </si>
  <si>
    <t>Figura 75. Patrones de Jalisco registrados en el IMSS, por división económica, agosto 2023</t>
  </si>
  <si>
    <t>Figura 76. Patrones nuevos registrados ante el IMSS, por delegación estatal, agosto de 2023</t>
  </si>
  <si>
    <t>Figura 77. Variación mensual de patrones nuevos registrados ante el IMSS, por delegación estatal, agosto de 2023</t>
  </si>
  <si>
    <t>Figura 78. Variación anual absoluta de patrones nuevos registrados ante el IMSS, por delegación estatal, agosto 2023</t>
  </si>
  <si>
    <t>Figura 79. Variación porcentual anual de patrones nuevos registrados ante el IMSS, por delegación estatal, agosto 2023</t>
  </si>
  <si>
    <t>Figura 80. Patrones nuevos registrados ante el IMSS, por delegación estatal, acumulado enero-agosto 2023</t>
  </si>
  <si>
    <t>Figura 81. Variación porcentual acumulada de patrones nuevos registrados ante el IMSS, por delegación estatal, acumulado 2023</t>
  </si>
  <si>
    <t>Figura 82. Indicador Mensual de la Actividad Industrial de Jalisco. Variación porcentual anual y variación promedio anual con cifras originales, enero 2013-mayo 2023</t>
  </si>
  <si>
    <t>Figura 83. Variación porcentual anual del IMAIEF por entidad federativa con cifras originales, mayo 2023</t>
  </si>
  <si>
    <t>Figura 84. Indicador Mensual de la Actividad Industrial de Jalisco. Serie desestacionalizadas y de tendencia-ciclo, mayo 2023</t>
  </si>
  <si>
    <t>Figura 85. Variación porcentual anual del IMAIEF por entidad federativa con cifras desestacionalizadas, mayo 2023</t>
  </si>
  <si>
    <t>Figura 86. Variación porcentual mensual del IMAIEF por entidad federativa con cifras desestacionalizadas, mayo 2023</t>
  </si>
  <si>
    <t>Figura 87. Variación porcentual anual del IMAIEF de actividades secundarias, industria de la construcción, industrias manufactureras, minería y servicios públicos de Jalisco, mayo 2023</t>
  </si>
  <si>
    <t>Figura 88. Variación porcentual anual del IMAIEF de construcción de Jalisco y su promedio de últimos doce meses, enero 2013-mayo 2023</t>
  </si>
  <si>
    <t>Figura 89. Variación porcentual anual del IMAIEF de construcción por entidad federativa, mayo 2023</t>
  </si>
  <si>
    <t>Figura 90. Variación porcentual anual del IMAIEF de industrias manufactureras de Jalisco y su promedio de últimos doce meses, enero 2013-mayo 2023</t>
  </si>
  <si>
    <t>Figura 91. Variación porcentual anual del IMAIEF de industrias manufactureras por entidad federativa, mayo 2023</t>
  </si>
  <si>
    <t>Figura 92. Valor de la producción de la industria de la construcción en Jalisco, cifras de julio en millones de pesos corrientes, julio 2018-julio 2023</t>
  </si>
  <si>
    <t>Figura 93. Valor de la producción de la industria de la construcción en Jalisco, cifras mensuales en millones de pesos corrientes, enero 2018-julio 2023</t>
  </si>
  <si>
    <t>Figura 94. Distribución porcentual de la producción de la industria de la construcción por entidad federativa, julio 2023</t>
  </si>
  <si>
    <t>Figura 95. Variación porcentual anual de la producción de la industria de la construcción por entidad federativa, julio 2023</t>
  </si>
  <si>
    <t>Figura 96. Variación porcentual mensual de la producción de la industria de la construcción por entidad federativa, julio 2023</t>
  </si>
  <si>
    <t>Figura 97. Valor de la producción por sector contratante en millones de pesos corrientes y porcentaje que representa el sector público respecto al valor generado en Jalisco, julio 2023</t>
  </si>
  <si>
    <t>Figura 98. Valor de la producción por tipo de obra en millones de pesos corrientes, julio 2023</t>
  </si>
  <si>
    <t>Figura 99. Personal ocupado de la industria manufacturera en Jalisco, cifras mensuales, enero 2019-julio 2023</t>
  </si>
  <si>
    <t>Figura 100. Variación porcentual anual del personal ocupado de la industria manufacturera por entidad federativa, julio 2023</t>
  </si>
  <si>
    <t>Figura 101. Horas trabajadas por el personal ocupado de la industria manufacturera en Jalisco, cifras mensuales en miles de horas, enero 2019-enero 2019-julio 2023</t>
  </si>
  <si>
    <t>Figura 102. Variación porcentual anual de las horas trabajadas por el personal ocupado de la industria manufacturera por entidad federativa, julio 2023</t>
  </si>
  <si>
    <t>Figura 103. Valor de la producción de la industria manufacturera en Jalisco, cifras mensuales en millones de pesos constantes, enero 2019-enero 2019-julio 2023</t>
  </si>
  <si>
    <t>Figura 104. Variación porcentual anual del valor de la producción de la industria manufacturera en términos reales por entidad federativa, julio 2023</t>
  </si>
  <si>
    <t>Figura 105. Ingresos provenientes del mercado extranjero que obtuvieron los establecimientos manufactureros del programa IMMEX en Jalisco. Cifras mensuales en millones de pesos, enero 2013-julio 2023</t>
  </si>
  <si>
    <t>Figura 106. Ingresos provenientes del mercado extranjero que obtuvieron los establecimientos no manufactureros en el programa IMMEX en Jalisco. Cifras mensuales en millones de pesos, enero 2013-julio 2023</t>
  </si>
  <si>
    <t>Figura 107. Ingresos provenientes del mercado extranjero que obtuvieron los establecimientos manufactureros y no manufactureros en el programa IMMEX en Jalisco. Cifras acumuladas anuales en millones de pesos y su variación anual, enero 2013-julio 2023</t>
  </si>
  <si>
    <t>Figura 108. Número de establecimientos manufactureros y no manufactureros en el programa IMMEX en Jalisco, enero 2013-julio 2023</t>
  </si>
  <si>
    <t>Figura 109. Distribución porcentual de los establecimientos manufactureros y no manufactureros con programa IMMEX por entidad federativa, julio 2023</t>
  </si>
  <si>
    <t>Figura 110. Personal ocupado en establecimientos manufactureros y no manufactureros en el programa IMMEX en Jalisco, enero 2013-julio 2023</t>
  </si>
  <si>
    <t>Figura 111. Variación porcentual anual de personal ocupado en establecimientos manufactureros y no manufactureros en el programa IMMEX en Jalisco, enero 2013-julio 2023</t>
  </si>
  <si>
    <t>Figura 112. Distribución porcentual del personal ocupado de los establecimientos manufactureros y no manufactureros con programa IMMEX por entidad federativa, julio 2023</t>
  </si>
  <si>
    <t>Figura 113. Índice de los ingresos totales y variación mensual del comercio al por mayor, enero 2017 – julio 2023</t>
  </si>
  <si>
    <t>Figura 114. Variación porcentual anual de los ingresos por suministro de bienes y servicios de empresas de comercio al por mayor por entidad federativa, julio de 2023</t>
  </si>
  <si>
    <t>Figura 115. Variación porcentual anual del personal ocupado de las empresas de comercio al por mayor, julio de 2023</t>
  </si>
  <si>
    <t>Figura 116. Índice de los ingresos totales y variación mensual del comercio al por menor, enero 2017 – julio 2023</t>
  </si>
  <si>
    <t>Figura 117. Variación porcentual anual de los ingresos por suministro de bienes y servicios de empresas de comercio al por menor por entidad federativa, julio de 2023</t>
  </si>
  <si>
    <t>Figura 118. Variación porcentual anual del personal ocupado de las empresas de comercio al por menor, julio de 2023</t>
  </si>
  <si>
    <t>Figura 119. Índice de los ingresos totales y variación anual en términos reales, sector 51, enero 2019 – julio 2023</t>
  </si>
  <si>
    <t>Figura 120. Variación porcentual anual en términos reales de los ingresos por suministro de bienes y servicios, sector 51 por entidad federativa, julio de 2023</t>
  </si>
  <si>
    <t>Figura 121. Índice de personal ocupado y variación anual, sector 51, enero 2019 – julio 2023</t>
  </si>
  <si>
    <t>Figura 122. Variación porcentual anual del personal ocupado, sector 51 por entidad federativa, julio de 2023</t>
  </si>
  <si>
    <t>Figura 123. Índice de los ingresos totales y variación anual en términos reales, sector 72, enero 2019 – julio 2023</t>
  </si>
  <si>
    <t>Figura 124. Variación porcentual anual en términos reales de los ingresos por suministro de bienes y servicios, sector 72 por entidad federativa, julio de 2023</t>
  </si>
  <si>
    <t>Figura 125. Índice de personal ocupado y variación anual, sector 72, enero 2019 – julio 2023</t>
  </si>
  <si>
    <t>Figura 126. Variación porcentual anual del personal ocupado, sector 72 por entidad federativa, julio de 2023</t>
  </si>
  <si>
    <t>Figura 127. Unidades vendidas eléctricas e hibridas (conectables y no conectables) en Jalisco, mensual, enero 2017- junio 2023</t>
  </si>
  <si>
    <t>Figura 128. Distribución porcentual de unidades vendidas de vehículos híbridos (conectables y no conectables) en Jalisco en junio 2023</t>
  </si>
  <si>
    <t>Figura 129. Vehículos híbridos y eléctricos vendidos por entidad federativa, junio 2023</t>
  </si>
  <si>
    <t>Figura 130. Vehículos híbridos y eléctricos vendidos por cada millón de habitantes por entidad federativa, junio 2023</t>
  </si>
  <si>
    <t>Figura 131. Número de cabezas sacrificadas en Jalisco en enero 2008 - julio 2023</t>
  </si>
  <si>
    <t>Figura 132. Producción de carne en canal en Jalisco en enero 2008 - julio 2023, toneladas</t>
  </si>
  <si>
    <t>Figura 133. Valor de la producción de carne en canal en Jalisco en enero 2008 – julio 2023, miles de pesos corrientes</t>
  </si>
  <si>
    <t>Figura 134. Distribución del valor de la producción, producción de carne y número de cabezas sacrificadas por especie, julio 2023</t>
  </si>
  <si>
    <t>Figura 135-146. Trabajadores asegurados al IMSS por municipio de Jalisco, agosto 2023</t>
  </si>
  <si>
    <t>Fuente: IIEG, con información de INEGI, EMEC.</t>
  </si>
  <si>
    <t>Fuente: IIEG; con información del IMSS.</t>
  </si>
  <si>
    <t>IIEG, 02/10/2023</t>
  </si>
  <si>
    <t>Figura 16</t>
  </si>
  <si>
    <t>Figura 17</t>
  </si>
  <si>
    <t>Figura 18</t>
  </si>
  <si>
    <t>Figura 21</t>
  </si>
  <si>
    <t>Figura 22</t>
  </si>
  <si>
    <t>Figura 66</t>
  </si>
  <si>
    <t>Figura 88</t>
  </si>
  <si>
    <t>Figura 89</t>
  </si>
  <si>
    <t>Figura 90</t>
  </si>
  <si>
    <t>Figura 91</t>
  </si>
  <si>
    <t>Figura 107</t>
  </si>
  <si>
    <t>Figura 108</t>
  </si>
  <si>
    <t>Figura 109</t>
  </si>
  <si>
    <t>Figura 110</t>
  </si>
  <si>
    <t>Figura 111</t>
  </si>
  <si>
    <t>Figura 112</t>
  </si>
  <si>
    <t>Figura 135-146</t>
  </si>
  <si>
    <t>Figura 48-51. Los 20 municipios de Jalisco con mayor generación de empleo formal en agosto de 2023</t>
  </si>
  <si>
    <t>Figura 26-27. Precio promedio mensual de la gasolina regular en Jalisco y México, enero 2017 - agosto 2023, a pesos constantes</t>
  </si>
  <si>
    <t>Figura 28-29. Precio promedio mensual de la gasolina premium Jalisco y México, enero 2017 a agosto 2023, a pesos constantes</t>
  </si>
  <si>
    <t>Figura 30-31. Precio promedio mensual de diésel en Jalisco y México, enero 2017 - agosto 2023, a pesos constantes</t>
  </si>
  <si>
    <t>Figura 67-68. Salario diario base de cotización, Jalisco y nacional, agosto 2001-2023, pesos constantes</t>
  </si>
  <si>
    <t>Figura 69-70. Salario diario base de cotización por entidad federativa, agosto 2023, pesos diarios</t>
  </si>
  <si>
    <t>Figura 71-72. Salario diario base de cotización, Jalisco y nacional por sexo, agosto 2000-2023, a pesos constantes</t>
  </si>
  <si>
    <t>Figura 26-27</t>
  </si>
  <si>
    <t>Figura 28-29</t>
  </si>
  <si>
    <t>Figura 30-31</t>
  </si>
  <si>
    <t>Figura 48-51</t>
  </si>
  <si>
    <t>Figura 67-68</t>
  </si>
  <si>
    <t>Figura 69-70</t>
  </si>
  <si>
    <t>Figura 71-72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</si>
</sst>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00_);_(&quot;$&quot;* \(#,##0.00\);_(&quot;$&quot;* &quot;-&quot;??_);_(@_)"/>
    <numFmt numFmtId="165" formatCode="_(* #,##0.00_);_(* \(#,##0.00\);_(* &quot;-&quot;??_);_(@_)"/>
    <numFmt numFmtId="166" formatCode="0.0%"/>
    <numFmt numFmtId="167" formatCode="_-* #,##0_-;\-* #,##0_-;_-* &quot;-&quot;??_-;_-@_-"/>
    <numFmt numFmtId="168" formatCode="0.0"/>
    <numFmt numFmtId="169" formatCode="#,###"/>
    <numFmt numFmtId="170" formatCode="mm/dd/yyyy"/>
    <numFmt numFmtId="171" formatCode="dd\-mm\-yy;@"/>
    <numFmt numFmtId="172" formatCode="#,##0_ ;\-#,##0\ "/>
    <numFmt numFmtId="173" formatCode="0.##%"/>
    <numFmt numFmtId="174" formatCode="#\ ###\ ##0"/>
    <numFmt numFmtId="175" formatCode="#,###.00"/>
  </numFmts>
  <fonts count="105" x14ac:knownFonts="1">
    <font>
      <sz val="11"/>
      <name val="Calibri"/>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name val="Calibri"/>
      <family val="2"/>
    </font>
    <font>
      <sz val="10"/>
      <name val="Arial"/>
      <family val="2"/>
    </font>
    <font>
      <sz val="10"/>
      <color theme="1"/>
      <name val="Arial"/>
      <family val="2"/>
    </font>
    <font>
      <u/>
      <sz val="11"/>
      <color theme="10"/>
      <name val="Calibri"/>
      <family val="2"/>
      <scheme val="minor"/>
    </font>
    <font>
      <u/>
      <sz val="10"/>
      <color theme="10"/>
      <name val="Arial"/>
      <family val="2"/>
    </font>
    <font>
      <sz val="11"/>
      <color rgb="FF000000"/>
      <name val="Calibri"/>
      <family val="2"/>
      <scheme val="minor"/>
    </font>
    <font>
      <sz val="11"/>
      <color indexed="8"/>
      <name val="Calibri"/>
      <family val="2"/>
      <scheme val="minor"/>
    </font>
    <font>
      <u/>
      <sz val="11"/>
      <color theme="10"/>
      <name val="Calibri"/>
      <family val="2"/>
    </font>
    <font>
      <sz val="11"/>
      <name val="Calibri"/>
      <family val="2"/>
    </font>
    <font>
      <sz val="12"/>
      <color theme="1"/>
      <name val="Arial"/>
      <family val="2"/>
    </font>
    <font>
      <sz val="11"/>
      <name val="Calibri"/>
      <family val="2"/>
    </font>
    <font>
      <sz val="10"/>
      <name val="Tahoma"/>
      <family val="2"/>
    </font>
    <font>
      <sz val="10"/>
      <name val="MS Sans Serif"/>
      <family val="2"/>
    </font>
    <font>
      <sz val="11"/>
      <name val="Calibri"/>
      <family val="2"/>
    </font>
    <font>
      <sz val="10"/>
      <name val="Tahoma"/>
      <family val="2"/>
    </font>
    <font>
      <sz val="11"/>
      <name val="Calibri"/>
      <family val="2"/>
    </font>
    <font>
      <sz val="10"/>
      <name val="Arial"/>
      <family val="2"/>
    </font>
    <font>
      <sz val="11"/>
      <name val="Calibri"/>
      <family val="2"/>
    </font>
    <font>
      <sz val="10"/>
      <name val="Tahoma"/>
      <family val="2"/>
    </font>
    <font>
      <sz val="11"/>
      <name val="Calibri"/>
      <family val="2"/>
    </font>
    <font>
      <sz val="10"/>
      <name val="Arial"/>
      <family val="2"/>
    </font>
    <font>
      <sz val="11"/>
      <name val="Calibri"/>
      <family val="2"/>
    </font>
    <font>
      <sz val="10"/>
      <name val="Arial"/>
      <family val="2"/>
    </font>
    <font>
      <sz val="11"/>
      <name val="Calibri"/>
      <family val="2"/>
    </font>
    <font>
      <sz val="10"/>
      <name val="Arial"/>
      <family val="2"/>
    </font>
    <font>
      <sz val="11"/>
      <name val="Calibri"/>
      <family val="2"/>
    </font>
    <font>
      <sz val="11"/>
      <name val="Calibri"/>
      <family val="2"/>
    </font>
    <font>
      <b/>
      <sz val="11"/>
      <color theme="1"/>
      <name val="Calibri"/>
      <family val="2"/>
      <scheme val="minor"/>
    </font>
    <font>
      <sz val="11"/>
      <color theme="0"/>
      <name val="Calibri"/>
      <family val="2"/>
      <scheme val="minor"/>
    </font>
    <font>
      <sz val="18"/>
      <color theme="3"/>
      <name val="Calibri Light"/>
      <family val="2"/>
      <scheme val="maj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name val="Calibri"/>
      <family val="2"/>
    </font>
    <font>
      <b/>
      <sz val="10"/>
      <color theme="1"/>
      <name val="Arial"/>
      <family val="2"/>
    </font>
    <font>
      <b/>
      <sz val="10"/>
      <color rgb="FFFFFFFF"/>
      <name val="Arial"/>
      <family val="2"/>
    </font>
    <font>
      <sz val="10"/>
      <color rgb="FFFFFFFF"/>
      <name val="Arial"/>
      <family val="2"/>
    </font>
    <font>
      <b/>
      <sz val="10"/>
      <color theme="0"/>
      <name val="Arial"/>
      <family val="2"/>
    </font>
    <font>
      <b/>
      <sz val="10"/>
      <name val="Arial"/>
      <family val="2"/>
    </font>
    <font>
      <sz val="10"/>
      <color rgb="FF000000"/>
      <name val="Arial"/>
      <family val="2"/>
    </font>
    <font>
      <b/>
      <sz val="10"/>
      <color rgb="FF000000"/>
      <name val="Arial"/>
      <family val="2"/>
    </font>
    <font>
      <sz val="11"/>
      <name val="Calibri"/>
      <family val="2"/>
    </font>
    <font>
      <u/>
      <sz val="10"/>
      <color theme="1"/>
      <name val="Arial"/>
      <family val="2"/>
    </font>
    <font>
      <sz val="11"/>
      <name val="Calibri"/>
      <family val="2"/>
    </font>
    <font>
      <sz val="11"/>
      <name val="Calibri"/>
      <family val="2"/>
    </font>
    <font>
      <sz val="11"/>
      <name val="Calibri"/>
      <family val="2"/>
    </font>
    <font>
      <sz val="11"/>
      <name val="Calibri"/>
      <family val="2"/>
    </font>
    <font>
      <sz val="11"/>
      <name val="Calibri"/>
    </font>
    <font>
      <sz val="11"/>
      <name val="Arial"/>
      <family val="2"/>
    </font>
    <font>
      <b/>
      <sz val="11"/>
      <name val="Arial"/>
      <family val="2"/>
    </font>
    <font>
      <sz val="10"/>
      <color theme="0"/>
      <name val="Arial"/>
      <family val="2"/>
    </font>
    <font>
      <b/>
      <u/>
      <sz val="10"/>
      <name val="Arial"/>
      <family val="2"/>
    </font>
  </fonts>
  <fills count="70">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5A5E62"/>
        <bgColor indexed="64"/>
      </patternFill>
    </fill>
    <fill>
      <patternFill patternType="solid">
        <fgColor theme="0"/>
        <bgColor indexed="64"/>
      </patternFill>
    </fill>
    <fill>
      <patternFill patternType="solid">
        <fgColor rgb="FF3B3838"/>
        <bgColor indexed="64"/>
      </patternFill>
    </fill>
    <fill>
      <patternFill patternType="solid">
        <fgColor rgb="FFFBBB27"/>
        <bgColor indexed="64"/>
      </patternFill>
    </fill>
    <fill>
      <patternFill patternType="solid">
        <fgColor rgb="FFD9D9D9"/>
        <bgColor indexed="64"/>
      </patternFill>
    </fill>
    <fill>
      <patternFill patternType="solid">
        <fgColor rgb="FFBFBFBF"/>
        <bgColor indexed="64"/>
      </patternFill>
    </fill>
    <fill>
      <patternFill patternType="solid">
        <fgColor rgb="FF393D3F"/>
        <bgColor indexed="64"/>
      </patternFill>
    </fill>
    <fill>
      <patternFill patternType="solid">
        <fgColor rgb="FF606868"/>
        <bgColor indexed="64"/>
      </patternFill>
    </fill>
    <fill>
      <patternFill patternType="solid">
        <fgColor rgb="FFFFD966"/>
        <bgColor indexed="64"/>
      </patternFill>
    </fill>
    <fill>
      <patternFill patternType="solid">
        <fgColor theme="2" tint="-0.749992370372631"/>
        <bgColor indexed="64"/>
      </patternFill>
    </fill>
    <fill>
      <patternFill patternType="solid">
        <fgColor theme="7"/>
        <bgColor indexed="64"/>
      </patternFill>
    </fill>
    <fill>
      <patternFill patternType="solid">
        <fgColor theme="2"/>
        <bgColor indexed="64"/>
      </patternFill>
    </fill>
    <fill>
      <patternFill patternType="solid">
        <fgColor rgb="FFD6DCE4"/>
        <bgColor rgb="FF000000"/>
      </patternFill>
    </fill>
    <fill>
      <patternFill patternType="solid">
        <fgColor theme="4" tint="0.79998168889431442"/>
        <bgColor indexed="65"/>
      </patternFill>
    </fill>
    <fill>
      <patternFill patternType="solid">
        <fgColor theme="0" tint="-0.34998626667073579"/>
        <bgColor indexed="64"/>
      </patternFill>
    </fill>
    <fill>
      <patternFill patternType="solid">
        <fgColor theme="3" tint="0.79998168889431442"/>
        <bgColor indexed="64"/>
      </patternFill>
    </fill>
    <fill>
      <patternFill patternType="solid">
        <fgColor rgb="FF004A98"/>
        <bgColor indexed="64"/>
      </patternFill>
    </fill>
    <fill>
      <patternFill patternType="solid">
        <fgColor rgb="FF0070BE"/>
        <bgColor indexed="64"/>
      </patternFill>
    </fill>
    <fill>
      <patternFill patternType="solid">
        <fgColor theme="7" tint="0.39997558519241921"/>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2F2F2"/>
        <bgColor indexed="64"/>
      </patternFill>
    </fill>
    <fill>
      <patternFill patternType="solid">
        <fgColor theme="0"/>
        <bgColor theme="4" tint="0.79998168889431442"/>
      </patternFill>
    </fill>
    <fill>
      <patternFill patternType="solid">
        <fgColor rgb="FFFABB28"/>
        <bgColor indexed="64"/>
      </patternFill>
    </fill>
    <fill>
      <patternFill patternType="solid">
        <fgColor rgb="FFFCC752"/>
        <bgColor indexed="64"/>
      </patternFill>
    </fill>
    <fill>
      <patternFill patternType="solid">
        <fgColor rgb="FFFFEBAB"/>
        <bgColor indexed="64"/>
      </patternFill>
    </fill>
    <fill>
      <patternFill patternType="solid">
        <fgColor theme="5"/>
        <bgColor indexed="64"/>
      </patternFill>
    </fill>
    <fill>
      <patternFill patternType="solid">
        <fgColor theme="4"/>
        <bgColor indexed="64"/>
      </patternFill>
    </fill>
    <fill>
      <patternFill patternType="solid">
        <fgColor rgb="FF393D3F"/>
      </patternFill>
    </fill>
    <fill>
      <patternFill patternType="solid">
        <fgColor rgb="FF2A2D2C"/>
        <bgColor indexed="64"/>
      </patternFill>
    </fill>
    <fill>
      <patternFill patternType="solid">
        <fgColor rgb="FFFBBC23"/>
        <bgColor indexed="64"/>
      </patternFill>
    </fill>
    <fill>
      <patternFill patternType="solid">
        <fgColor rgb="FFCBCCD3"/>
        <bgColor indexed="64"/>
      </patternFill>
    </fill>
    <fill>
      <patternFill patternType="solid">
        <fgColor rgb="FF818282"/>
        <bgColor indexed="64"/>
      </patternFill>
    </fill>
    <fill>
      <patternFill patternType="solid">
        <fgColor rgb="FFFABB28"/>
      </patternFill>
    </fill>
    <fill>
      <patternFill patternType="solid">
        <fgColor rgb="FFFFFFFF"/>
      </patternFill>
    </fill>
  </fills>
  <borders count="24">
    <border>
      <left/>
      <right/>
      <top/>
      <bottom/>
      <diagonal/>
    </border>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medium">
        <color indexed="64"/>
      </bottom>
      <diagonal/>
    </border>
    <border>
      <left/>
      <right/>
      <top style="thin">
        <color auto="1"/>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right/>
      <top style="thin">
        <color indexed="64"/>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s>
  <cellStyleXfs count="309">
    <xf numFmtId="0" fontId="0" fillId="0" borderId="0"/>
    <xf numFmtId="0" fontId="44" fillId="0" borderId="1"/>
    <xf numFmtId="0" fontId="40" fillId="0" borderId="1"/>
    <xf numFmtId="0" fontId="45" fillId="0" borderId="1" applyNumberFormat="0" applyFill="0" applyBorder="0" applyAlignment="0" applyProtection="0"/>
    <xf numFmtId="9" fontId="40" fillId="0" borderId="1" applyFont="0" applyFill="0" applyBorder="0" applyAlignment="0" applyProtection="0"/>
    <xf numFmtId="9" fontId="44" fillId="0" borderId="1" applyFont="0" applyFill="0" applyBorder="0" applyAlignment="0" applyProtection="0"/>
    <xf numFmtId="165" fontId="40" fillId="0" borderId="1" applyFont="0" applyFill="0" applyBorder="0" applyAlignment="0" applyProtection="0"/>
    <xf numFmtId="0" fontId="47" fillId="0" borderId="1"/>
    <xf numFmtId="0" fontId="48" fillId="0" borderId="1"/>
    <xf numFmtId="0" fontId="40" fillId="0" borderId="1"/>
    <xf numFmtId="0" fontId="40" fillId="0" borderId="1"/>
    <xf numFmtId="9" fontId="40" fillId="0" borderId="1" applyFont="0" applyFill="0" applyBorder="0" applyAlignment="0" applyProtection="0"/>
    <xf numFmtId="0" fontId="40" fillId="0" borderId="1"/>
    <xf numFmtId="0" fontId="42" fillId="0" borderId="1"/>
    <xf numFmtId="9" fontId="42" fillId="0" borderId="1" applyFont="0" applyFill="0" applyBorder="0" applyAlignment="0" applyProtection="0"/>
    <xf numFmtId="0" fontId="47" fillId="0" borderId="1"/>
    <xf numFmtId="0" fontId="49" fillId="0" borderId="0" applyNumberFormat="0" applyFill="0" applyBorder="0" applyAlignment="0" applyProtection="0"/>
    <xf numFmtId="0" fontId="39" fillId="0" borderId="1"/>
    <xf numFmtId="9" fontId="39" fillId="0" borderId="1" applyFont="0" applyFill="0" applyBorder="0" applyAlignment="0" applyProtection="0"/>
    <xf numFmtId="165" fontId="39" fillId="0" borderId="1" applyFont="0" applyFill="0" applyBorder="0" applyAlignment="0" applyProtection="0"/>
    <xf numFmtId="0" fontId="38" fillId="0" borderId="1"/>
    <xf numFmtId="165" fontId="38" fillId="0" borderId="1" applyFont="0" applyFill="0" applyBorder="0" applyAlignment="0" applyProtection="0"/>
    <xf numFmtId="9" fontId="38" fillId="0" borderId="1" applyFont="0" applyFill="0" applyBorder="0" applyAlignment="0" applyProtection="0"/>
    <xf numFmtId="0" fontId="41" fillId="0" borderId="1"/>
    <xf numFmtId="165" fontId="41" fillId="0" borderId="1" applyFont="0" applyFill="0" applyBorder="0" applyAlignment="0" applyProtection="0"/>
    <xf numFmtId="0" fontId="41" fillId="0" borderId="1"/>
    <xf numFmtId="165" fontId="41" fillId="0" borderId="1" applyFont="0" applyFill="0" applyBorder="0" applyAlignment="0" applyProtection="0"/>
    <xf numFmtId="0" fontId="38" fillId="0" borderId="1"/>
    <xf numFmtId="9" fontId="38" fillId="0" borderId="1" applyFont="0" applyFill="0" applyBorder="0" applyAlignment="0" applyProtection="0"/>
    <xf numFmtId="165" fontId="38" fillId="0" borderId="1" applyFont="0" applyFill="0" applyBorder="0" applyAlignment="0" applyProtection="0"/>
    <xf numFmtId="0" fontId="49" fillId="0" borderId="1" applyNumberFormat="0" applyFill="0" applyBorder="0" applyAlignment="0" applyProtection="0"/>
    <xf numFmtId="9" fontId="47" fillId="0" borderId="1" applyFont="0" applyFill="0" applyBorder="0" applyAlignment="0" applyProtection="0"/>
    <xf numFmtId="165" fontId="47" fillId="0" borderId="1" applyFont="0" applyFill="0" applyBorder="0" applyAlignment="0" applyProtection="0"/>
    <xf numFmtId="0" fontId="50" fillId="0" borderId="1"/>
    <xf numFmtId="9" fontId="50" fillId="0" borderId="1" applyFont="0" applyFill="0" applyBorder="0" applyAlignment="0" applyProtection="0"/>
    <xf numFmtId="0" fontId="37" fillId="0" borderId="1"/>
    <xf numFmtId="9" fontId="37" fillId="0" borderId="1" applyFont="0" applyFill="0" applyBorder="0" applyAlignment="0" applyProtection="0"/>
    <xf numFmtId="0" fontId="41" fillId="0" borderId="1"/>
    <xf numFmtId="165" fontId="41" fillId="0" borderId="1" applyFont="0" applyFill="0" applyBorder="0" applyAlignment="0" applyProtection="0"/>
    <xf numFmtId="9" fontId="41" fillId="0" borderId="1" applyFont="0" applyFill="0" applyBorder="0" applyAlignment="0" applyProtection="0"/>
    <xf numFmtId="164" fontId="41" fillId="0" borderId="1" applyFont="0" applyFill="0" applyBorder="0" applyAlignment="0" applyProtection="0"/>
    <xf numFmtId="9" fontId="48" fillId="0" borderId="1" applyFont="0" applyFill="0" applyBorder="0" applyAlignment="0" applyProtection="0"/>
    <xf numFmtId="0" fontId="51" fillId="0" borderId="1"/>
    <xf numFmtId="0" fontId="36" fillId="0" borderId="1"/>
    <xf numFmtId="165" fontId="36" fillId="0" borderId="1" applyFont="0" applyFill="0" applyBorder="0" applyAlignment="0" applyProtection="0"/>
    <xf numFmtId="9" fontId="36" fillId="0" borderId="1" applyFont="0" applyFill="0" applyBorder="0" applyAlignment="0" applyProtection="0"/>
    <xf numFmtId="0" fontId="36" fillId="0" borderId="1"/>
    <xf numFmtId="0" fontId="36" fillId="0" borderId="1"/>
    <xf numFmtId="9" fontId="36" fillId="0" borderId="1" applyFont="0" applyFill="0" applyBorder="0" applyAlignment="0" applyProtection="0"/>
    <xf numFmtId="0" fontId="44" fillId="0" borderId="1"/>
    <xf numFmtId="9" fontId="44" fillId="0" borderId="1" applyFont="0" applyFill="0" applyBorder="0" applyAlignment="0" applyProtection="0"/>
    <xf numFmtId="0" fontId="35" fillId="0" borderId="1"/>
    <xf numFmtId="9" fontId="35" fillId="0" borderId="1" applyFont="0" applyFill="0" applyBorder="0" applyAlignment="0" applyProtection="0"/>
    <xf numFmtId="165" fontId="35" fillId="0" borderId="1" applyFont="0" applyFill="0" applyBorder="0" applyAlignment="0" applyProtection="0"/>
    <xf numFmtId="0" fontId="34" fillId="0" borderId="1"/>
    <xf numFmtId="0" fontId="34" fillId="0" borderId="1"/>
    <xf numFmtId="9" fontId="34" fillId="0" borderId="1" applyFont="0" applyFill="0" applyBorder="0" applyAlignment="0" applyProtection="0"/>
    <xf numFmtId="165" fontId="34" fillId="0" borderId="1" applyFont="0" applyFill="0" applyBorder="0" applyAlignment="0" applyProtection="0"/>
    <xf numFmtId="0" fontId="34" fillId="0" borderId="1"/>
    <xf numFmtId="164" fontId="34" fillId="0" borderId="1" applyFont="0" applyFill="0" applyBorder="0" applyAlignment="0" applyProtection="0"/>
    <xf numFmtId="0" fontId="34" fillId="0" borderId="1"/>
    <xf numFmtId="9" fontId="34" fillId="0" borderId="1" applyFont="0" applyFill="0" applyBorder="0" applyAlignment="0" applyProtection="0"/>
    <xf numFmtId="0" fontId="33" fillId="0" borderId="1"/>
    <xf numFmtId="9" fontId="33" fillId="0" borderId="1" applyFont="0" applyFill="0" applyBorder="0" applyAlignment="0" applyProtection="0"/>
    <xf numFmtId="0" fontId="52" fillId="0" borderId="1"/>
    <xf numFmtId="9" fontId="52" fillId="0" borderId="1" applyFont="0" applyFill="0" applyBorder="0" applyAlignment="0" applyProtection="0"/>
    <xf numFmtId="0" fontId="32" fillId="0" borderId="1"/>
    <xf numFmtId="9" fontId="32" fillId="0" borderId="1" applyFont="0" applyFill="0" applyBorder="0" applyAlignment="0" applyProtection="0"/>
    <xf numFmtId="0" fontId="31" fillId="0" borderId="1"/>
    <xf numFmtId="165" fontId="31" fillId="0" borderId="1" applyFont="0" applyFill="0" applyBorder="0" applyAlignment="0" applyProtection="0"/>
    <xf numFmtId="9" fontId="31" fillId="0" borderId="1" applyFont="0" applyFill="0" applyBorder="0" applyAlignment="0" applyProtection="0"/>
    <xf numFmtId="0" fontId="41" fillId="0" borderId="1"/>
    <xf numFmtId="0" fontId="31" fillId="0" borderId="1"/>
    <xf numFmtId="9" fontId="31" fillId="0" borderId="1" applyFont="0" applyFill="0" applyBorder="0" applyAlignment="0" applyProtection="0"/>
    <xf numFmtId="165" fontId="31" fillId="0" borderId="1" applyFont="0" applyFill="0" applyBorder="0" applyAlignment="0" applyProtection="0"/>
    <xf numFmtId="0" fontId="31" fillId="0" borderId="1"/>
    <xf numFmtId="165" fontId="31" fillId="0" borderId="1" applyFont="0" applyFill="0" applyBorder="0" applyAlignment="0" applyProtection="0"/>
    <xf numFmtId="9" fontId="31" fillId="0" borderId="1" applyFont="0" applyFill="0" applyBorder="0" applyAlignment="0" applyProtection="0"/>
    <xf numFmtId="0" fontId="41" fillId="0" borderId="1"/>
    <xf numFmtId="0" fontId="31" fillId="0" borderId="1"/>
    <xf numFmtId="0" fontId="53" fillId="0" borderId="1"/>
    <xf numFmtId="165" fontId="53" fillId="0" borderId="1" applyFont="0" applyFill="0" applyBorder="0" applyAlignment="0" applyProtection="0"/>
    <xf numFmtId="9" fontId="53" fillId="0" borderId="1" applyFont="0" applyFill="0" applyBorder="0" applyAlignment="0" applyProtection="0"/>
    <xf numFmtId="0" fontId="43" fillId="0" borderId="1"/>
    <xf numFmtId="0" fontId="46" fillId="0" borderId="1" applyNumberFormat="0" applyFill="0" applyBorder="0" applyAlignment="0" applyProtection="0"/>
    <xf numFmtId="0" fontId="31" fillId="0" borderId="1"/>
    <xf numFmtId="0" fontId="29" fillId="0" borderId="1"/>
    <xf numFmtId="9" fontId="29" fillId="0" borderId="1" applyFont="0" applyFill="0" applyBorder="0" applyAlignment="0" applyProtection="0"/>
    <xf numFmtId="165" fontId="29" fillId="0" borderId="1" applyFont="0" applyFill="0" applyBorder="0" applyAlignment="0" applyProtection="0"/>
    <xf numFmtId="0" fontId="30" fillId="0" borderId="1"/>
    <xf numFmtId="9" fontId="30" fillId="0" borderId="1" applyFont="0" applyFill="0" applyBorder="0" applyAlignment="0" applyProtection="0"/>
    <xf numFmtId="0" fontId="43" fillId="0" borderId="1"/>
    <xf numFmtId="9" fontId="43" fillId="0" borderId="1" applyFont="0" applyFill="0" applyBorder="0" applyAlignment="0" applyProtection="0"/>
    <xf numFmtId="0" fontId="29" fillId="19" borderId="1" applyNumberFormat="0" applyBorder="0" applyAlignment="0" applyProtection="0"/>
    <xf numFmtId="0" fontId="54" fillId="0" borderId="1"/>
    <xf numFmtId="0" fontId="29" fillId="0" borderId="1"/>
    <xf numFmtId="9" fontId="29" fillId="0" borderId="1" applyFont="0" applyFill="0" applyBorder="0" applyAlignment="0" applyProtection="0"/>
    <xf numFmtId="165" fontId="29" fillId="0" borderId="1" applyFont="0" applyFill="0" applyBorder="0" applyAlignment="0" applyProtection="0"/>
    <xf numFmtId="9" fontId="29" fillId="0" borderId="1" applyFont="0" applyFill="0" applyBorder="0" applyAlignment="0" applyProtection="0"/>
    <xf numFmtId="0" fontId="29" fillId="0" borderId="1"/>
    <xf numFmtId="9" fontId="29" fillId="0" borderId="1" applyFont="0" applyFill="0" applyBorder="0" applyAlignment="0" applyProtection="0"/>
    <xf numFmtId="0" fontId="29" fillId="0" borderId="1"/>
    <xf numFmtId="0" fontId="30" fillId="0" borderId="1"/>
    <xf numFmtId="0" fontId="28" fillId="0" borderId="1"/>
    <xf numFmtId="0" fontId="28" fillId="0" borderId="1"/>
    <xf numFmtId="9" fontId="28" fillId="0" borderId="1" applyFont="0" applyFill="0" applyBorder="0" applyAlignment="0" applyProtection="0"/>
    <xf numFmtId="0" fontId="28" fillId="0" borderId="1"/>
    <xf numFmtId="9" fontId="30" fillId="0" borderId="1" applyFont="0" applyFill="0" applyBorder="0" applyAlignment="0" applyProtection="0"/>
    <xf numFmtId="165" fontId="28" fillId="0" borderId="1" applyFont="0" applyFill="0" applyBorder="0" applyAlignment="0" applyProtection="0"/>
    <xf numFmtId="0" fontId="28" fillId="0" borderId="1"/>
    <xf numFmtId="9" fontId="28" fillId="0" borderId="1" applyFont="0" applyFill="0" applyBorder="0" applyAlignment="0" applyProtection="0"/>
    <xf numFmtId="165" fontId="28" fillId="0" borderId="1" applyFont="0" applyFill="0" applyBorder="0" applyAlignment="0" applyProtection="0"/>
    <xf numFmtId="164" fontId="28" fillId="0" borderId="1" applyFont="0" applyFill="0" applyBorder="0" applyAlignment="0" applyProtection="0"/>
    <xf numFmtId="0" fontId="28" fillId="0" borderId="1"/>
    <xf numFmtId="9" fontId="28" fillId="0" borderId="1" applyFont="0" applyFill="0" applyBorder="0" applyAlignment="0" applyProtection="0"/>
    <xf numFmtId="0" fontId="28" fillId="0" borderId="1"/>
    <xf numFmtId="0" fontId="28" fillId="19" borderId="1" applyNumberFormat="0" applyBorder="0" applyAlignment="0" applyProtection="0"/>
    <xf numFmtId="0" fontId="43" fillId="0" borderId="1"/>
    <xf numFmtId="0" fontId="28" fillId="0" borderId="1"/>
    <xf numFmtId="9" fontId="28" fillId="0" borderId="1" applyFont="0" applyFill="0" applyBorder="0" applyAlignment="0" applyProtection="0"/>
    <xf numFmtId="9" fontId="28" fillId="0" borderId="1" applyFont="0" applyFill="0" applyBorder="0" applyAlignment="0" applyProtection="0"/>
    <xf numFmtId="0" fontId="55" fillId="0" borderId="1"/>
    <xf numFmtId="9" fontId="55" fillId="0" borderId="1" applyFont="0" applyFill="0" applyBorder="0" applyAlignment="0" applyProtection="0"/>
    <xf numFmtId="0" fontId="56" fillId="0" borderId="1"/>
    <xf numFmtId="0" fontId="26" fillId="0" borderId="1"/>
    <xf numFmtId="0" fontId="27" fillId="0" borderId="1"/>
    <xf numFmtId="0" fontId="26" fillId="0" borderId="1"/>
    <xf numFmtId="9" fontId="26" fillId="0" borderId="1" applyFont="0" applyFill="0" applyBorder="0" applyAlignment="0" applyProtection="0"/>
    <xf numFmtId="9" fontId="27" fillId="0" borderId="1" applyFont="0" applyFill="0" applyBorder="0" applyAlignment="0" applyProtection="0"/>
    <xf numFmtId="0" fontId="43" fillId="0" borderId="1"/>
    <xf numFmtId="0" fontId="58" fillId="0" borderId="1"/>
    <xf numFmtId="9" fontId="58" fillId="0" borderId="1" applyFont="0" applyFill="0" applyBorder="0" applyAlignment="0" applyProtection="0"/>
    <xf numFmtId="0" fontId="57" fillId="0" borderId="1"/>
    <xf numFmtId="0" fontId="26" fillId="0" borderId="1"/>
    <xf numFmtId="9" fontId="26" fillId="0" borderId="1" applyFont="0" applyFill="0" applyBorder="0" applyAlignment="0" applyProtection="0"/>
    <xf numFmtId="165" fontId="26" fillId="0" borderId="1" applyFont="0" applyFill="0" applyBorder="0" applyAlignment="0" applyProtection="0"/>
    <xf numFmtId="165" fontId="57" fillId="0" borderId="1" applyFont="0" applyFill="0" applyBorder="0" applyAlignment="0" applyProtection="0"/>
    <xf numFmtId="9" fontId="57" fillId="0" borderId="1" applyFont="0" applyFill="0" applyBorder="0" applyAlignment="0" applyProtection="0"/>
    <xf numFmtId="9" fontId="59" fillId="0" borderId="0" applyFont="0" applyFill="0" applyBorder="0" applyAlignment="0" applyProtection="0"/>
    <xf numFmtId="0" fontId="59" fillId="0" borderId="1"/>
    <xf numFmtId="165" fontId="59" fillId="0" borderId="1" applyFont="0" applyFill="0" applyBorder="0" applyAlignment="0" applyProtection="0"/>
    <xf numFmtId="9" fontId="59" fillId="0" borderId="1" applyFont="0" applyFill="0" applyBorder="0" applyAlignment="0" applyProtection="0"/>
    <xf numFmtId="0" fontId="26" fillId="0" borderId="1"/>
    <xf numFmtId="164" fontId="26" fillId="0" borderId="1" applyFont="0" applyFill="0" applyBorder="0" applyAlignment="0" applyProtection="0"/>
    <xf numFmtId="0" fontId="26" fillId="0" borderId="1"/>
    <xf numFmtId="164" fontId="43" fillId="0" borderId="1" applyFont="0" applyFill="0" applyBorder="0" applyAlignment="0" applyProtection="0"/>
    <xf numFmtId="164" fontId="43" fillId="0" borderId="1" applyFont="0" applyFill="0" applyBorder="0" applyAlignment="0" applyProtection="0"/>
    <xf numFmtId="165" fontId="26" fillId="0" borderId="1" applyFont="0" applyFill="0" applyBorder="0" applyAlignment="0" applyProtection="0"/>
    <xf numFmtId="0" fontId="25" fillId="0" borderId="1"/>
    <xf numFmtId="9" fontId="25" fillId="0" borderId="1" applyFont="0" applyFill="0" applyBorder="0" applyAlignment="0" applyProtection="0"/>
    <xf numFmtId="0" fontId="60" fillId="0" borderId="1"/>
    <xf numFmtId="1" fontId="53" fillId="0" borderId="1"/>
    <xf numFmtId="0" fontId="61" fillId="0" borderId="1"/>
    <xf numFmtId="165" fontId="61" fillId="0" borderId="1" applyFont="0" applyFill="0" applyBorder="0" applyAlignment="0" applyProtection="0"/>
    <xf numFmtId="9" fontId="61" fillId="0" borderId="1" applyFont="0" applyFill="0" applyBorder="0" applyAlignment="0" applyProtection="0"/>
    <xf numFmtId="0" fontId="25" fillId="0" borderId="1"/>
    <xf numFmtId="9" fontId="25" fillId="0" borderId="1" applyFont="0" applyFill="0" applyBorder="0" applyAlignment="0" applyProtection="0"/>
    <xf numFmtId="165" fontId="25" fillId="0" borderId="1" applyFont="0" applyFill="0" applyBorder="0" applyAlignment="0" applyProtection="0"/>
    <xf numFmtId="0" fontId="24" fillId="0" borderId="1"/>
    <xf numFmtId="9" fontId="24" fillId="0" borderId="1" applyFont="0" applyFill="0" applyBorder="0" applyAlignment="0" applyProtection="0"/>
    <xf numFmtId="165" fontId="24" fillId="0" borderId="1" applyFont="0" applyFill="0" applyBorder="0" applyAlignment="0" applyProtection="0"/>
    <xf numFmtId="165" fontId="23" fillId="0" borderId="1" applyFont="0" applyFill="0" applyBorder="0" applyAlignment="0" applyProtection="0"/>
    <xf numFmtId="9" fontId="23" fillId="0" borderId="1" applyFont="0" applyFill="0" applyBorder="0" applyAlignment="0" applyProtection="0"/>
    <xf numFmtId="9" fontId="22" fillId="0" borderId="1" applyFont="0" applyFill="0" applyBorder="0" applyAlignment="0" applyProtection="0"/>
    <xf numFmtId="165" fontId="22" fillId="0" borderId="1" applyFont="0" applyFill="0" applyBorder="0" applyAlignment="0" applyProtection="0"/>
    <xf numFmtId="0" fontId="21" fillId="0" borderId="1"/>
    <xf numFmtId="0" fontId="21" fillId="0" borderId="1"/>
    <xf numFmtId="164" fontId="43" fillId="0" borderId="1" applyFont="0" applyFill="0" applyBorder="0" applyAlignment="0" applyProtection="0"/>
    <xf numFmtId="164" fontId="43" fillId="0" borderId="1" applyFont="0" applyFill="0" applyBorder="0" applyAlignment="0" applyProtection="0"/>
    <xf numFmtId="9" fontId="21" fillId="0" borderId="1" applyFont="0" applyFill="0" applyBorder="0" applyAlignment="0" applyProtection="0"/>
    <xf numFmtId="0" fontId="21" fillId="0" borderId="1"/>
    <xf numFmtId="9" fontId="21" fillId="0" borderId="1" applyFont="0" applyFill="0" applyBorder="0" applyAlignment="0" applyProtection="0"/>
    <xf numFmtId="165" fontId="21" fillId="0" borderId="1" applyFont="0" applyFill="0" applyBorder="0" applyAlignment="0" applyProtection="0"/>
    <xf numFmtId="165" fontId="47" fillId="0" borderId="1" applyFont="0" applyFill="0" applyBorder="0" applyAlignment="0" applyProtection="0"/>
    <xf numFmtId="0" fontId="62" fillId="0" borderId="1"/>
    <xf numFmtId="165" fontId="61" fillId="0" borderId="1" applyFont="0" applyFill="0" applyBorder="0" applyAlignment="0" applyProtection="0"/>
    <xf numFmtId="0" fontId="61" fillId="0" borderId="1"/>
    <xf numFmtId="0" fontId="48" fillId="0" borderId="1"/>
    <xf numFmtId="0" fontId="21" fillId="0" borderId="1"/>
    <xf numFmtId="165" fontId="21" fillId="0" borderId="1" applyFont="0" applyFill="0" applyBorder="0" applyAlignment="0" applyProtection="0"/>
    <xf numFmtId="165" fontId="41" fillId="0" borderId="1" applyFont="0" applyFill="0" applyBorder="0" applyAlignment="0" applyProtection="0"/>
    <xf numFmtId="0" fontId="48" fillId="0" borderId="1"/>
    <xf numFmtId="0" fontId="63" fillId="0" borderId="1"/>
    <xf numFmtId="165" fontId="63" fillId="0" borderId="1" applyFont="0" applyFill="0" applyBorder="0" applyAlignment="0" applyProtection="0"/>
    <xf numFmtId="9" fontId="63" fillId="0" borderId="1" applyFont="0" applyFill="0" applyBorder="0" applyAlignment="0" applyProtection="0"/>
    <xf numFmtId="0" fontId="64" fillId="0" borderId="1"/>
    <xf numFmtId="0" fontId="65" fillId="0" borderId="1"/>
    <xf numFmtId="0" fontId="21" fillId="0" borderId="1"/>
    <xf numFmtId="0" fontId="66" fillId="0" borderId="1"/>
    <xf numFmtId="165" fontId="65" fillId="0" borderId="1" applyFont="0" applyFill="0" applyBorder="0" applyAlignment="0" applyProtection="0"/>
    <xf numFmtId="0" fontId="20" fillId="0" borderId="1"/>
    <xf numFmtId="0" fontId="65" fillId="0" borderId="1"/>
    <xf numFmtId="0" fontId="67" fillId="0" borderId="1"/>
    <xf numFmtId="9" fontId="67" fillId="0" borderId="1" applyFont="0" applyFill="0" applyBorder="0" applyAlignment="0" applyProtection="0"/>
    <xf numFmtId="165" fontId="67" fillId="0" borderId="1" applyFont="0" applyFill="0" applyBorder="0" applyAlignment="0" applyProtection="0"/>
    <xf numFmtId="0" fontId="19" fillId="0" borderId="1"/>
    <xf numFmtId="9" fontId="19" fillId="0" borderId="1" applyFont="0" applyFill="0" applyBorder="0" applyAlignment="0" applyProtection="0"/>
    <xf numFmtId="0" fontId="68" fillId="0" borderId="1"/>
    <xf numFmtId="165" fontId="68" fillId="0" borderId="1" applyFont="0" applyFill="0" applyBorder="0" applyAlignment="0" applyProtection="0"/>
    <xf numFmtId="9" fontId="68" fillId="0" borderId="1" applyFont="0" applyFill="0" applyBorder="0" applyAlignment="0" applyProtection="0"/>
    <xf numFmtId="0" fontId="68" fillId="0" borderId="1"/>
    <xf numFmtId="0" fontId="18" fillId="0" borderId="1"/>
    <xf numFmtId="9" fontId="18" fillId="0" borderId="1" applyFont="0" applyFill="0" applyBorder="0" applyAlignment="0" applyProtection="0"/>
    <xf numFmtId="165" fontId="18" fillId="0" borderId="1" applyFont="0" applyFill="0" applyBorder="0" applyAlignment="0" applyProtection="0"/>
    <xf numFmtId="0" fontId="72" fillId="0" borderId="1" applyNumberFormat="0" applyFill="0" applyBorder="0" applyAlignment="0" applyProtection="0"/>
    <xf numFmtId="0" fontId="73" fillId="0" borderId="2" applyNumberFormat="0" applyFill="0" applyAlignment="0" applyProtection="0"/>
    <xf numFmtId="0" fontId="74" fillId="0" borderId="3" applyNumberFormat="0" applyFill="0" applyAlignment="0" applyProtection="0"/>
    <xf numFmtId="0" fontId="75" fillId="0" borderId="4" applyNumberFormat="0" applyFill="0" applyAlignment="0" applyProtection="0"/>
    <xf numFmtId="0" fontId="75" fillId="0" borderId="1" applyNumberFormat="0" applyFill="0" applyBorder="0" applyAlignment="0" applyProtection="0"/>
    <xf numFmtId="0" fontId="76" fillId="26" borderId="1" applyNumberFormat="0" applyBorder="0" applyAlignment="0" applyProtection="0"/>
    <xf numFmtId="0" fontId="77" fillId="27" borderId="1" applyNumberFormat="0" applyBorder="0" applyAlignment="0" applyProtection="0"/>
    <xf numFmtId="0" fontId="78" fillId="28" borderId="1" applyNumberFormat="0" applyBorder="0" applyAlignment="0" applyProtection="0"/>
    <xf numFmtId="0" fontId="79" fillId="29" borderId="5" applyNumberFormat="0" applyAlignment="0" applyProtection="0"/>
    <xf numFmtId="0" fontId="80" fillId="30" borderId="6" applyNumberFormat="0" applyAlignment="0" applyProtection="0"/>
    <xf numFmtId="0" fontId="81" fillId="30" borderId="5" applyNumberFormat="0" applyAlignment="0" applyProtection="0"/>
    <xf numFmtId="0" fontId="82" fillId="0" borderId="7" applyNumberFormat="0" applyFill="0" applyAlignment="0" applyProtection="0"/>
    <xf numFmtId="0" fontId="83" fillId="31" borderId="8" applyNumberFormat="0" applyAlignment="0" applyProtection="0"/>
    <xf numFmtId="0" fontId="84" fillId="0" borderId="1" applyNumberFormat="0" applyFill="0" applyBorder="0" applyAlignment="0" applyProtection="0"/>
    <xf numFmtId="0" fontId="21" fillId="32" borderId="9" applyNumberFormat="0" applyFont="0" applyAlignment="0" applyProtection="0"/>
    <xf numFmtId="0" fontId="85" fillId="0" borderId="1" applyNumberFormat="0" applyFill="0" applyBorder="0" applyAlignment="0" applyProtection="0"/>
    <xf numFmtId="0" fontId="69" fillId="0" borderId="10" applyNumberFormat="0" applyFill="0" applyAlignment="0" applyProtection="0"/>
    <xf numFmtId="0" fontId="70" fillId="33" borderId="1" applyNumberFormat="0" applyBorder="0" applyAlignment="0" applyProtection="0"/>
    <xf numFmtId="0" fontId="21" fillId="19" borderId="1" applyNumberFormat="0" applyBorder="0" applyAlignment="0" applyProtection="0"/>
    <xf numFmtId="0" fontId="21" fillId="34" borderId="1" applyNumberFormat="0" applyBorder="0" applyAlignment="0" applyProtection="0"/>
    <xf numFmtId="0" fontId="70" fillId="35" borderId="1" applyNumberFormat="0" applyBorder="0" applyAlignment="0" applyProtection="0"/>
    <xf numFmtId="0" fontId="70" fillId="36" borderId="1" applyNumberFormat="0" applyBorder="0" applyAlignment="0" applyProtection="0"/>
    <xf numFmtId="0" fontId="21" fillId="37" borderId="1" applyNumberFormat="0" applyBorder="0" applyAlignment="0" applyProtection="0"/>
    <xf numFmtId="0" fontId="21" fillId="38" borderId="1" applyNumberFormat="0" applyBorder="0" applyAlignment="0" applyProtection="0"/>
    <xf numFmtId="0" fontId="70" fillId="39" borderId="1" applyNumberFormat="0" applyBorder="0" applyAlignment="0" applyProtection="0"/>
    <xf numFmtId="0" fontId="70" fillId="40" borderId="1" applyNumberFormat="0" applyBorder="0" applyAlignment="0" applyProtection="0"/>
    <xf numFmtId="0" fontId="21" fillId="41" borderId="1" applyNumberFormat="0" applyBorder="0" applyAlignment="0" applyProtection="0"/>
    <xf numFmtId="0" fontId="21" fillId="42" borderId="1" applyNumberFormat="0" applyBorder="0" applyAlignment="0" applyProtection="0"/>
    <xf numFmtId="0" fontId="70" fillId="43" borderId="1" applyNumberFormat="0" applyBorder="0" applyAlignment="0" applyProtection="0"/>
    <xf numFmtId="0" fontId="70" fillId="44" borderId="1" applyNumberFormat="0" applyBorder="0" applyAlignment="0" applyProtection="0"/>
    <xf numFmtId="0" fontId="21" fillId="45" borderId="1" applyNumberFormat="0" applyBorder="0" applyAlignment="0" applyProtection="0"/>
    <xf numFmtId="0" fontId="21" fillId="46" borderId="1" applyNumberFormat="0" applyBorder="0" applyAlignment="0" applyProtection="0"/>
    <xf numFmtId="0" fontId="70" fillId="47" borderId="1" applyNumberFormat="0" applyBorder="0" applyAlignment="0" applyProtection="0"/>
    <xf numFmtId="0" fontId="70" fillId="48" borderId="1" applyNumberFormat="0" applyBorder="0" applyAlignment="0" applyProtection="0"/>
    <xf numFmtId="0" fontId="21" fillId="49" borderId="1" applyNumberFormat="0" applyBorder="0" applyAlignment="0" applyProtection="0"/>
    <xf numFmtId="0" fontId="21" fillId="50" borderId="1" applyNumberFormat="0" applyBorder="0" applyAlignment="0" applyProtection="0"/>
    <xf numFmtId="0" fontId="70" fillId="51" borderId="1" applyNumberFormat="0" applyBorder="0" applyAlignment="0" applyProtection="0"/>
    <xf numFmtId="0" fontId="70" fillId="52" borderId="1" applyNumberFormat="0" applyBorder="0" applyAlignment="0" applyProtection="0"/>
    <xf numFmtId="0" fontId="21" fillId="53" borderId="1" applyNumberFormat="0" applyBorder="0" applyAlignment="0" applyProtection="0"/>
    <xf numFmtId="0" fontId="21" fillId="54" borderId="1" applyNumberFormat="0" applyBorder="0" applyAlignment="0" applyProtection="0"/>
    <xf numFmtId="0" fontId="70" fillId="55" borderId="1" applyNumberFormat="0" applyBorder="0" applyAlignment="0" applyProtection="0"/>
    <xf numFmtId="0" fontId="71" fillId="0" borderId="1" applyNumberFormat="0" applyFill="0" applyBorder="0" applyAlignment="0" applyProtection="0"/>
    <xf numFmtId="0" fontId="86" fillId="0" borderId="1"/>
    <xf numFmtId="0" fontId="17" fillId="0" borderId="1"/>
    <xf numFmtId="9" fontId="17" fillId="0" borderId="1" applyFont="0" applyFill="0" applyBorder="0" applyAlignment="0" applyProtection="0"/>
    <xf numFmtId="165" fontId="86" fillId="0" borderId="1" applyFont="0" applyFill="0" applyBorder="0" applyAlignment="0" applyProtection="0"/>
    <xf numFmtId="9" fontId="86" fillId="0" borderId="1" applyFont="0" applyFill="0" applyBorder="0" applyAlignment="0" applyProtection="0"/>
    <xf numFmtId="0" fontId="86" fillId="0" borderId="1"/>
    <xf numFmtId="0" fontId="16" fillId="0" borderId="1"/>
    <xf numFmtId="0" fontId="21" fillId="0" borderId="1"/>
    <xf numFmtId="9" fontId="16" fillId="0" borderId="1" applyFont="0" applyFill="0" applyBorder="0" applyAlignment="0" applyProtection="0"/>
    <xf numFmtId="0" fontId="21" fillId="0" borderId="1"/>
    <xf numFmtId="0" fontId="21" fillId="0" borderId="1"/>
    <xf numFmtId="9" fontId="21" fillId="0" borderId="1" applyFont="0" applyFill="0" applyBorder="0" applyAlignment="0" applyProtection="0"/>
    <xf numFmtId="0" fontId="94" fillId="0" borderId="1"/>
    <xf numFmtId="9" fontId="94" fillId="0" borderId="1" applyFont="0" applyFill="0" applyBorder="0" applyAlignment="0" applyProtection="0"/>
    <xf numFmtId="0" fontId="41" fillId="0" borderId="1"/>
    <xf numFmtId="0" fontId="96" fillId="0" borderId="1"/>
    <xf numFmtId="165" fontId="15" fillId="0" borderId="1" applyFont="0" applyFill="0" applyBorder="0" applyAlignment="0" applyProtection="0"/>
    <xf numFmtId="0" fontId="14" fillId="0" borderId="1"/>
    <xf numFmtId="9" fontId="14" fillId="0" borderId="1" applyFont="0" applyFill="0" applyBorder="0" applyAlignment="0" applyProtection="0"/>
    <xf numFmtId="0" fontId="13" fillId="0" borderId="1"/>
    <xf numFmtId="0" fontId="97" fillId="0" borderId="1"/>
    <xf numFmtId="165" fontId="13" fillId="0" borderId="1" applyFont="0" applyFill="0" applyBorder="0" applyAlignment="0" applyProtection="0"/>
    <xf numFmtId="0" fontId="13" fillId="0" borderId="1"/>
    <xf numFmtId="0" fontId="13" fillId="0" borderId="1"/>
    <xf numFmtId="165" fontId="13" fillId="0" borderId="1" applyFont="0" applyFill="0" applyBorder="0" applyAlignment="0" applyProtection="0"/>
    <xf numFmtId="9" fontId="13" fillId="0" borderId="1" applyFont="0" applyFill="0" applyBorder="0" applyAlignment="0" applyProtection="0"/>
    <xf numFmtId="9" fontId="13" fillId="0" borderId="1" applyFont="0" applyFill="0" applyBorder="0" applyAlignment="0" applyProtection="0"/>
    <xf numFmtId="0" fontId="12" fillId="0" borderId="1"/>
    <xf numFmtId="0" fontId="13" fillId="0" borderId="1"/>
    <xf numFmtId="0" fontId="13" fillId="0" borderId="1"/>
    <xf numFmtId="0" fontId="41" fillId="0" borderId="1"/>
    <xf numFmtId="0" fontId="13" fillId="0" borderId="1"/>
    <xf numFmtId="0" fontId="12" fillId="0" borderId="1"/>
    <xf numFmtId="0" fontId="13" fillId="0" borderId="1"/>
    <xf numFmtId="0" fontId="11" fillId="0" borderId="1"/>
    <xf numFmtId="9" fontId="11" fillId="0" borderId="1" applyFont="0" applyFill="0" applyBorder="0" applyAlignment="0" applyProtection="0"/>
    <xf numFmtId="0" fontId="98" fillId="0" borderId="1"/>
    <xf numFmtId="0" fontId="10" fillId="0" borderId="1"/>
    <xf numFmtId="9" fontId="10" fillId="0" borderId="1" applyFont="0" applyFill="0" applyBorder="0" applyAlignment="0" applyProtection="0"/>
    <xf numFmtId="9" fontId="98" fillId="0" borderId="1" applyFont="0" applyFill="0" applyBorder="0" applyAlignment="0" applyProtection="0"/>
    <xf numFmtId="0" fontId="9" fillId="0" borderId="1"/>
    <xf numFmtId="0" fontId="98" fillId="0" borderId="1"/>
    <xf numFmtId="0" fontId="8" fillId="0" borderId="1"/>
    <xf numFmtId="165" fontId="41" fillId="0" borderId="1" applyFont="0" applyFill="0" applyBorder="0" applyAlignment="0" applyProtection="0"/>
    <xf numFmtId="0" fontId="7" fillId="0" borderId="1"/>
    <xf numFmtId="0" fontId="6" fillId="0" borderId="1"/>
    <xf numFmtId="0" fontId="13" fillId="0" borderId="1"/>
    <xf numFmtId="9" fontId="6" fillId="0" borderId="1" applyFont="0" applyFill="0" applyBorder="0" applyAlignment="0" applyProtection="0"/>
    <xf numFmtId="0" fontId="99" fillId="0" borderId="1"/>
    <xf numFmtId="9" fontId="99" fillId="0" borderId="1" applyFont="0" applyFill="0" applyBorder="0" applyAlignment="0" applyProtection="0"/>
    <xf numFmtId="0" fontId="99" fillId="0" borderId="1"/>
    <xf numFmtId="0" fontId="41" fillId="0" borderId="1"/>
    <xf numFmtId="9" fontId="41" fillId="0" borderId="1" applyFont="0" applyFill="0" applyBorder="0" applyAlignment="0" applyProtection="0"/>
    <xf numFmtId="0" fontId="100" fillId="0" borderId="1"/>
    <xf numFmtId="0" fontId="5" fillId="0" borderId="1"/>
    <xf numFmtId="9" fontId="5" fillId="0" borderId="1" applyFont="0" applyFill="0" applyBorder="0" applyAlignment="0" applyProtection="0"/>
    <xf numFmtId="0" fontId="4" fillId="0" borderId="1"/>
    <xf numFmtId="9" fontId="4" fillId="0" borderId="1" applyFont="0" applyFill="0" applyBorder="0" applyAlignment="0" applyProtection="0"/>
    <xf numFmtId="0" fontId="3" fillId="0" borderId="1"/>
    <xf numFmtId="9" fontId="3" fillId="0" borderId="1" applyFont="0" applyFill="0" applyBorder="0" applyAlignment="0" applyProtection="0"/>
    <xf numFmtId="165" fontId="48" fillId="0" borderId="1" applyFont="0" applyFill="0" applyBorder="0" applyAlignment="0" applyProtection="0"/>
    <xf numFmtId="0" fontId="2" fillId="0" borderId="1"/>
    <xf numFmtId="9" fontId="2" fillId="0" borderId="1" applyFont="0" applyFill="0" applyBorder="0" applyAlignment="0" applyProtection="0"/>
  </cellStyleXfs>
  <cellXfs count="346">
    <xf numFmtId="0" fontId="0" fillId="0" borderId="0" xfId="0"/>
    <xf numFmtId="3" fontId="43" fillId="0" borderId="1" xfId="0" applyNumberFormat="1" applyFont="1" applyBorder="1"/>
    <xf numFmtId="0" fontId="46" fillId="0" borderId="1" xfId="30" applyFont="1" applyFill="1" applyBorder="1" applyAlignment="1"/>
    <xf numFmtId="0" fontId="92" fillId="25" borderId="1" xfId="0" applyFont="1" applyFill="1" applyBorder="1" applyAlignment="1">
      <alignment vertical="center"/>
    </xf>
    <xf numFmtId="0" fontId="43" fillId="0" borderId="1" xfId="16" applyFont="1" applyBorder="1"/>
    <xf numFmtId="0" fontId="43" fillId="0" borderId="1" xfId="30" applyFont="1" applyBorder="1"/>
    <xf numFmtId="167" fontId="43" fillId="0" borderId="1" xfId="270" applyNumberFormat="1" applyFont="1" applyBorder="1"/>
    <xf numFmtId="0" fontId="43" fillId="0" borderId="1" xfId="0" applyFont="1" applyBorder="1"/>
    <xf numFmtId="0" fontId="43" fillId="0" borderId="1" xfId="266" applyFont="1" applyBorder="1"/>
    <xf numFmtId="0" fontId="43" fillId="0" borderId="1" xfId="23" applyFont="1" applyBorder="1"/>
    <xf numFmtId="0" fontId="46" fillId="0" borderId="1" xfId="3" applyFont="1" applyFill="1" applyBorder="1" applyAlignment="1"/>
    <xf numFmtId="0" fontId="43" fillId="0" borderId="1" xfId="0" applyFont="1" applyBorder="1" applyAlignment="1">
      <alignment horizontal="left" vertical="center"/>
    </xf>
    <xf numFmtId="0" fontId="95" fillId="0" borderId="1" xfId="263" applyFont="1" applyBorder="1"/>
    <xf numFmtId="0" fontId="43" fillId="0" borderId="1" xfId="109" applyFont="1" applyBorder="1"/>
    <xf numFmtId="3" fontId="91" fillId="18" borderId="1" xfId="0" applyNumberFormat="1" applyFont="1" applyFill="1" applyBorder="1" applyAlignment="1">
      <alignment vertical="center"/>
    </xf>
    <xf numFmtId="10" fontId="93" fillId="18" borderId="1" xfId="0" applyNumberFormat="1" applyFont="1" applyFill="1" applyBorder="1" applyAlignment="1">
      <alignment horizontal="center" vertical="center"/>
    </xf>
    <xf numFmtId="10" fontId="43" fillId="0" borderId="1" xfId="171" applyNumberFormat="1" applyFont="1" applyBorder="1"/>
    <xf numFmtId="0" fontId="43" fillId="0" borderId="1" xfId="123" applyFont="1" applyBorder="1"/>
    <xf numFmtId="0" fontId="46" fillId="0" borderId="1" xfId="16" applyFont="1" applyBorder="1"/>
    <xf numFmtId="166" fontId="43" fillId="0" borderId="1" xfId="271" applyNumberFormat="1" applyFont="1" applyBorder="1"/>
    <xf numFmtId="166" fontId="43" fillId="0" borderId="1" xfId="272" applyNumberFormat="1" applyFont="1" applyBorder="1"/>
    <xf numFmtId="0" fontId="43" fillId="0" borderId="1" xfId="276" applyFont="1" applyBorder="1"/>
    <xf numFmtId="0" fontId="43" fillId="0" borderId="1" xfId="276" applyFont="1" applyBorder="1" applyAlignment="1">
      <alignment horizontal="left" vertical="center"/>
    </xf>
    <xf numFmtId="0" fontId="43" fillId="0" borderId="1" xfId="266" applyFont="1" applyBorder="1" applyAlignment="1">
      <alignment horizontal="left" vertical="center"/>
    </xf>
    <xf numFmtId="0" fontId="91" fillId="0" borderId="1" xfId="0" applyFont="1" applyBorder="1"/>
    <xf numFmtId="0" fontId="43" fillId="5" borderId="1" xfId="0" applyFont="1" applyFill="1" applyBorder="1"/>
    <xf numFmtId="0" fontId="43" fillId="4" borderId="1" xfId="0" applyFont="1" applyFill="1" applyBorder="1"/>
    <xf numFmtId="0" fontId="43" fillId="0" borderId="0" xfId="0" applyFont="1"/>
    <xf numFmtId="10" fontId="43" fillId="0" borderId="0" xfId="138" applyNumberFormat="1" applyFont="1"/>
    <xf numFmtId="17" fontId="87" fillId="0" borderId="1" xfId="23" applyNumberFormat="1" applyFont="1"/>
    <xf numFmtId="0" fontId="43" fillId="24" borderId="1" xfId="0" applyFont="1" applyFill="1" applyBorder="1" applyAlignment="1">
      <alignment horizontal="center" vertical="center" wrapText="1"/>
    </xf>
    <xf numFmtId="2" fontId="43" fillId="7" borderId="1" xfId="81" applyNumberFormat="1" applyFont="1" applyFill="1" applyBorder="1" applyAlignment="1">
      <alignment horizontal="center" vertical="center"/>
    </xf>
    <xf numFmtId="0" fontId="43" fillId="0" borderId="1" xfId="123" applyFont="1" applyBorder="1" applyAlignment="1">
      <alignment horizontal="center"/>
    </xf>
    <xf numFmtId="0" fontId="91" fillId="21" borderId="16" xfId="0" applyFont="1" applyFill="1" applyBorder="1" applyAlignment="1">
      <alignment horizontal="left" vertical="center"/>
    </xf>
    <xf numFmtId="0" fontId="91" fillId="21" borderId="16" xfId="0" applyFont="1" applyFill="1" applyBorder="1" applyAlignment="1">
      <alignment horizontal="center" vertical="center" wrapText="1"/>
    </xf>
    <xf numFmtId="0" fontId="91" fillId="21" borderId="16" xfId="0" applyFont="1" applyFill="1" applyBorder="1" applyAlignment="1">
      <alignment horizontal="center" vertical="center"/>
    </xf>
    <xf numFmtId="0" fontId="91" fillId="21" borderId="15" xfId="0" applyFont="1" applyFill="1" applyBorder="1" applyAlignment="1">
      <alignment horizontal="center" vertical="center" wrapText="1"/>
    </xf>
    <xf numFmtId="0" fontId="95" fillId="0" borderId="0" xfId="0" applyFont="1"/>
    <xf numFmtId="2" fontId="43" fillId="7" borderId="1" xfId="81" applyNumberFormat="1" applyFont="1" applyFill="1" applyAlignment="1">
      <alignment horizontal="center" vertical="center"/>
    </xf>
    <xf numFmtId="2" fontId="91" fillId="7" borderId="1" xfId="81" applyNumberFormat="1" applyFont="1" applyFill="1" applyAlignment="1">
      <alignment horizontal="center" vertical="center"/>
    </xf>
    <xf numFmtId="2" fontId="43" fillId="0" borderId="1" xfId="269" applyNumberFormat="1" applyFont="1" applyFill="1"/>
    <xf numFmtId="0" fontId="43" fillId="0" borderId="1" xfId="30" applyFont="1" applyBorder="1" applyAlignment="1">
      <alignment horizontal="center"/>
    </xf>
    <xf numFmtId="3" fontId="43" fillId="0" borderId="1" xfId="30" applyNumberFormat="1" applyFont="1" applyBorder="1"/>
    <xf numFmtId="10" fontId="43" fillId="0" borderId="1" xfId="30" applyNumberFormat="1" applyFont="1" applyBorder="1"/>
    <xf numFmtId="3" fontId="91" fillId="0" borderId="1" xfId="30" applyNumberFormat="1" applyFont="1" applyBorder="1"/>
    <xf numFmtId="17" fontId="43" fillId="0" borderId="1" xfId="30" applyNumberFormat="1" applyFont="1" applyBorder="1" applyAlignment="1">
      <alignment horizontal="center"/>
    </xf>
    <xf numFmtId="0" fontId="91" fillId="0" borderId="1" xfId="30" applyFont="1" applyBorder="1"/>
    <xf numFmtId="0" fontId="88" fillId="12" borderId="1" xfId="292" applyFont="1" applyFill="1" applyAlignment="1">
      <alignment horizontal="center"/>
    </xf>
    <xf numFmtId="0" fontId="89" fillId="22" borderId="1" xfId="292" applyFont="1" applyFill="1"/>
    <xf numFmtId="0" fontId="89" fillId="23" borderId="1" xfId="292" applyFont="1" applyFill="1"/>
    <xf numFmtId="0" fontId="87" fillId="0" borderId="13" xfId="292" applyFont="1" applyBorder="1"/>
    <xf numFmtId="169" fontId="87" fillId="0" borderId="13" xfId="292" applyNumberFormat="1" applyFont="1" applyBorder="1"/>
    <xf numFmtId="0" fontId="87" fillId="0" borderId="1" xfId="292" applyFont="1" applyBorder="1"/>
    <xf numFmtId="3" fontId="87" fillId="0" borderId="1" xfId="292" applyNumberFormat="1" applyFont="1" applyBorder="1"/>
    <xf numFmtId="3" fontId="43" fillId="0" borderId="1" xfId="269" applyNumberFormat="1" applyFont="1" applyBorder="1"/>
    <xf numFmtId="3" fontId="43" fillId="0" borderId="1" xfId="269" applyNumberFormat="1" applyFont="1" applyFill="1"/>
    <xf numFmtId="2" fontId="43" fillId="0" borderId="0" xfId="0" applyNumberFormat="1" applyFont="1"/>
    <xf numFmtId="0" fontId="92" fillId="9" borderId="0" xfId="0" applyFont="1" applyFill="1"/>
    <xf numFmtId="4" fontId="92" fillId="59" borderId="0" xfId="0" applyNumberFormat="1" applyFont="1" applyFill="1"/>
    <xf numFmtId="0" fontId="92" fillId="14" borderId="0" xfId="0" applyFont="1" applyFill="1"/>
    <xf numFmtId="4" fontId="92" fillId="60" borderId="0" xfId="0" applyNumberFormat="1" applyFont="1" applyFill="1"/>
    <xf numFmtId="0" fontId="43" fillId="0" borderId="1" xfId="23" applyFont="1"/>
    <xf numFmtId="0" fontId="43" fillId="0" borderId="1" xfId="269" applyFont="1"/>
    <xf numFmtId="0" fontId="43" fillId="0" borderId="1" xfId="297" applyFont="1"/>
    <xf numFmtId="10" fontId="43" fillId="0" borderId="1" xfId="298" applyNumberFormat="1" applyFont="1" applyBorder="1"/>
    <xf numFmtId="0" fontId="43" fillId="0" borderId="1" xfId="299" applyFont="1"/>
    <xf numFmtId="0" fontId="43" fillId="0" borderId="1" xfId="300" applyFont="1"/>
    <xf numFmtId="0" fontId="43" fillId="0" borderId="1" xfId="23" applyFont="1" applyAlignment="1">
      <alignment horizontal="left"/>
    </xf>
    <xf numFmtId="0" fontId="43" fillId="0" borderId="1" xfId="23" applyFont="1" applyAlignment="1">
      <alignment horizontal="center"/>
    </xf>
    <xf numFmtId="3" fontId="43" fillId="0" borderId="1" xfId="23" applyNumberFormat="1" applyFont="1" applyAlignment="1">
      <alignment wrapText="1"/>
    </xf>
    <xf numFmtId="3" fontId="43" fillId="0" borderId="1" xfId="23" applyNumberFormat="1" applyFont="1"/>
    <xf numFmtId="0" fontId="43" fillId="0" borderId="1" xfId="300" applyFont="1" applyAlignment="1">
      <alignment horizontal="left"/>
    </xf>
    <xf numFmtId="0" fontId="91" fillId="0" borderId="1" xfId="23" applyFont="1"/>
    <xf numFmtId="0" fontId="43" fillId="0" borderId="1" xfId="275" applyFont="1"/>
    <xf numFmtId="0" fontId="43" fillId="0" borderId="12" xfId="300" applyFont="1" applyBorder="1"/>
    <xf numFmtId="0" fontId="43" fillId="0" borderId="12" xfId="275" applyFont="1" applyBorder="1"/>
    <xf numFmtId="174" fontId="87" fillId="57" borderId="1" xfId="292" applyNumberFormat="1" applyFont="1" applyFill="1" applyAlignment="1">
      <alignment horizontal="right" vertical="center"/>
    </xf>
    <xf numFmtId="0" fontId="43" fillId="0" borderId="1" xfId="260" applyFont="1"/>
    <xf numFmtId="3" fontId="87" fillId="0" borderId="1" xfId="260" applyNumberFormat="1" applyFont="1"/>
    <xf numFmtId="0" fontId="90" fillId="8" borderId="0" xfId="0" applyFont="1" applyFill="1" applyAlignment="1">
      <alignment horizontal="center" vertical="center" wrapText="1"/>
    </xf>
    <xf numFmtId="4" fontId="90" fillId="8" borderId="0" xfId="0" applyNumberFormat="1" applyFont="1" applyFill="1" applyAlignment="1">
      <alignment horizontal="center" vertical="center" wrapText="1"/>
    </xf>
    <xf numFmtId="0" fontId="43" fillId="0" borderId="0" xfId="0" applyFont="1" applyAlignment="1">
      <alignment horizontal="left" vertical="center"/>
    </xf>
    <xf numFmtId="0" fontId="92" fillId="0" borderId="1" xfId="7" applyFont="1"/>
    <xf numFmtId="10" fontId="92" fillId="3" borderId="11" xfId="0" applyNumberFormat="1" applyFont="1" applyFill="1" applyBorder="1" applyAlignment="1">
      <alignment horizontal="center" vertical="center"/>
    </xf>
    <xf numFmtId="0" fontId="93" fillId="2" borderId="11" xfId="0" applyFont="1" applyFill="1" applyBorder="1" applyAlignment="1">
      <alignment horizontal="justify" vertical="center"/>
    </xf>
    <xf numFmtId="3" fontId="93" fillId="2" borderId="11" xfId="0" applyNumberFormat="1" applyFont="1" applyFill="1" applyBorder="1" applyAlignment="1">
      <alignment horizontal="right" vertical="center"/>
    </xf>
    <xf numFmtId="3" fontId="93" fillId="2" borderId="12" xfId="0" applyNumberFormat="1" applyFont="1" applyFill="1" applyBorder="1" applyAlignment="1">
      <alignment horizontal="center" vertical="center"/>
    </xf>
    <xf numFmtId="10" fontId="93" fillId="2" borderId="11" xfId="0" applyNumberFormat="1" applyFont="1" applyFill="1" applyBorder="1" applyAlignment="1">
      <alignment horizontal="center" vertical="center"/>
    </xf>
    <xf numFmtId="0" fontId="88" fillId="6" borderId="12" xfId="0" applyFont="1" applyFill="1" applyBorder="1" applyAlignment="1">
      <alignment horizontal="center" vertical="center" wrapText="1"/>
    </xf>
    <xf numFmtId="0" fontId="93" fillId="2" borderId="12" xfId="0" applyFont="1" applyFill="1" applyBorder="1" applyAlignment="1">
      <alignment horizontal="justify" vertical="center"/>
    </xf>
    <xf numFmtId="0" fontId="88" fillId="6" borderId="19" xfId="0" applyFont="1" applyFill="1" applyBorder="1" applyAlignment="1">
      <alignment horizontal="center" vertical="center"/>
    </xf>
    <xf numFmtId="0" fontId="88" fillId="6" borderId="12" xfId="0" applyFont="1" applyFill="1" applyBorder="1" applyAlignment="1">
      <alignment horizontal="center" vertical="center"/>
    </xf>
    <xf numFmtId="0" fontId="43" fillId="0" borderId="1" xfId="307" applyFont="1"/>
    <xf numFmtId="10" fontId="43" fillId="0" borderId="1" xfId="308" applyNumberFormat="1" applyFont="1" applyBorder="1"/>
    <xf numFmtId="3" fontId="93" fillId="0" borderId="1" xfId="307" applyNumberFormat="1" applyFont="1" applyAlignment="1">
      <alignment horizontal="right" vertical="center"/>
    </xf>
    <xf numFmtId="0" fontId="43" fillId="0" borderId="1" xfId="307" applyFont="1" applyAlignment="1">
      <alignment horizontal="center"/>
    </xf>
    <xf numFmtId="0" fontId="87" fillId="0" borderId="1" xfId="307" applyFont="1"/>
    <xf numFmtId="10" fontId="91" fillId="0" borderId="1" xfId="308" applyNumberFormat="1" applyFont="1" applyBorder="1"/>
    <xf numFmtId="166" fontId="43" fillId="0" borderId="1" xfId="308" applyNumberFormat="1" applyFont="1" applyBorder="1"/>
    <xf numFmtId="0" fontId="43" fillId="0" borderId="1" xfId="307" applyFont="1" applyAlignment="1">
      <alignment horizontal="left"/>
    </xf>
    <xf numFmtId="0" fontId="87" fillId="0" borderId="1" xfId="307" applyFont="1" applyAlignment="1">
      <alignment horizontal="center"/>
    </xf>
    <xf numFmtId="0" fontId="88" fillId="6" borderId="13" xfId="0" applyFont="1" applyFill="1" applyBorder="1" applyAlignment="1">
      <alignment horizontal="center" vertical="center"/>
    </xf>
    <xf numFmtId="0" fontId="88" fillId="6" borderId="14" xfId="0" applyFont="1" applyFill="1" applyBorder="1" applyAlignment="1">
      <alignment horizontal="center" vertical="center"/>
    </xf>
    <xf numFmtId="0" fontId="92" fillId="7" borderId="21" xfId="0" applyFont="1" applyFill="1" applyBorder="1" applyAlignment="1">
      <alignment horizontal="left" vertical="center" wrapText="1"/>
    </xf>
    <xf numFmtId="3" fontId="92" fillId="7" borderId="21" xfId="0" applyNumberFormat="1" applyFont="1" applyFill="1" applyBorder="1" applyAlignment="1">
      <alignment horizontal="right" vertical="center"/>
    </xf>
    <xf numFmtId="3" fontId="92" fillId="3" borderId="12" xfId="0" applyNumberFormat="1" applyFont="1" applyFill="1" applyBorder="1" applyAlignment="1">
      <alignment horizontal="center" vertical="center"/>
    </xf>
    <xf numFmtId="10" fontId="92" fillId="3" borderId="12" xfId="0" applyNumberFormat="1" applyFont="1" applyFill="1" applyBorder="1" applyAlignment="1">
      <alignment horizontal="center" vertical="center"/>
    </xf>
    <xf numFmtId="0" fontId="92" fillId="7" borderId="11" xfId="0" applyFont="1" applyFill="1" applyBorder="1" applyAlignment="1">
      <alignment horizontal="left" vertical="center" wrapText="1"/>
    </xf>
    <xf numFmtId="3" fontId="92" fillId="7" borderId="11" xfId="0" applyNumberFormat="1" applyFont="1" applyFill="1" applyBorder="1" applyAlignment="1">
      <alignment horizontal="right" vertical="center"/>
    </xf>
    <xf numFmtId="0" fontId="92" fillId="7" borderId="11" xfId="0" applyFont="1" applyFill="1" applyBorder="1" applyAlignment="1">
      <alignment horizontal="right" vertical="center"/>
    </xf>
    <xf numFmtId="0" fontId="92" fillId="7" borderId="0" xfId="0" applyFont="1" applyFill="1" applyAlignment="1">
      <alignment horizontal="left" vertical="center" wrapText="1"/>
    </xf>
    <xf numFmtId="3" fontId="92" fillId="7" borderId="0" xfId="0" applyNumberFormat="1" applyFont="1" applyFill="1" applyAlignment="1">
      <alignment horizontal="right" vertical="center"/>
    </xf>
    <xf numFmtId="10" fontId="93" fillId="2" borderId="12" xfId="0" applyNumberFormat="1" applyFont="1" applyFill="1" applyBorder="1" applyAlignment="1">
      <alignment horizontal="center" vertical="center"/>
    </xf>
    <xf numFmtId="0" fontId="88" fillId="6" borderId="14" xfId="0" quotePrefix="1" applyFont="1" applyFill="1" applyBorder="1" applyAlignment="1">
      <alignment horizontal="center" vertical="center"/>
    </xf>
    <xf numFmtId="0" fontId="92" fillId="7" borderId="12" xfId="0" applyFont="1" applyFill="1" applyBorder="1" applyAlignment="1">
      <alignment horizontal="left" vertical="center" wrapText="1"/>
    </xf>
    <xf numFmtId="0" fontId="92" fillId="7" borderId="11" xfId="0" applyFont="1" applyFill="1" applyBorder="1" applyAlignment="1">
      <alignment horizontal="left" vertical="center"/>
    </xf>
    <xf numFmtId="0" fontId="92" fillId="7" borderId="12" xfId="0" applyFont="1" applyFill="1" applyBorder="1" applyAlignment="1">
      <alignment horizontal="left" vertical="center"/>
    </xf>
    <xf numFmtId="3" fontId="92" fillId="7" borderId="12" xfId="0" applyNumberFormat="1" applyFont="1" applyFill="1" applyBorder="1" applyAlignment="1">
      <alignment horizontal="right" vertical="center"/>
    </xf>
    <xf numFmtId="0" fontId="92" fillId="7" borderId="14" xfId="0" applyFont="1" applyFill="1" applyBorder="1" applyAlignment="1">
      <alignment horizontal="left" vertical="center"/>
    </xf>
    <xf numFmtId="0" fontId="88" fillId="6" borderId="0" xfId="0" applyFont="1" applyFill="1" applyAlignment="1">
      <alignment horizontal="center" vertical="center" wrapText="1"/>
    </xf>
    <xf numFmtId="0" fontId="92" fillId="7" borderId="0" xfId="0" applyFont="1" applyFill="1" applyAlignment="1">
      <alignment horizontal="left" vertical="center"/>
    </xf>
    <xf numFmtId="0" fontId="88" fillId="6" borderId="22" xfId="0" applyFont="1" applyFill="1" applyBorder="1" applyAlignment="1">
      <alignment horizontal="center" vertical="center"/>
    </xf>
    <xf numFmtId="0" fontId="88" fillId="6" borderId="12" xfId="0" quotePrefix="1" applyFont="1" applyFill="1" applyBorder="1" applyAlignment="1">
      <alignment horizontal="center" vertical="center"/>
    </xf>
    <xf numFmtId="3" fontId="92" fillId="3" borderId="11" xfId="0" applyNumberFormat="1" applyFont="1" applyFill="1" applyBorder="1" applyAlignment="1">
      <alignment horizontal="center" vertical="center"/>
    </xf>
    <xf numFmtId="0" fontId="92" fillId="7" borderId="0" xfId="0" applyFont="1" applyFill="1" applyAlignment="1">
      <alignment horizontal="right" vertical="center"/>
    </xf>
    <xf numFmtId="0" fontId="92" fillId="7" borderId="21" xfId="0" applyFont="1" applyFill="1" applyBorder="1" applyAlignment="1">
      <alignment horizontal="left" vertical="center"/>
    </xf>
    <xf numFmtId="3" fontId="93" fillId="2" borderId="11" xfId="0" applyNumberFormat="1" applyFont="1" applyFill="1" applyBorder="1" applyAlignment="1">
      <alignment horizontal="center" vertical="center"/>
    </xf>
    <xf numFmtId="0" fontId="88" fillId="6" borderId="13" xfId="0" applyFont="1" applyFill="1" applyBorder="1" applyAlignment="1">
      <alignment horizontal="center" vertical="center" wrapText="1"/>
    </xf>
    <xf numFmtId="0" fontId="88" fillId="6" borderId="14" xfId="0" applyFont="1" applyFill="1" applyBorder="1" applyAlignment="1">
      <alignment horizontal="center" vertical="center" wrapText="1"/>
    </xf>
    <xf numFmtId="0" fontId="88" fillId="6" borderId="19" xfId="0" applyFont="1" applyFill="1" applyBorder="1" applyAlignment="1">
      <alignment horizontal="center" vertical="center" wrapText="1"/>
    </xf>
    <xf numFmtId="0" fontId="88" fillId="6" borderId="0" xfId="0" applyFont="1" applyFill="1" applyAlignment="1">
      <alignment horizontal="center" vertical="center" wrapText="1"/>
    </xf>
    <xf numFmtId="0" fontId="88" fillId="6" borderId="0" xfId="0" applyFont="1" applyFill="1" applyAlignment="1">
      <alignment horizontal="center" vertical="center"/>
    </xf>
    <xf numFmtId="0" fontId="88" fillId="6" borderId="12" xfId="0" applyFont="1" applyFill="1" applyBorder="1" applyAlignment="1">
      <alignment horizontal="center" vertical="center"/>
    </xf>
    <xf numFmtId="0" fontId="88" fillId="6" borderId="19" xfId="0" applyFont="1" applyFill="1" applyBorder="1" applyAlignment="1">
      <alignment horizontal="center" vertical="center"/>
    </xf>
    <xf numFmtId="0" fontId="88" fillId="6" borderId="15" xfId="0" applyFont="1" applyFill="1" applyBorder="1" applyAlignment="1">
      <alignment horizontal="center" vertical="center"/>
    </xf>
    <xf numFmtId="0" fontId="88" fillId="6" borderId="23" xfId="0" applyFont="1" applyFill="1" applyBorder="1" applyAlignment="1">
      <alignment horizontal="center" vertical="center"/>
    </xf>
    <xf numFmtId="17" fontId="90" fillId="15" borderId="1" xfId="0" applyNumberFormat="1" applyFont="1" applyFill="1" applyBorder="1" applyAlignment="1">
      <alignment horizontal="center" vertical="center" wrapText="1"/>
    </xf>
    <xf numFmtId="0" fontId="46" fillId="15" borderId="1" xfId="16" applyFont="1" applyFill="1" applyBorder="1" applyAlignment="1">
      <alignment horizontal="center" vertical="center" wrapText="1"/>
    </xf>
    <xf numFmtId="0" fontId="90" fillId="15" borderId="1" xfId="0" applyFont="1" applyFill="1" applyBorder="1" applyAlignment="1">
      <alignment horizontal="center" vertical="center"/>
    </xf>
    <xf numFmtId="0" fontId="46" fillId="15" borderId="1" xfId="16" applyFont="1" applyFill="1" applyBorder="1" applyAlignment="1">
      <alignment horizontal="center" vertical="center"/>
    </xf>
    <xf numFmtId="17" fontId="90" fillId="15" borderId="1" xfId="0" quotePrefix="1" applyNumberFormat="1" applyFont="1" applyFill="1" applyBorder="1" applyAlignment="1">
      <alignment horizontal="center" vertical="center" wrapText="1"/>
    </xf>
    <xf numFmtId="0" fontId="87" fillId="20" borderId="14" xfId="0" applyFont="1" applyFill="1" applyBorder="1" applyAlignment="1">
      <alignment horizontal="center"/>
    </xf>
    <xf numFmtId="0" fontId="46" fillId="0" borderId="1" xfId="30" applyFont="1" applyFill="1" applyBorder="1" applyAlignment="1">
      <alignment horizontal="center"/>
    </xf>
    <xf numFmtId="0" fontId="46" fillId="7" borderId="1" xfId="30" applyFont="1" applyFill="1" applyBorder="1" applyAlignment="1">
      <alignment horizontal="center"/>
    </xf>
    <xf numFmtId="0" fontId="89" fillId="9" borderId="1" xfId="292" applyFont="1" applyFill="1" applyAlignment="1">
      <alignment horizontal="center" vertical="center"/>
    </xf>
    <xf numFmtId="0" fontId="89" fillId="9" borderId="1" xfId="292" applyFont="1" applyFill="1" applyAlignment="1">
      <alignment horizontal="center" vertical="center" textRotation="90"/>
    </xf>
    <xf numFmtId="0" fontId="1" fillId="0" borderId="1" xfId="269" applyFont="1"/>
    <xf numFmtId="0" fontId="102" fillId="0" borderId="1" xfId="0" applyFont="1" applyBorder="1"/>
    <xf numFmtId="0" fontId="101" fillId="0" borderId="1" xfId="0" applyFont="1" applyBorder="1" applyAlignment="1">
      <alignment horizontal="center"/>
    </xf>
    <xf numFmtId="0" fontId="49" fillId="4" borderId="0" xfId="16" applyFill="1" applyAlignment="1">
      <alignment horizontal="center"/>
    </xf>
    <xf numFmtId="0" fontId="49" fillId="0" borderId="1" xfId="16" applyBorder="1"/>
    <xf numFmtId="0" fontId="49" fillId="4" borderId="1" xfId="16" applyFill="1" applyBorder="1" applyAlignment="1">
      <alignment horizontal="center"/>
    </xf>
    <xf numFmtId="0" fontId="1" fillId="0" borderId="1" xfId="292" applyFont="1"/>
    <xf numFmtId="3" fontId="1" fillId="0" borderId="1" xfId="292" applyNumberFormat="1" applyFont="1"/>
    <xf numFmtId="0" fontId="1" fillId="0" borderId="1" xfId="292" applyFont="1" applyFill="1"/>
    <xf numFmtId="0" fontId="1" fillId="0" borderId="13" xfId="292" applyFont="1" applyBorder="1"/>
    <xf numFmtId="0" fontId="1" fillId="10" borderId="1" xfId="292" applyFont="1" applyFill="1"/>
    <xf numFmtId="3" fontId="1" fillId="10" borderId="1" xfId="292" applyNumberFormat="1" applyFont="1" applyFill="1"/>
    <xf numFmtId="0" fontId="1" fillId="3" borderId="1" xfId="292" applyFont="1" applyFill="1"/>
    <xf numFmtId="3" fontId="1" fillId="3" borderId="1" xfId="292" applyNumberFormat="1" applyFont="1" applyFill="1"/>
    <xf numFmtId="2" fontId="1" fillId="3" borderId="1" xfId="292" applyNumberFormat="1" applyFont="1" applyFill="1"/>
    <xf numFmtId="2" fontId="1" fillId="10" borderId="1" xfId="292" applyNumberFormat="1" applyFont="1" applyFill="1"/>
    <xf numFmtId="174" fontId="1" fillId="57" borderId="1" xfId="292" applyNumberFormat="1" applyFont="1" applyFill="1" applyAlignment="1">
      <alignment horizontal="right"/>
    </xf>
    <xf numFmtId="0" fontId="1" fillId="9" borderId="1" xfId="292" applyFont="1" applyFill="1" applyAlignment="1">
      <alignment horizontal="center" vertical="center"/>
    </xf>
    <xf numFmtId="0" fontId="1" fillId="0" borderId="1" xfId="307" applyFont="1"/>
    <xf numFmtId="0" fontId="1" fillId="0" borderId="1" xfId="307" applyFont="1"/>
    <xf numFmtId="166" fontId="1" fillId="0" borderId="1" xfId="307" applyNumberFormat="1" applyFont="1"/>
    <xf numFmtId="0" fontId="1" fillId="0" borderId="1" xfId="23" applyFont="1"/>
    <xf numFmtId="3" fontId="1" fillId="0" borderId="1" xfId="260" applyNumberFormat="1" applyFont="1"/>
    <xf numFmtId="0" fontId="1" fillId="0" borderId="1" xfId="307" applyFont="1" applyAlignment="1">
      <alignment horizontal="center"/>
    </xf>
    <xf numFmtId="166" fontId="1" fillId="0" borderId="1" xfId="39" applyNumberFormat="1" applyFont="1" applyBorder="1"/>
    <xf numFmtId="0" fontId="1" fillId="0" borderId="1" xfId="307" quotePrefix="1" applyFont="1" applyAlignment="1">
      <alignment horizontal="right"/>
    </xf>
    <xf numFmtId="17" fontId="1" fillId="0" borderId="1" xfId="307" quotePrefix="1" applyNumberFormat="1" applyFont="1" applyAlignment="1">
      <alignment horizontal="right"/>
    </xf>
    <xf numFmtId="0" fontId="1" fillId="0" borderId="1" xfId="307" applyFont="1" applyAlignment="1">
      <alignment horizontal="left"/>
    </xf>
    <xf numFmtId="3" fontId="1" fillId="0" borderId="1" xfId="307" applyNumberFormat="1" applyFont="1"/>
    <xf numFmtId="0" fontId="1" fillId="0" borderId="1" xfId="307" applyFont="1" applyAlignment="1">
      <alignment horizontal="center"/>
    </xf>
    <xf numFmtId="10" fontId="1" fillId="0" borderId="1" xfId="39" applyNumberFormat="1" applyFont="1" applyBorder="1"/>
    <xf numFmtId="0" fontId="1" fillId="0" borderId="1" xfId="307" applyFont="1" applyAlignment="1">
      <alignment horizontal="center" wrapText="1"/>
    </xf>
    <xf numFmtId="10" fontId="1" fillId="0" borderId="1" xfId="298" applyNumberFormat="1" applyFont="1" applyBorder="1"/>
    <xf numFmtId="17" fontId="1" fillId="0" borderId="1" xfId="307" applyNumberFormat="1" applyFont="1"/>
    <xf numFmtId="166" fontId="1" fillId="0" borderId="1" xfId="298" applyNumberFormat="1" applyFont="1" applyBorder="1"/>
    <xf numFmtId="0" fontId="1" fillId="0" borderId="1" xfId="274" applyFont="1" applyAlignment="1">
      <alignment vertical="center"/>
    </xf>
    <xf numFmtId="2" fontId="1" fillId="0" borderId="1" xfId="269" applyNumberFormat="1" applyFont="1"/>
    <xf numFmtId="0" fontId="1" fillId="0" borderId="1" xfId="269" applyFont="1" applyFill="1"/>
    <xf numFmtId="0" fontId="1" fillId="0" borderId="1" xfId="263" applyFont="1" applyBorder="1"/>
    <xf numFmtId="10" fontId="1" fillId="0" borderId="1" xfId="263" applyNumberFormat="1" applyFont="1" applyBorder="1"/>
    <xf numFmtId="0" fontId="1" fillId="0" borderId="1" xfId="109" applyFont="1" applyBorder="1"/>
    <xf numFmtId="0" fontId="1" fillId="0" borderId="0" xfId="0" applyFont="1"/>
    <xf numFmtId="0" fontId="1" fillId="0" borderId="0" xfId="0" applyFont="1" applyAlignment="1">
      <alignment vertical="center"/>
    </xf>
    <xf numFmtId="3" fontId="43" fillId="0" borderId="17" xfId="0" applyNumberFormat="1" applyFont="1" applyBorder="1"/>
    <xf numFmtId="3" fontId="43" fillId="0" borderId="18" xfId="0" applyNumberFormat="1" applyFont="1" applyBorder="1"/>
    <xf numFmtId="10" fontId="1" fillId="21" borderId="17" xfId="0" applyNumberFormat="1" applyFont="1" applyFill="1" applyBorder="1" applyAlignment="1">
      <alignment horizontal="center"/>
    </xf>
    <xf numFmtId="3" fontId="91" fillId="18" borderId="16" xfId="0" applyNumberFormat="1" applyFont="1" applyFill="1" applyBorder="1" applyAlignment="1">
      <alignment vertical="center"/>
    </xf>
    <xf numFmtId="10" fontId="93" fillId="18" borderId="16" xfId="0" applyNumberFormat="1" applyFont="1" applyFill="1" applyBorder="1" applyAlignment="1">
      <alignment horizontal="center" vertical="center"/>
    </xf>
    <xf numFmtId="0" fontId="92" fillId="0" borderId="0" xfId="0" applyFont="1" applyAlignment="1">
      <alignment vertical="center"/>
    </xf>
    <xf numFmtId="3" fontId="1" fillId="0" borderId="17" xfId="0" applyNumberFormat="1" applyFont="1" applyBorder="1"/>
    <xf numFmtId="0" fontId="1" fillId="7" borderId="0" xfId="0" applyFont="1" applyFill="1"/>
    <xf numFmtId="3" fontId="104" fillId="18" borderId="16" xfId="0" applyNumberFormat="1" applyFont="1" applyFill="1" applyBorder="1" applyAlignment="1">
      <alignment vertical="center"/>
    </xf>
    <xf numFmtId="10" fontId="1" fillId="7" borderId="0" xfId="0" applyNumberFormat="1" applyFont="1" applyFill="1"/>
    <xf numFmtId="0" fontId="92" fillId="25" borderId="0" xfId="0" applyFont="1" applyFill="1" applyAlignment="1">
      <alignment vertical="center"/>
    </xf>
    <xf numFmtId="10" fontId="92" fillId="25" borderId="0" xfId="0" applyNumberFormat="1" applyFont="1" applyFill="1" applyAlignment="1">
      <alignment vertical="center"/>
    </xf>
    <xf numFmtId="3" fontId="91" fillId="21" borderId="16" xfId="0" applyNumberFormat="1" applyFont="1" applyFill="1" applyBorder="1" applyAlignment="1">
      <alignment vertical="center"/>
    </xf>
    <xf numFmtId="10" fontId="87" fillId="21" borderId="16" xfId="0" applyNumberFormat="1" applyFont="1" applyFill="1" applyBorder="1" applyAlignment="1">
      <alignment horizontal="center" vertical="center"/>
    </xf>
    <xf numFmtId="0" fontId="1" fillId="7" borderId="0" xfId="0" applyFont="1" applyFill="1" applyAlignment="1">
      <alignment vertical="center"/>
    </xf>
    <xf numFmtId="10" fontId="1" fillId="21" borderId="1" xfId="0" applyNumberFormat="1" applyFont="1" applyFill="1" applyBorder="1" applyAlignment="1">
      <alignment horizontal="center"/>
    </xf>
    <xf numFmtId="10" fontId="1" fillId="7" borderId="1" xfId="0" applyNumberFormat="1" applyFont="1" applyFill="1" applyBorder="1"/>
    <xf numFmtId="3" fontId="1" fillId="0" borderId="1" xfId="0" applyNumberFormat="1" applyFont="1" applyBorder="1"/>
    <xf numFmtId="0" fontId="1" fillId="0" borderId="1" xfId="300" applyFont="1"/>
    <xf numFmtId="0" fontId="1" fillId="0" borderId="12" xfId="300" applyFont="1" applyBorder="1"/>
    <xf numFmtId="0" fontId="1" fillId="0" borderId="1" xfId="275" applyFont="1"/>
    <xf numFmtId="0" fontId="1" fillId="0" borderId="12" xfId="275" applyFont="1" applyBorder="1"/>
    <xf numFmtId="0" fontId="1" fillId="0" borderId="1" xfId="300" applyFont="1" applyAlignment="1">
      <alignment horizontal="left"/>
    </xf>
    <xf numFmtId="0" fontId="1" fillId="0" borderId="1" xfId="300" applyFont="1"/>
    <xf numFmtId="1" fontId="1" fillId="0" borderId="1" xfId="269" applyNumberFormat="1" applyFont="1"/>
    <xf numFmtId="10" fontId="1" fillId="0" borderId="1" xfId="292" applyNumberFormat="1" applyFont="1"/>
    <xf numFmtId="0" fontId="88" fillId="63" borderId="20" xfId="7" applyFont="1" applyFill="1" applyBorder="1" applyAlignment="1">
      <alignment horizontal="center" vertical="center" wrapText="1"/>
    </xf>
    <xf numFmtId="0" fontId="92" fillId="30" borderId="20" xfId="7" applyFont="1" applyFill="1" applyBorder="1" applyAlignment="1">
      <alignment horizontal="left" vertical="center"/>
    </xf>
    <xf numFmtId="0" fontId="92" fillId="30" borderId="20" xfId="7" applyFont="1" applyFill="1" applyBorder="1" applyAlignment="1">
      <alignment horizontal="left" vertical="center"/>
    </xf>
    <xf numFmtId="10" fontId="92" fillId="30" borderId="20" xfId="7" applyNumberFormat="1" applyFont="1" applyFill="1" applyBorder="1" applyAlignment="1">
      <alignment horizontal="center"/>
    </xf>
    <xf numFmtId="0" fontId="92" fillId="0" borderId="20" xfId="7" applyFont="1" applyBorder="1" applyAlignment="1">
      <alignment horizontal="left" vertical="center"/>
    </xf>
    <xf numFmtId="0" fontId="92" fillId="0" borderId="20" xfId="7" applyFont="1" applyBorder="1" applyAlignment="1">
      <alignment horizontal="left" vertical="center"/>
    </xf>
    <xf numFmtId="10" fontId="92" fillId="0" borderId="20" xfId="7" applyNumberFormat="1" applyFont="1" applyBorder="1" applyAlignment="1">
      <alignment horizontal="center"/>
    </xf>
    <xf numFmtId="0" fontId="92" fillId="30" borderId="20" xfId="7" applyFont="1" applyFill="1" applyBorder="1" applyAlignment="1">
      <alignment horizontal="center"/>
    </xf>
    <xf numFmtId="3" fontId="92" fillId="30" borderId="20" xfId="7" applyNumberFormat="1" applyFont="1" applyFill="1" applyBorder="1" applyAlignment="1">
      <alignment horizontal="center"/>
    </xf>
    <xf numFmtId="0" fontId="92" fillId="0" borderId="20" xfId="7" applyFont="1" applyBorder="1" applyAlignment="1">
      <alignment horizontal="center"/>
    </xf>
    <xf numFmtId="3" fontId="92" fillId="0" borderId="20" xfId="7" applyNumberFormat="1" applyFont="1" applyBorder="1" applyAlignment="1">
      <alignment horizontal="center"/>
    </xf>
    <xf numFmtId="10" fontId="43" fillId="0" borderId="1" xfId="31" applyNumberFormat="1" applyFont="1"/>
    <xf numFmtId="0" fontId="92" fillId="0" borderId="1" xfId="15" applyFont="1"/>
    <xf numFmtId="2" fontId="1" fillId="0" borderId="1" xfId="292" applyNumberFormat="1" applyFont="1"/>
    <xf numFmtId="10" fontId="43" fillId="0" borderId="1" xfId="271" applyNumberFormat="1" applyFont="1"/>
    <xf numFmtId="0" fontId="103" fillId="0" borderId="1" xfId="292" applyFont="1"/>
    <xf numFmtId="166" fontId="43" fillId="0" borderId="1" xfId="271" applyNumberFormat="1" applyFont="1"/>
    <xf numFmtId="166" fontId="43" fillId="61" borderId="1" xfId="271" applyNumberFormat="1" applyFont="1" applyFill="1"/>
    <xf numFmtId="166" fontId="43" fillId="62" borderId="1" xfId="271" applyNumberFormat="1" applyFont="1" applyFill="1"/>
    <xf numFmtId="9" fontId="43" fillId="0" borderId="1" xfId="271" applyFont="1"/>
    <xf numFmtId="168" fontId="1" fillId="0" borderId="1" xfId="292" applyNumberFormat="1" applyFont="1"/>
    <xf numFmtId="0" fontId="88" fillId="63" borderId="20" xfId="260" applyFont="1" applyFill="1" applyBorder="1" applyAlignment="1">
      <alignment horizontal="center" vertical="center" wrapText="1"/>
    </xf>
    <xf numFmtId="1" fontId="92" fillId="30" borderId="20" xfId="260" applyNumberFormat="1" applyFont="1" applyFill="1" applyBorder="1" applyAlignment="1">
      <alignment horizontal="center"/>
    </xf>
    <xf numFmtId="14" fontId="92" fillId="30" borderId="20" xfId="260" applyNumberFormat="1" applyFont="1" applyFill="1" applyBorder="1" applyAlignment="1">
      <alignment horizontal="center"/>
    </xf>
    <xf numFmtId="0" fontId="92" fillId="30" borderId="20" xfId="260" applyFont="1" applyFill="1" applyBorder="1" applyAlignment="1">
      <alignment horizontal="left" vertical="center"/>
    </xf>
    <xf numFmtId="2" fontId="92" fillId="30" borderId="20" xfId="260" applyNumberFormat="1" applyFont="1" applyFill="1" applyBorder="1" applyAlignment="1">
      <alignment horizontal="center"/>
    </xf>
    <xf numFmtId="1" fontId="92" fillId="0" borderId="20" xfId="260" applyNumberFormat="1" applyFont="1" applyBorder="1" applyAlignment="1">
      <alignment horizontal="center"/>
    </xf>
    <xf numFmtId="14" fontId="92" fillId="0" borderId="20" xfId="260" applyNumberFormat="1" applyFont="1" applyBorder="1" applyAlignment="1">
      <alignment horizontal="center"/>
    </xf>
    <xf numFmtId="0" fontId="92" fillId="0" borderId="20" xfId="260" applyFont="1" applyBorder="1" applyAlignment="1">
      <alignment horizontal="left" vertical="center"/>
    </xf>
    <xf numFmtId="2" fontId="92" fillId="0" borderId="20" xfId="260" applyNumberFormat="1" applyFont="1" applyBorder="1" applyAlignment="1">
      <alignment horizontal="center"/>
    </xf>
    <xf numFmtId="0" fontId="103" fillId="12" borderId="16" xfId="260" applyFont="1" applyFill="1" applyBorder="1" applyAlignment="1">
      <alignment horizontal="center" vertical="center" wrapText="1"/>
    </xf>
    <xf numFmtId="0" fontId="92" fillId="30" borderId="20" xfId="260" applyFont="1" applyFill="1" applyBorder="1" applyAlignment="1">
      <alignment horizontal="left"/>
    </xf>
    <xf numFmtId="0" fontId="92" fillId="0" borderId="20" xfId="260" applyFont="1" applyBorder="1" applyAlignment="1">
      <alignment horizontal="left"/>
    </xf>
    <xf numFmtId="0" fontId="92" fillId="30" borderId="20" xfId="260" applyFont="1" applyFill="1" applyBorder="1" applyAlignment="1">
      <alignment horizontal="center"/>
    </xf>
    <xf numFmtId="0" fontId="92" fillId="0" borderId="20" xfId="260" applyFont="1" applyBorder="1" applyAlignment="1">
      <alignment horizontal="center"/>
    </xf>
    <xf numFmtId="168" fontId="92" fillId="0" borderId="1" xfId="7" applyNumberFormat="1" applyFont="1"/>
    <xf numFmtId="3" fontId="92" fillId="0" borderId="1" xfId="7" applyNumberFormat="1" applyFont="1"/>
    <xf numFmtId="166" fontId="92" fillId="0" borderId="1" xfId="7" applyNumberFormat="1" applyFont="1"/>
    <xf numFmtId="10" fontId="92" fillId="0" borderId="1" xfId="7" applyNumberFormat="1" applyFont="1"/>
    <xf numFmtId="170" fontId="92" fillId="0" borderId="1" xfId="7" applyNumberFormat="1" applyFont="1"/>
    <xf numFmtId="175" fontId="92" fillId="0" borderId="1" xfId="7" applyNumberFormat="1" applyFont="1"/>
    <xf numFmtId="4" fontId="92" fillId="0" borderId="1" xfId="7" applyNumberFormat="1" applyFont="1"/>
    <xf numFmtId="0" fontId="89" fillId="63" borderId="20" xfId="7" applyFont="1" applyFill="1" applyBorder="1" applyAlignment="1">
      <alignment horizontal="center" vertical="center" wrapText="1"/>
    </xf>
    <xf numFmtId="0" fontId="92" fillId="68" borderId="20" xfId="7" applyFont="1" applyFill="1" applyBorder="1" applyAlignment="1">
      <alignment horizontal="left"/>
    </xf>
    <xf numFmtId="3" fontId="92" fillId="68" borderId="20" xfId="7" applyNumberFormat="1" applyFont="1" applyFill="1" applyBorder="1" applyAlignment="1">
      <alignment horizontal="center"/>
    </xf>
    <xf numFmtId="10" fontId="92" fillId="68" borderId="20" xfId="7" applyNumberFormat="1" applyFont="1" applyFill="1" applyBorder="1" applyAlignment="1">
      <alignment horizontal="center"/>
    </xf>
    <xf numFmtId="0" fontId="89" fillId="63" borderId="20" xfId="7" applyFont="1" applyFill="1" applyBorder="1" applyAlignment="1">
      <alignment horizontal="left" vertical="center" wrapText="1"/>
    </xf>
    <xf numFmtId="172" fontId="43" fillId="0" borderId="1" xfId="173" applyNumberFormat="1" applyFont="1"/>
    <xf numFmtId="172" fontId="92" fillId="0" borderId="1" xfId="7" applyNumberFormat="1" applyFont="1"/>
    <xf numFmtId="171" fontId="92" fillId="0" borderId="1" xfId="7" applyNumberFormat="1" applyFont="1"/>
    <xf numFmtId="167" fontId="43" fillId="0" borderId="1" xfId="173" applyNumberFormat="1" applyFont="1"/>
    <xf numFmtId="3" fontId="43" fillId="0" borderId="1" xfId="173" applyNumberFormat="1" applyFont="1"/>
    <xf numFmtId="0" fontId="92" fillId="0" borderId="1" xfId="7" applyNumberFormat="1" applyFont="1"/>
    <xf numFmtId="3" fontId="92" fillId="0" borderId="1" xfId="173" applyNumberFormat="1" applyFont="1"/>
    <xf numFmtId="3" fontId="43" fillId="0" borderId="1" xfId="31" applyNumberFormat="1" applyFont="1"/>
    <xf numFmtId="3" fontId="92" fillId="0" borderId="1" xfId="31" applyNumberFormat="1" applyFont="1"/>
    <xf numFmtId="2" fontId="92" fillId="0" borderId="1" xfId="7" applyNumberFormat="1" applyFont="1"/>
    <xf numFmtId="173" fontId="92" fillId="0" borderId="1" xfId="7" applyNumberFormat="1" applyFont="1"/>
    <xf numFmtId="167" fontId="43" fillId="0" borderId="1" xfId="270" applyNumberFormat="1" applyFont="1"/>
    <xf numFmtId="0" fontId="1" fillId="0" borderId="1" xfId="292" applyFont="1" applyAlignment="1">
      <alignment vertical="center"/>
    </xf>
    <xf numFmtId="0" fontId="43" fillId="0" borderId="1" xfId="271" applyNumberFormat="1" applyFont="1"/>
    <xf numFmtId="0" fontId="43" fillId="0" borderId="1" xfId="270" applyNumberFormat="1" applyFont="1"/>
    <xf numFmtId="0" fontId="87" fillId="0" borderId="1" xfId="292" applyFont="1" applyAlignment="1">
      <alignment horizontal="center"/>
    </xf>
    <xf numFmtId="0" fontId="1" fillId="0" borderId="1" xfId="292" applyFont="1" applyAlignment="1">
      <alignment wrapText="1"/>
    </xf>
    <xf numFmtId="17" fontId="1" fillId="0" borderId="1" xfId="292" applyNumberFormat="1" applyFont="1"/>
    <xf numFmtId="165" fontId="43" fillId="0" borderId="1" xfId="270" applyFont="1"/>
    <xf numFmtId="0" fontId="87" fillId="0" borderId="1" xfId="292" applyFont="1" applyAlignment="1">
      <alignment vertical="center" wrapText="1"/>
    </xf>
    <xf numFmtId="166" fontId="43" fillId="0" borderId="1" xfId="271" applyNumberFormat="1" applyFont="1" applyAlignment="1">
      <alignment vertical="center" wrapText="1"/>
    </xf>
    <xf numFmtId="0" fontId="87" fillId="0" borderId="1" xfId="292" applyFont="1" applyAlignment="1">
      <alignment horizontal="center" vertical="center" wrapText="1"/>
    </xf>
    <xf numFmtId="166" fontId="1" fillId="0" borderId="1" xfId="292" applyNumberFormat="1" applyFont="1"/>
    <xf numFmtId="0" fontId="95" fillId="0" borderId="1" xfId="292" applyFont="1"/>
    <xf numFmtId="10" fontId="43" fillId="0" borderId="0" xfId="0" applyNumberFormat="1" applyFont="1"/>
    <xf numFmtId="0" fontId="88" fillId="13" borderId="0" xfId="0" applyFont="1" applyFill="1" applyAlignment="1">
      <alignment horizontal="center" vertical="center"/>
    </xf>
    <xf numFmtId="0" fontId="92" fillId="3" borderId="0" xfId="0" applyFont="1" applyFill="1" applyAlignment="1">
      <alignment horizontal="center" vertical="center"/>
    </xf>
    <xf numFmtId="3" fontId="92" fillId="3" borderId="0" xfId="0" applyNumberFormat="1" applyFont="1" applyFill="1" applyAlignment="1">
      <alignment horizontal="center" vertical="center"/>
    </xf>
    <xf numFmtId="0" fontId="92" fillId="11" borderId="0" xfId="0" applyFont="1" applyFill="1" applyAlignment="1">
      <alignment horizontal="center" vertical="center"/>
    </xf>
    <xf numFmtId="3" fontId="92" fillId="11" borderId="0" xfId="0" applyNumberFormat="1" applyFont="1" applyFill="1" applyAlignment="1">
      <alignment horizontal="center" vertical="center"/>
    </xf>
    <xf numFmtId="0" fontId="92" fillId="30" borderId="20" xfId="7" applyNumberFormat="1" applyFont="1" applyFill="1" applyBorder="1" applyAlignment="1">
      <alignment horizontal="center"/>
    </xf>
    <xf numFmtId="0" fontId="92" fillId="0" borderId="20" xfId="7" applyNumberFormat="1" applyFont="1" applyBorder="1" applyAlignment="1">
      <alignment horizontal="center"/>
    </xf>
    <xf numFmtId="0" fontId="88" fillId="12" borderId="1" xfId="0" applyFont="1" applyFill="1" applyBorder="1" applyAlignment="1">
      <alignment horizontal="center" vertical="center" wrapText="1"/>
    </xf>
    <xf numFmtId="0" fontId="88" fillId="12" borderId="1" xfId="0" applyFont="1" applyFill="1" applyBorder="1" applyAlignment="1">
      <alignment horizontal="center" vertical="center" wrapText="1"/>
    </xf>
    <xf numFmtId="49" fontId="92" fillId="58" borderId="1" xfId="0" applyNumberFormat="1" applyFont="1" applyFill="1" applyBorder="1" applyAlignment="1">
      <alignment horizontal="center" vertical="center" wrapText="1"/>
    </xf>
    <xf numFmtId="10" fontId="92" fillId="56" borderId="1" xfId="0" applyNumberFormat="1" applyFont="1" applyFill="1" applyBorder="1" applyAlignment="1">
      <alignment horizontal="center" vertical="center" wrapText="1"/>
    </xf>
    <xf numFmtId="10" fontId="92" fillId="3" borderId="1" xfId="0" applyNumberFormat="1" applyFont="1" applyFill="1" applyBorder="1" applyAlignment="1">
      <alignment horizontal="center" vertical="center" wrapText="1"/>
    </xf>
    <xf numFmtId="0" fontId="89" fillId="63" borderId="20" xfId="0" applyFont="1" applyFill="1" applyBorder="1" applyAlignment="1">
      <alignment horizontal="center" vertical="center" wrapText="1"/>
    </xf>
    <xf numFmtId="49" fontId="89" fillId="63" borderId="20" xfId="0" applyNumberFormat="1" applyFont="1" applyFill="1" applyBorder="1" applyAlignment="1">
      <alignment horizontal="center" vertical="center" wrapText="1"/>
    </xf>
    <xf numFmtId="0" fontId="92" fillId="30" borderId="20" xfId="0" applyFont="1" applyFill="1" applyBorder="1" applyAlignment="1">
      <alignment horizontal="left" vertical="center"/>
    </xf>
    <xf numFmtId="0" fontId="92" fillId="30" borderId="20" xfId="0" applyFont="1" applyFill="1" applyBorder="1" applyAlignment="1">
      <alignment horizontal="center"/>
    </xf>
    <xf numFmtId="10" fontId="92" fillId="30" borderId="20" xfId="0" applyNumberFormat="1" applyFont="1" applyFill="1" applyBorder="1" applyAlignment="1">
      <alignment horizontal="center"/>
    </xf>
    <xf numFmtId="0" fontId="92" fillId="0" borderId="20" xfId="0" applyFont="1" applyBorder="1" applyAlignment="1">
      <alignment horizontal="left" vertical="center"/>
    </xf>
    <xf numFmtId="3" fontId="92" fillId="0" borderId="20" xfId="0" applyNumberFormat="1" applyFont="1" applyBorder="1" applyAlignment="1">
      <alignment horizontal="center"/>
    </xf>
    <xf numFmtId="10" fontId="92" fillId="0" borderId="20" xfId="0" applyNumberFormat="1" applyFont="1" applyBorder="1" applyAlignment="1">
      <alignment horizontal="center"/>
    </xf>
    <xf numFmtId="3" fontId="92" fillId="30" borderId="20" xfId="0" applyNumberFormat="1" applyFont="1" applyFill="1" applyBorder="1" applyAlignment="1">
      <alignment horizontal="center"/>
    </xf>
    <xf numFmtId="0" fontId="92" fillId="68" borderId="20" xfId="0" applyFont="1" applyFill="1" applyBorder="1" applyAlignment="1">
      <alignment horizontal="left"/>
    </xf>
    <xf numFmtId="3" fontId="92" fillId="68" borderId="20" xfId="0" applyNumberFormat="1" applyFont="1" applyFill="1" applyBorder="1" applyAlignment="1">
      <alignment horizontal="center"/>
    </xf>
    <xf numFmtId="10" fontId="92" fillId="68" borderId="20" xfId="0" applyNumberFormat="1" applyFont="1" applyFill="1" applyBorder="1" applyAlignment="1">
      <alignment horizontal="center"/>
    </xf>
    <xf numFmtId="0" fontId="89" fillId="63" borderId="20" xfId="0" applyFont="1" applyFill="1" applyBorder="1" applyAlignment="1">
      <alignment horizontal="center" vertical="center" wrapText="1"/>
    </xf>
    <xf numFmtId="49" fontId="89" fillId="63" borderId="20" xfId="0" applyNumberFormat="1" applyFont="1" applyFill="1" applyBorder="1" applyAlignment="1">
      <alignment horizontal="center" vertical="center" wrapText="1"/>
    </xf>
    <xf numFmtId="0" fontId="92" fillId="0" borderId="20" xfId="0" applyFont="1" applyBorder="1" applyAlignment="1">
      <alignment horizontal="center"/>
    </xf>
    <xf numFmtId="0" fontId="92" fillId="69" borderId="20" xfId="0" applyFont="1" applyFill="1" applyBorder="1" applyAlignment="1">
      <alignment horizontal="left" vertical="center"/>
    </xf>
    <xf numFmtId="0" fontId="90" fillId="15" borderId="0" xfId="0" applyFont="1" applyFill="1" applyAlignment="1">
      <alignment horizontal="center" vertical="center"/>
    </xf>
    <xf numFmtId="0" fontId="90" fillId="15" borderId="0" xfId="0" applyFont="1" applyFill="1" applyAlignment="1">
      <alignment horizontal="center" vertical="center" wrapText="1"/>
    </xf>
    <xf numFmtId="1" fontId="90" fillId="15" borderId="0" xfId="0" quotePrefix="1" applyNumberFormat="1" applyFont="1" applyFill="1" applyAlignment="1">
      <alignment horizontal="center" vertical="center" wrapText="1"/>
    </xf>
    <xf numFmtId="0" fontId="90" fillId="15" borderId="0" xfId="0" applyFont="1" applyFill="1" applyAlignment="1">
      <alignment horizontal="center" vertical="center" wrapText="1"/>
    </xf>
    <xf numFmtId="0" fontId="91" fillId="24" borderId="0" xfId="0" applyFont="1" applyFill="1" applyAlignment="1">
      <alignment horizontal="center" vertical="center" wrapText="1"/>
    </xf>
    <xf numFmtId="10" fontId="91" fillId="7" borderId="1" xfId="82" applyNumberFormat="1" applyFont="1" applyFill="1" applyAlignment="1">
      <alignment horizontal="center" vertical="center"/>
    </xf>
    <xf numFmtId="0" fontId="43" fillId="16" borderId="0" xfId="0" applyFont="1" applyFill="1" applyAlignment="1">
      <alignment vertical="center" wrapText="1"/>
    </xf>
    <xf numFmtId="2" fontId="43" fillId="17" borderId="1" xfId="81" applyNumberFormat="1" applyFont="1" applyFill="1" applyAlignment="1">
      <alignment horizontal="center" vertical="center"/>
    </xf>
    <xf numFmtId="10" fontId="43" fillId="17" borderId="1" xfId="82" applyNumberFormat="1" applyFont="1" applyFill="1" applyAlignment="1">
      <alignment horizontal="center" vertical="center"/>
    </xf>
    <xf numFmtId="0" fontId="43" fillId="24" borderId="0" xfId="0" applyFont="1" applyFill="1" applyAlignment="1">
      <alignment vertical="center" wrapText="1"/>
    </xf>
    <xf numFmtId="10" fontId="43" fillId="7" borderId="1" xfId="82" applyNumberFormat="1" applyFont="1" applyFill="1" applyAlignment="1">
      <alignment horizontal="center" vertical="center"/>
    </xf>
    <xf numFmtId="0" fontId="88" fillId="64" borderId="1" xfId="0" applyFont="1" applyFill="1" applyBorder="1" applyAlignment="1">
      <alignment horizontal="center" vertical="center" wrapText="1"/>
    </xf>
    <xf numFmtId="0" fontId="92" fillId="65" borderId="1" xfId="0" applyFont="1" applyFill="1" applyBorder="1" applyAlignment="1">
      <alignment horizontal="left" vertical="center" wrapText="1"/>
    </xf>
    <xf numFmtId="4" fontId="92" fillId="66" borderId="1" xfId="0" applyNumberFormat="1" applyFont="1" applyFill="1" applyBorder="1" applyAlignment="1">
      <alignment horizontal="center" vertical="center" wrapText="1"/>
    </xf>
    <xf numFmtId="10" fontId="92" fillId="66" borderId="1" xfId="0" applyNumberFormat="1" applyFont="1" applyFill="1" applyBorder="1" applyAlignment="1">
      <alignment horizontal="center" vertical="center" wrapText="1"/>
    </xf>
    <xf numFmtId="4" fontId="92" fillId="3" borderId="1" xfId="0" applyNumberFormat="1" applyFont="1" applyFill="1" applyBorder="1" applyAlignment="1">
      <alignment horizontal="center" vertical="center" wrapText="1"/>
    </xf>
    <xf numFmtId="10" fontId="43" fillId="3" borderId="1" xfId="0" applyNumberFormat="1" applyFont="1" applyFill="1" applyBorder="1" applyAlignment="1">
      <alignment horizontal="center" vertical="center" wrapText="1"/>
    </xf>
    <xf numFmtId="0" fontId="92" fillId="66" borderId="1" xfId="0" applyFont="1" applyFill="1" applyBorder="1" applyAlignment="1">
      <alignment horizontal="center" vertical="center" wrapText="1"/>
    </xf>
    <xf numFmtId="10" fontId="43" fillId="66" borderId="1" xfId="0" applyNumberFormat="1" applyFont="1" applyFill="1" applyBorder="1" applyAlignment="1">
      <alignment horizontal="center" vertical="center" wrapText="1"/>
    </xf>
    <xf numFmtId="0" fontId="93" fillId="65" borderId="1" xfId="0" applyFont="1" applyFill="1" applyBorder="1" applyAlignment="1">
      <alignment horizontal="left" vertical="center" wrapText="1"/>
    </xf>
    <xf numFmtId="4" fontId="93" fillId="66" borderId="1" xfId="0" applyNumberFormat="1" applyFont="1" applyFill="1" applyBorder="1" applyAlignment="1">
      <alignment horizontal="center" vertical="center" wrapText="1"/>
    </xf>
    <xf numFmtId="10" fontId="93" fillId="66" borderId="1" xfId="0" applyNumberFormat="1" applyFont="1" applyFill="1" applyBorder="1" applyAlignment="1">
      <alignment horizontal="center" vertical="center" wrapText="1"/>
    </xf>
    <xf numFmtId="10" fontId="91" fillId="66" borderId="1" xfId="0" applyNumberFormat="1" applyFont="1" applyFill="1" applyBorder="1" applyAlignment="1">
      <alignment horizontal="center" vertical="center" wrapText="1"/>
    </xf>
    <xf numFmtId="0" fontId="92" fillId="3" borderId="1" xfId="0" applyFont="1" applyFill="1" applyBorder="1" applyAlignment="1">
      <alignment horizontal="center" vertical="center" wrapText="1"/>
    </xf>
    <xf numFmtId="0" fontId="88" fillId="67" borderId="1" xfId="0" applyFont="1" applyFill="1" applyBorder="1" applyAlignment="1">
      <alignment horizontal="left" vertical="center" wrapText="1"/>
    </xf>
    <xf numFmtId="4" fontId="88" fillId="67" borderId="1" xfId="0" applyNumberFormat="1" applyFont="1" applyFill="1" applyBorder="1" applyAlignment="1">
      <alignment horizontal="center" vertical="center" wrapText="1"/>
    </xf>
    <xf numFmtId="9" fontId="88" fillId="67" borderId="1" xfId="0" applyNumberFormat="1" applyFont="1" applyFill="1" applyBorder="1" applyAlignment="1">
      <alignment horizontal="center" vertical="center" wrapText="1"/>
    </xf>
    <xf numFmtId="10" fontId="88" fillId="67" borderId="1" xfId="0" applyNumberFormat="1" applyFont="1" applyFill="1" applyBorder="1" applyAlignment="1">
      <alignment horizontal="center" vertical="center" wrapText="1"/>
    </xf>
    <xf numFmtId="0" fontId="92" fillId="65" borderId="1" xfId="0" applyFont="1" applyFill="1" applyBorder="1" applyAlignment="1">
      <alignment vertical="center"/>
    </xf>
    <xf numFmtId="9" fontId="92" fillId="66" borderId="1" xfId="0" applyNumberFormat="1" applyFont="1" applyFill="1" applyBorder="1" applyAlignment="1">
      <alignment horizontal="center" vertical="center" wrapText="1"/>
    </xf>
    <xf numFmtId="9" fontId="92" fillId="3" borderId="1" xfId="0" applyNumberFormat="1" applyFont="1" applyFill="1" applyBorder="1" applyAlignment="1">
      <alignment horizontal="center" vertical="center" wrapText="1"/>
    </xf>
  </cellXfs>
  <cellStyles count="309">
    <cellStyle name="0" xfId="151" xr:uid="{00000000-0005-0000-0000-000000000000}"/>
    <cellStyle name="20% - Énfasis1 2" xfId="93" xr:uid="{00000000-0005-0000-0000-000001000000}"/>
    <cellStyle name="20% - Énfasis1 3" xfId="116" xr:uid="{00000000-0005-0000-0000-000002000000}"/>
    <cellStyle name="20% - Énfasis1 4" xfId="222" xr:uid="{00000000-0005-0000-0000-000003000000}"/>
    <cellStyle name="20% - Énfasis2 2" xfId="226" xr:uid="{00000000-0005-0000-0000-000004000000}"/>
    <cellStyle name="20% - Énfasis3 2" xfId="230" xr:uid="{00000000-0005-0000-0000-000005000000}"/>
    <cellStyle name="20% - Énfasis4 2" xfId="234" xr:uid="{00000000-0005-0000-0000-000006000000}"/>
    <cellStyle name="20% - Énfasis5 2" xfId="238" xr:uid="{00000000-0005-0000-0000-000007000000}"/>
    <cellStyle name="20% - Énfasis6 2" xfId="242" xr:uid="{00000000-0005-0000-0000-000008000000}"/>
    <cellStyle name="40% - Énfasis1 2" xfId="223" xr:uid="{00000000-0005-0000-0000-000009000000}"/>
    <cellStyle name="40% - Énfasis2 2" xfId="227" xr:uid="{00000000-0005-0000-0000-00000A000000}"/>
    <cellStyle name="40% - Énfasis3 2" xfId="231" xr:uid="{00000000-0005-0000-0000-00000B000000}"/>
    <cellStyle name="40% - Énfasis4 2" xfId="235" xr:uid="{00000000-0005-0000-0000-00000C000000}"/>
    <cellStyle name="40% - Énfasis5 2" xfId="239" xr:uid="{00000000-0005-0000-0000-00000D000000}"/>
    <cellStyle name="40% - Énfasis6 2" xfId="243" xr:uid="{00000000-0005-0000-0000-00000E000000}"/>
    <cellStyle name="60% - Énfasis1 2" xfId="224" xr:uid="{00000000-0005-0000-0000-00000F000000}"/>
    <cellStyle name="60% - Énfasis2 2" xfId="228" xr:uid="{00000000-0005-0000-0000-000010000000}"/>
    <cellStyle name="60% - Énfasis3 2" xfId="232" xr:uid="{00000000-0005-0000-0000-000011000000}"/>
    <cellStyle name="60% - Énfasis4 2" xfId="236" xr:uid="{00000000-0005-0000-0000-000012000000}"/>
    <cellStyle name="60% - Énfasis5 2" xfId="240" xr:uid="{00000000-0005-0000-0000-000013000000}"/>
    <cellStyle name="60% - Énfasis6 2" xfId="244" xr:uid="{00000000-0005-0000-0000-000014000000}"/>
    <cellStyle name="Bueno 2" xfId="209" xr:uid="{00000000-0005-0000-0000-000015000000}"/>
    <cellStyle name="Cálculo 2" xfId="214" xr:uid="{00000000-0005-0000-0000-000016000000}"/>
    <cellStyle name="Celda de comprobación 2" xfId="216" xr:uid="{00000000-0005-0000-0000-000017000000}"/>
    <cellStyle name="Celda vinculada 2" xfId="215" xr:uid="{00000000-0005-0000-0000-000018000000}"/>
    <cellStyle name="Encabezado 1 2" xfId="205" xr:uid="{00000000-0005-0000-0000-000019000000}"/>
    <cellStyle name="Encabezado 4 2" xfId="208" xr:uid="{00000000-0005-0000-0000-00001A000000}"/>
    <cellStyle name="Énfasis1 2" xfId="221" xr:uid="{00000000-0005-0000-0000-00001B000000}"/>
    <cellStyle name="Énfasis2 2" xfId="225" xr:uid="{00000000-0005-0000-0000-00001C000000}"/>
    <cellStyle name="Énfasis3 2" xfId="229" xr:uid="{00000000-0005-0000-0000-00001D000000}"/>
    <cellStyle name="Énfasis4 2" xfId="233" xr:uid="{00000000-0005-0000-0000-00001E000000}"/>
    <cellStyle name="Énfasis5 2" xfId="237" xr:uid="{00000000-0005-0000-0000-00001F000000}"/>
    <cellStyle name="Énfasis6 2" xfId="241" xr:uid="{00000000-0005-0000-0000-000020000000}"/>
    <cellStyle name="Entrada 2" xfId="212" xr:uid="{00000000-0005-0000-0000-000021000000}"/>
    <cellStyle name="Hipervínculo" xfId="16" builtinId="8"/>
    <cellStyle name="Hipervínculo 2" xfId="3" xr:uid="{00000000-0005-0000-0000-000023000000}"/>
    <cellStyle name="Hipervínculo 2 2" xfId="30" xr:uid="{00000000-0005-0000-0000-000024000000}"/>
    <cellStyle name="Hipervínculo 3" xfId="84" xr:uid="{00000000-0005-0000-0000-000025000000}"/>
    <cellStyle name="Incorrecto 2" xfId="210" xr:uid="{00000000-0005-0000-0000-000026000000}"/>
    <cellStyle name="Millares 10" xfId="140" xr:uid="{00000000-0005-0000-0000-000028000000}"/>
    <cellStyle name="Millares 11" xfId="147" xr:uid="{00000000-0005-0000-0000-000029000000}"/>
    <cellStyle name="Millares 12" xfId="153" xr:uid="{00000000-0005-0000-0000-00002A000000}"/>
    <cellStyle name="Millares 13" xfId="160" xr:uid="{00000000-0005-0000-0000-00002B000000}"/>
    <cellStyle name="Millares 14" xfId="26" xr:uid="{00000000-0005-0000-0000-00002C000000}"/>
    <cellStyle name="Millares 14 2" xfId="289" xr:uid="{00000000-0005-0000-0000-00002D000000}"/>
    <cellStyle name="Millares 15" xfId="161" xr:uid="{00000000-0005-0000-0000-00002E000000}"/>
    <cellStyle name="Millares 16" xfId="6" xr:uid="{00000000-0005-0000-0000-00002F000000}"/>
    <cellStyle name="Millares 16 2" xfId="29" xr:uid="{00000000-0005-0000-0000-000030000000}"/>
    <cellStyle name="Millares 16 3" xfId="74" xr:uid="{00000000-0005-0000-0000-000031000000}"/>
    <cellStyle name="Millares 17" xfId="164" xr:uid="{00000000-0005-0000-0000-000032000000}"/>
    <cellStyle name="Millares 18" xfId="173" xr:uid="{00000000-0005-0000-0000-000033000000}"/>
    <cellStyle name="Millares 19" xfId="175" xr:uid="{00000000-0005-0000-0000-000034000000}"/>
    <cellStyle name="Millares 2" xfId="19" xr:uid="{00000000-0005-0000-0000-000035000000}"/>
    <cellStyle name="Millares 2 2" xfId="24" xr:uid="{00000000-0005-0000-0000-000036000000}"/>
    <cellStyle name="Millares 2 3" xfId="44" xr:uid="{00000000-0005-0000-0000-000037000000}"/>
    <cellStyle name="Millares 2 3 2" xfId="57" xr:uid="{00000000-0005-0000-0000-000038000000}"/>
    <cellStyle name="Millares 2 3 2 2" xfId="97" xr:uid="{00000000-0005-0000-0000-000039000000}"/>
    <cellStyle name="Millares 2 3 2 2 2" xfId="111" xr:uid="{00000000-0005-0000-0000-00003A000000}"/>
    <cellStyle name="Millares 2 4" xfId="53" xr:uid="{00000000-0005-0000-0000-00003B000000}"/>
    <cellStyle name="Millares 2 5" xfId="76" xr:uid="{00000000-0005-0000-0000-00003C000000}"/>
    <cellStyle name="Millares 2 6" xfId="135" xr:uid="{00000000-0005-0000-0000-00003D000000}"/>
    <cellStyle name="Millares 2 6 2" xfId="179" xr:uid="{00000000-0005-0000-0000-00003E000000}"/>
    <cellStyle name="Millares 2 6 2 2" xfId="270" xr:uid="{00000000-0005-0000-0000-00003F000000}"/>
    <cellStyle name="Millares 2 6 3" xfId="267" xr:uid="{00000000-0005-0000-0000-000040000000}"/>
    <cellStyle name="Millares 2 7" xfId="157" xr:uid="{00000000-0005-0000-0000-000041000000}"/>
    <cellStyle name="Millares 2 8" xfId="172" xr:uid="{00000000-0005-0000-0000-000042000000}"/>
    <cellStyle name="Millares 2 9" xfId="262" xr:uid="{00000000-0005-0000-0000-000043000000}"/>
    <cellStyle name="Millares 20" xfId="180" xr:uid="{00000000-0005-0000-0000-000044000000}"/>
    <cellStyle name="Millares 21" xfId="183" xr:uid="{00000000-0005-0000-0000-000045000000}"/>
    <cellStyle name="Millares 22" xfId="189" xr:uid="{00000000-0005-0000-0000-000046000000}"/>
    <cellStyle name="Millares 23" xfId="194" xr:uid="{00000000-0005-0000-0000-000047000000}"/>
    <cellStyle name="Millares 24" xfId="198" xr:uid="{00000000-0005-0000-0000-000048000000}"/>
    <cellStyle name="Millares 25" xfId="203" xr:uid="{00000000-0005-0000-0000-000049000000}"/>
    <cellStyle name="Millares 26" xfId="249" xr:uid="{00000000-0005-0000-0000-00004A000000}"/>
    <cellStyle name="Millares 27" xfId="306" xr:uid="{150E644C-5660-471C-87B1-5297025CC376}"/>
    <cellStyle name="Millares 3" xfId="21" xr:uid="{00000000-0005-0000-0000-00004B000000}"/>
    <cellStyle name="Millares 3 2" xfId="38" xr:uid="{00000000-0005-0000-0000-00004C000000}"/>
    <cellStyle name="Millares 4" xfId="32" xr:uid="{00000000-0005-0000-0000-00004D000000}"/>
    <cellStyle name="Millares 5" xfId="69" xr:uid="{00000000-0005-0000-0000-00004E000000}"/>
    <cellStyle name="Millares 6" xfId="81" xr:uid="{00000000-0005-0000-0000-00004F000000}"/>
    <cellStyle name="Millares 7" xfId="88" xr:uid="{00000000-0005-0000-0000-000050000000}"/>
    <cellStyle name="Millares 8" xfId="108" xr:uid="{00000000-0005-0000-0000-000051000000}"/>
    <cellStyle name="Millares 9" xfId="136" xr:uid="{00000000-0005-0000-0000-000052000000}"/>
    <cellStyle name="Moneda 2" xfId="40" xr:uid="{00000000-0005-0000-0000-000053000000}"/>
    <cellStyle name="Moneda 2 2" xfId="145" xr:uid="{00000000-0005-0000-0000-000054000000}"/>
    <cellStyle name="Moneda 2 3" xfId="167" xr:uid="{00000000-0005-0000-0000-000055000000}"/>
    <cellStyle name="Moneda 2 5" xfId="146" xr:uid="{00000000-0005-0000-0000-000056000000}"/>
    <cellStyle name="Moneda 2 5 2" xfId="168" xr:uid="{00000000-0005-0000-0000-000057000000}"/>
    <cellStyle name="Moneda 3" xfId="59" xr:uid="{00000000-0005-0000-0000-000058000000}"/>
    <cellStyle name="Moneda 4" xfId="112" xr:uid="{00000000-0005-0000-0000-000059000000}"/>
    <cellStyle name="Moneda 5" xfId="143" xr:uid="{00000000-0005-0000-0000-00005A000000}"/>
    <cellStyle name="Neutral 2" xfId="211" xr:uid="{00000000-0005-0000-0000-00005B000000}"/>
    <cellStyle name="Normal" xfId="0" builtinId="0"/>
    <cellStyle name="Normal 10" xfId="35" xr:uid="{00000000-0005-0000-0000-00005D000000}"/>
    <cellStyle name="Normal 10 2" xfId="42" xr:uid="{00000000-0005-0000-0000-00005E000000}"/>
    <cellStyle name="Normal 11" xfId="54" xr:uid="{00000000-0005-0000-0000-00005F000000}"/>
    <cellStyle name="Normal 12" xfId="62" xr:uid="{00000000-0005-0000-0000-000060000000}"/>
    <cellStyle name="Normal 12 2" xfId="176" xr:uid="{00000000-0005-0000-0000-000061000000}"/>
    <cellStyle name="Normal 12 3" xfId="191" xr:uid="{00000000-0005-0000-0000-000062000000}"/>
    <cellStyle name="Normal 12 4" xfId="200" xr:uid="{00000000-0005-0000-0000-000063000000}"/>
    <cellStyle name="Normal 12 5" xfId="251" xr:uid="{00000000-0005-0000-0000-000064000000}"/>
    <cellStyle name="Normal 12 6" xfId="260" xr:uid="{00000000-0005-0000-0000-000065000000}"/>
    <cellStyle name="Normal 12 7" xfId="287" xr:uid="{00000000-0005-0000-0000-000066000000}"/>
    <cellStyle name="Normal 12 7 2" xfId="296" xr:uid="{CFFEB7AB-F4E4-42C3-82BC-4F94C84D64C1}"/>
    <cellStyle name="Normal 13" xfId="64" xr:uid="{00000000-0005-0000-0000-000067000000}"/>
    <cellStyle name="Normal 14" xfId="66" xr:uid="{00000000-0005-0000-0000-000068000000}"/>
    <cellStyle name="Normal 15" xfId="68" xr:uid="{00000000-0005-0000-0000-000069000000}"/>
    <cellStyle name="Normal 16" xfId="80" xr:uid="{00000000-0005-0000-0000-00006A000000}"/>
    <cellStyle name="Normal 17" xfId="83" xr:uid="{00000000-0005-0000-0000-00006B000000}"/>
    <cellStyle name="Normal 18" xfId="12" xr:uid="{00000000-0005-0000-0000-00006C000000}"/>
    <cellStyle name="Normal 18 2" xfId="106" xr:uid="{00000000-0005-0000-0000-00006D000000}"/>
    <cellStyle name="Normal 18 2 2" xfId="253" xr:uid="{00000000-0005-0000-0000-00006E000000}"/>
    <cellStyle name="Normal 18 2 2 2" xfId="292" xr:uid="{F72EC248-5786-419D-A463-7A6F0437D905}"/>
    <cellStyle name="Normal 19" xfId="86" xr:uid="{00000000-0005-0000-0000-00006F000000}"/>
    <cellStyle name="Normal 19 2" xfId="109" xr:uid="{00000000-0005-0000-0000-000070000000}"/>
    <cellStyle name="Normal 2" xfId="1" xr:uid="{00000000-0005-0000-0000-000071000000}"/>
    <cellStyle name="Normal 2 10" xfId="130" xr:uid="{00000000-0005-0000-0000-000072000000}"/>
    <cellStyle name="Normal 2 11" xfId="174" xr:uid="{00000000-0005-0000-0000-000073000000}"/>
    <cellStyle name="Normal 2 12" xfId="181" xr:uid="{00000000-0005-0000-0000-000074000000}"/>
    <cellStyle name="Normal 2 13" xfId="185" xr:uid="{00000000-0005-0000-0000-000075000000}"/>
    <cellStyle name="Normal 2 14" xfId="187" xr:uid="{00000000-0005-0000-0000-000076000000}"/>
    <cellStyle name="Normal 2 14 2" xfId="269" xr:uid="{00000000-0005-0000-0000-000077000000}"/>
    <cellStyle name="Normal 2 15" xfId="188" xr:uid="{00000000-0005-0000-0000-000078000000}"/>
    <cellStyle name="Normal 2 16" xfId="278" xr:uid="{00000000-0005-0000-0000-000079000000}"/>
    <cellStyle name="Normal 2 17" xfId="288" xr:uid="{00000000-0005-0000-0000-00007A000000}"/>
    <cellStyle name="Normal 2 2" xfId="23" xr:uid="{00000000-0005-0000-0000-00007B000000}"/>
    <cellStyle name="Normal 2 2 2" xfId="117" xr:uid="{00000000-0005-0000-0000-00007C000000}"/>
    <cellStyle name="Normal 2 3" xfId="9" xr:uid="{00000000-0005-0000-0000-00007D000000}"/>
    <cellStyle name="Normal 2 3 2" xfId="103" xr:uid="{00000000-0005-0000-0000-00007E000000}"/>
    <cellStyle name="Normal 2 3 2 2" xfId="255" xr:uid="{00000000-0005-0000-0000-00007F000000}"/>
    <cellStyle name="Normal 2 3 2 2 2" xfId="274" xr:uid="{00000000-0005-0000-0000-000080000000}"/>
    <cellStyle name="Normal 2 3 3" xfId="10" xr:uid="{00000000-0005-0000-0000-000081000000}"/>
    <cellStyle name="Normal 2 3 3 2" xfId="104" xr:uid="{00000000-0005-0000-0000-000082000000}"/>
    <cellStyle name="Normal 2 3 3 2 2" xfId="256" xr:uid="{00000000-0005-0000-0000-000083000000}"/>
    <cellStyle name="Normal 2 3 3 2 2 2" xfId="275" xr:uid="{00000000-0005-0000-0000-000084000000}"/>
    <cellStyle name="Normal 2 3 4" xfId="126" xr:uid="{00000000-0005-0000-0000-000085000000}"/>
    <cellStyle name="Normal 2 4" xfId="85" xr:uid="{00000000-0005-0000-0000-000086000000}"/>
    <cellStyle name="Normal 2 5" xfId="91" xr:uid="{00000000-0005-0000-0000-000087000000}"/>
    <cellStyle name="Normal 2 6" xfId="94" xr:uid="{00000000-0005-0000-0000-000088000000}"/>
    <cellStyle name="Normal 2 7" xfId="49" xr:uid="{00000000-0005-0000-0000-000089000000}"/>
    <cellStyle name="Normal 2 8" xfId="101" xr:uid="{00000000-0005-0000-0000-00008A000000}"/>
    <cellStyle name="Normal 2 9" xfId="102" xr:uid="{00000000-0005-0000-0000-00008B000000}"/>
    <cellStyle name="Normal 2 9 2" xfId="125" xr:uid="{00000000-0005-0000-0000-00008C000000}"/>
    <cellStyle name="Normal 2 9 3" xfId="252" xr:uid="{00000000-0005-0000-0000-00008D000000}"/>
    <cellStyle name="Normal 2 9 3 2" xfId="273" xr:uid="{00000000-0005-0000-0000-00008E000000}"/>
    <cellStyle name="Normal 2 9 3 2 2" xfId="291" xr:uid="{1B999D5C-D1A2-4E7A-A767-09CBA8CD8F2A}"/>
    <cellStyle name="Normal 2 9 3 2 3" xfId="300" xr:uid="{08A88AEE-8221-4D26-B61E-1AFA2A22631A}"/>
    <cellStyle name="Normal 2 9 3 2 4" xfId="302" xr:uid="{AAA7C4A3-8446-4651-A6F5-515F3E7E8AB1}"/>
    <cellStyle name="Normal 2 9 3 2 5" xfId="304" xr:uid="{AD70FA5F-406A-4E6F-92A0-496BDD605452}"/>
    <cellStyle name="Normal 2 9 3 2 6" xfId="307" xr:uid="{66372F59-4306-41DA-B4D4-03E83BC78368}"/>
    <cellStyle name="Normal 20" xfId="89" xr:uid="{00000000-0005-0000-0000-00008F000000}"/>
    <cellStyle name="Normal 21" xfId="25" xr:uid="{00000000-0005-0000-0000-000090000000}"/>
    <cellStyle name="Normal 22" xfId="121" xr:uid="{00000000-0005-0000-0000-000091000000}"/>
    <cellStyle name="Normal 22 2" xfId="276" xr:uid="{00000000-0005-0000-0000-000092000000}"/>
    <cellStyle name="Normal 23" xfId="123" xr:uid="{00000000-0005-0000-0000-000093000000}"/>
    <cellStyle name="Normal 24" xfId="2" xr:uid="{00000000-0005-0000-0000-000094000000}"/>
    <cellStyle name="Normal 24 2" xfId="27" xr:uid="{00000000-0005-0000-0000-000095000000}"/>
    <cellStyle name="Normal 24 2 2" xfId="46" xr:uid="{00000000-0005-0000-0000-000096000000}"/>
    <cellStyle name="Normal 24 2 2 2" xfId="58" xr:uid="{00000000-0005-0000-0000-000097000000}"/>
    <cellStyle name="Normal 24 3" xfId="72" xr:uid="{00000000-0005-0000-0000-000098000000}"/>
    <cellStyle name="Normal 25" xfId="124" xr:uid="{00000000-0005-0000-0000-000099000000}"/>
    <cellStyle name="Normal 26" xfId="132" xr:uid="{00000000-0005-0000-0000-00009A000000}"/>
    <cellStyle name="Normal 27" xfId="139" xr:uid="{00000000-0005-0000-0000-00009B000000}"/>
    <cellStyle name="Normal 28" xfId="148" xr:uid="{00000000-0005-0000-0000-00009C000000}"/>
    <cellStyle name="Normal 29" xfId="150" xr:uid="{00000000-0005-0000-0000-00009D000000}"/>
    <cellStyle name="Normal 3" xfId="7" xr:uid="{00000000-0005-0000-0000-00009E000000}"/>
    <cellStyle name="Normal 3 2" xfId="43" xr:uid="{00000000-0005-0000-0000-00009F000000}"/>
    <cellStyle name="Normal 3 2 2" xfId="55" xr:uid="{00000000-0005-0000-0000-0000A0000000}"/>
    <cellStyle name="Normal 3 3" xfId="71" xr:uid="{00000000-0005-0000-0000-0000A1000000}"/>
    <cellStyle name="Normal 3 4" xfId="79" xr:uid="{00000000-0005-0000-0000-0000A2000000}"/>
    <cellStyle name="Normal 3 5" xfId="115" xr:uid="{00000000-0005-0000-0000-0000A3000000}"/>
    <cellStyle name="Normal 3 6" xfId="129" xr:uid="{00000000-0005-0000-0000-0000A4000000}"/>
    <cellStyle name="Normal 3 7" xfId="142" xr:uid="{00000000-0005-0000-0000-0000A5000000}"/>
    <cellStyle name="Normal 3 7 2" xfId="178" xr:uid="{00000000-0005-0000-0000-0000A6000000}"/>
    <cellStyle name="Normal 3 7 2 2" xfId="277" xr:uid="{00000000-0005-0000-0000-0000A7000000}"/>
    <cellStyle name="Normal 3 7 3" xfId="268" xr:uid="{00000000-0005-0000-0000-0000A8000000}"/>
    <cellStyle name="Normal 30" xfId="152" xr:uid="{00000000-0005-0000-0000-0000A9000000}"/>
    <cellStyle name="Normal 31" xfId="158" xr:uid="{00000000-0005-0000-0000-0000AA000000}"/>
    <cellStyle name="Normal 32" xfId="165" xr:uid="{00000000-0005-0000-0000-0000AB000000}"/>
    <cellStyle name="Normal 33" xfId="182" xr:uid="{00000000-0005-0000-0000-0000AC000000}"/>
    <cellStyle name="Normal 34" xfId="186" xr:uid="{00000000-0005-0000-0000-0000AD000000}"/>
    <cellStyle name="Normal 35" xfId="190" xr:uid="{00000000-0005-0000-0000-0000AE000000}"/>
    <cellStyle name="Normal 36" xfId="192" xr:uid="{00000000-0005-0000-0000-0000AF000000}"/>
    <cellStyle name="Normal 37" xfId="195" xr:uid="{00000000-0005-0000-0000-0000B0000000}"/>
    <cellStyle name="Normal 37 2" xfId="283" xr:uid="{00000000-0005-0000-0000-0000B1000000}"/>
    <cellStyle name="Normal 38" xfId="197" xr:uid="{00000000-0005-0000-0000-0000B2000000}"/>
    <cellStyle name="Normal 39" xfId="201" xr:uid="{00000000-0005-0000-0000-0000B3000000}"/>
    <cellStyle name="Normal 4" xfId="8" xr:uid="{00000000-0005-0000-0000-0000B4000000}"/>
    <cellStyle name="Normal 4 10" xfId="170" xr:uid="{00000000-0005-0000-0000-0000B5000000}"/>
    <cellStyle name="Normal 4 2" xfId="37" xr:uid="{00000000-0005-0000-0000-0000B6000000}"/>
    <cellStyle name="Normal 4 2 2" xfId="177" xr:uid="{00000000-0005-0000-0000-0000B7000000}"/>
    <cellStyle name="Normal 4 3" xfId="47" xr:uid="{00000000-0005-0000-0000-0000B8000000}"/>
    <cellStyle name="Normal 4 4" xfId="51" xr:uid="{00000000-0005-0000-0000-0000B9000000}"/>
    <cellStyle name="Normal 4 5" xfId="75" xr:uid="{00000000-0005-0000-0000-0000BA000000}"/>
    <cellStyle name="Normal 4 6" xfId="99" xr:uid="{00000000-0005-0000-0000-0000BB000000}"/>
    <cellStyle name="Normal 4 7" xfId="113" xr:uid="{00000000-0005-0000-0000-0000BC000000}"/>
    <cellStyle name="Normal 4 8" xfId="133" xr:uid="{00000000-0005-0000-0000-0000BD000000}"/>
    <cellStyle name="Normal 4 9" xfId="155" xr:uid="{00000000-0005-0000-0000-0000BE000000}"/>
    <cellStyle name="Normal 40" xfId="246" xr:uid="{00000000-0005-0000-0000-0000BF000000}"/>
    <cellStyle name="Normal 41" xfId="247" xr:uid="{00000000-0005-0000-0000-0000C0000000}"/>
    <cellStyle name="Normal 42" xfId="258" xr:uid="{00000000-0005-0000-0000-0000C1000000}"/>
    <cellStyle name="Normal 43" xfId="261" xr:uid="{00000000-0005-0000-0000-0000C2000000}"/>
    <cellStyle name="Normal 44" xfId="263" xr:uid="{00000000-0005-0000-0000-0000C3000000}"/>
    <cellStyle name="Normal 45" xfId="265" xr:uid="{00000000-0005-0000-0000-0000C4000000}"/>
    <cellStyle name="Normal 46" xfId="266" xr:uid="{00000000-0005-0000-0000-0000C5000000}"/>
    <cellStyle name="Normal 46 2" xfId="297" xr:uid="{364312E6-ECC5-4CD0-90A4-D7230703E303}"/>
    <cellStyle name="Normal 47" xfId="280" xr:uid="{00000000-0005-0000-0000-0000C6000000}"/>
    <cellStyle name="Normal 48" xfId="282" xr:uid="{00000000-0005-0000-0000-0000C7000000}"/>
    <cellStyle name="Normal 49" xfId="286" xr:uid="{00000000-0005-0000-0000-0000C8000000}"/>
    <cellStyle name="Normal 5" xfId="13" xr:uid="{00000000-0005-0000-0000-0000C9000000}"/>
    <cellStyle name="Normal 5 2" xfId="78" xr:uid="{00000000-0005-0000-0000-0000CA000000}"/>
    <cellStyle name="Normal 50" xfId="290" xr:uid="{00000000-0005-0000-0000-0000CB000000}"/>
    <cellStyle name="Normal 51" xfId="294" xr:uid="{D9DCE838-EF39-44EB-9F40-DCADD82DFB51}"/>
    <cellStyle name="Normal 52" xfId="299" xr:uid="{7C3E1FD5-A30C-4AC2-8C76-61271479A6D4}"/>
    <cellStyle name="Normal 6" xfId="17" xr:uid="{00000000-0005-0000-0000-0000CC000000}"/>
    <cellStyle name="Normal 6 2" xfId="60" xr:uid="{00000000-0005-0000-0000-0000CD000000}"/>
    <cellStyle name="Normal 6 2 2" xfId="95" xr:uid="{00000000-0005-0000-0000-0000CE000000}"/>
    <cellStyle name="Normal 6 2 2 2" xfId="118" xr:uid="{00000000-0005-0000-0000-0000CF000000}"/>
    <cellStyle name="Normal 7" xfId="20" xr:uid="{00000000-0005-0000-0000-0000D0000000}"/>
    <cellStyle name="Normal 7 2" xfId="144" xr:uid="{00000000-0005-0000-0000-0000D1000000}"/>
    <cellStyle name="Normal 7 3" xfId="166" xr:uid="{00000000-0005-0000-0000-0000D2000000}"/>
    <cellStyle name="Normal 7 4" xfId="279" xr:uid="{00000000-0005-0000-0000-0000D3000000}"/>
    <cellStyle name="Normal 8" xfId="33" xr:uid="{00000000-0005-0000-0000-0000D4000000}"/>
    <cellStyle name="Normal 9" xfId="15" xr:uid="{00000000-0005-0000-0000-0000D5000000}"/>
    <cellStyle name="Notas 2" xfId="218" xr:uid="{00000000-0005-0000-0000-0000D6000000}"/>
    <cellStyle name="Porcentaje" xfId="138" builtinId="5"/>
    <cellStyle name="Porcentaje 10" xfId="45" xr:uid="{00000000-0005-0000-0000-0000D8000000}"/>
    <cellStyle name="Porcentaje 10 2" xfId="56" xr:uid="{00000000-0005-0000-0000-0000D9000000}"/>
    <cellStyle name="Porcentaje 10 2 2" xfId="98" xr:uid="{00000000-0005-0000-0000-0000DA000000}"/>
    <cellStyle name="Porcentaje 10 2 2 2" xfId="110" xr:uid="{00000000-0005-0000-0000-0000DB000000}"/>
    <cellStyle name="Porcentaje 11" xfId="63" xr:uid="{00000000-0005-0000-0000-0000DC000000}"/>
    <cellStyle name="Porcentaje 12" xfId="65" xr:uid="{00000000-0005-0000-0000-0000DD000000}"/>
    <cellStyle name="Porcentaje 13" xfId="67" xr:uid="{00000000-0005-0000-0000-0000DE000000}"/>
    <cellStyle name="Porcentaje 14" xfId="70" xr:uid="{00000000-0005-0000-0000-0000DF000000}"/>
    <cellStyle name="Porcentaje 15" xfId="82" xr:uid="{00000000-0005-0000-0000-0000E0000000}"/>
    <cellStyle name="Porcentaje 16" xfId="87" xr:uid="{00000000-0005-0000-0000-0000E1000000}"/>
    <cellStyle name="Porcentaje 16 2" xfId="119" xr:uid="{00000000-0005-0000-0000-0000E2000000}"/>
    <cellStyle name="Porcentaje 17" xfId="90" xr:uid="{00000000-0005-0000-0000-0000E3000000}"/>
    <cellStyle name="Porcentaje 18" xfId="11" xr:uid="{00000000-0005-0000-0000-0000E4000000}"/>
    <cellStyle name="Porcentaje 18 2" xfId="105" xr:uid="{00000000-0005-0000-0000-0000E5000000}"/>
    <cellStyle name="Porcentaje 18 2 2" xfId="257" xr:uid="{00000000-0005-0000-0000-0000E6000000}"/>
    <cellStyle name="Porcentaje 18 2 2 2" xfId="271" xr:uid="{00000000-0005-0000-0000-0000E7000000}"/>
    <cellStyle name="Porcentaje 19" xfId="92" xr:uid="{00000000-0005-0000-0000-0000E8000000}"/>
    <cellStyle name="Porcentaje 2" xfId="5" xr:uid="{00000000-0005-0000-0000-0000E9000000}"/>
    <cellStyle name="Porcentaje 2 10" xfId="131" xr:uid="{00000000-0005-0000-0000-0000EA000000}"/>
    <cellStyle name="Porcentaje 2 11" xfId="134" xr:uid="{00000000-0005-0000-0000-0000EB000000}"/>
    <cellStyle name="Porcentaje 2 12" xfId="156" xr:uid="{00000000-0005-0000-0000-0000EC000000}"/>
    <cellStyle name="Porcentaje 2 13" xfId="171" xr:uid="{00000000-0005-0000-0000-0000ED000000}"/>
    <cellStyle name="Porcentaje 2 13 2" xfId="272" xr:uid="{00000000-0005-0000-0000-0000EE000000}"/>
    <cellStyle name="Porcentaje 2 14" xfId="298" xr:uid="{E6C3473B-33BF-4CCD-9BE5-7EA3646E5FE8}"/>
    <cellStyle name="Porcentaje 2 2" xfId="48" xr:uid="{00000000-0005-0000-0000-0000EF000000}"/>
    <cellStyle name="Porcentaje 2 3" xfId="52" xr:uid="{00000000-0005-0000-0000-0000F0000000}"/>
    <cellStyle name="Porcentaje 2 4" xfId="77" xr:uid="{00000000-0005-0000-0000-0000F1000000}"/>
    <cellStyle name="Porcentaje 2 5" xfId="50" xr:uid="{00000000-0005-0000-0000-0000F2000000}"/>
    <cellStyle name="Porcentaje 2 6" xfId="100" xr:uid="{00000000-0005-0000-0000-0000F3000000}"/>
    <cellStyle name="Porcentaje 2 7" xfId="107" xr:uid="{00000000-0005-0000-0000-0000F4000000}"/>
    <cellStyle name="Porcentaje 2 7 2" xfId="254" xr:uid="{00000000-0005-0000-0000-0000F5000000}"/>
    <cellStyle name="Porcentaje 2 7 2 2" xfId="293" xr:uid="{D42E6EC8-68EF-4713-AED7-07F6DAC689F2}"/>
    <cellStyle name="Porcentaje 2 7 2 3" xfId="301" xr:uid="{656419B5-2D8F-4F42-8C5E-F649500144A0}"/>
    <cellStyle name="Porcentaje 2 7 2 4" xfId="303" xr:uid="{3887AA39-B7AE-4A5F-9329-2F86C8A8FC0E}"/>
    <cellStyle name="Porcentaje 2 7 2 5" xfId="305" xr:uid="{67D76FF9-E070-41F2-BDFB-62DE1A1BC79A}"/>
    <cellStyle name="Porcentaje 2 7 2 6" xfId="308" xr:uid="{CE4EEAFE-EFF6-4B1C-BD08-14B8A5B1A699}"/>
    <cellStyle name="Porcentaje 2 8" xfId="114" xr:uid="{00000000-0005-0000-0000-0000F6000000}"/>
    <cellStyle name="Porcentaje 2 9" xfId="128" xr:uid="{00000000-0005-0000-0000-0000F7000000}"/>
    <cellStyle name="Porcentaje 20" xfId="122" xr:uid="{00000000-0005-0000-0000-0000F8000000}"/>
    <cellStyle name="Porcentaje 21" xfId="127" xr:uid="{00000000-0005-0000-0000-0000F9000000}"/>
    <cellStyle name="Porcentaje 22" xfId="4" xr:uid="{00000000-0005-0000-0000-0000FA000000}"/>
    <cellStyle name="Porcentaje 22 2" xfId="28" xr:uid="{00000000-0005-0000-0000-0000FB000000}"/>
    <cellStyle name="Porcentaje 22 3" xfId="73" xr:uid="{00000000-0005-0000-0000-0000FC000000}"/>
    <cellStyle name="Porcentaje 23" xfId="137" xr:uid="{00000000-0005-0000-0000-0000FD000000}"/>
    <cellStyle name="Porcentaje 24" xfId="141" xr:uid="{00000000-0005-0000-0000-0000FE000000}"/>
    <cellStyle name="Porcentaje 25" xfId="149" xr:uid="{00000000-0005-0000-0000-0000FF000000}"/>
    <cellStyle name="Porcentaje 26" xfId="154" xr:uid="{00000000-0005-0000-0000-000000010000}"/>
    <cellStyle name="Porcentaje 27" xfId="159" xr:uid="{00000000-0005-0000-0000-000001010000}"/>
    <cellStyle name="Porcentaje 28" xfId="162" xr:uid="{00000000-0005-0000-0000-000002010000}"/>
    <cellStyle name="Porcentaje 29" xfId="163" xr:uid="{00000000-0005-0000-0000-000003010000}"/>
    <cellStyle name="Porcentaje 3" xfId="14" xr:uid="{00000000-0005-0000-0000-000004010000}"/>
    <cellStyle name="Porcentaje 3 2" xfId="39" xr:uid="{00000000-0005-0000-0000-000005010000}"/>
    <cellStyle name="Porcentaje 30" xfId="169" xr:uid="{00000000-0005-0000-0000-000006010000}"/>
    <cellStyle name="Porcentaje 31" xfId="184" xr:uid="{00000000-0005-0000-0000-000007010000}"/>
    <cellStyle name="Porcentaje 32" xfId="193" xr:uid="{00000000-0005-0000-0000-000008010000}"/>
    <cellStyle name="Porcentaje 33" xfId="196" xr:uid="{00000000-0005-0000-0000-000009010000}"/>
    <cellStyle name="Porcentaje 33 2" xfId="284" xr:uid="{00000000-0005-0000-0000-00000A010000}"/>
    <cellStyle name="Porcentaje 34" xfId="199" xr:uid="{00000000-0005-0000-0000-00000B010000}"/>
    <cellStyle name="Porcentaje 35" xfId="202" xr:uid="{00000000-0005-0000-0000-00000C010000}"/>
    <cellStyle name="Porcentaje 36" xfId="248" xr:uid="{00000000-0005-0000-0000-00000D010000}"/>
    <cellStyle name="Porcentaje 37" xfId="250" xr:uid="{00000000-0005-0000-0000-00000E010000}"/>
    <cellStyle name="Porcentaje 38" xfId="259" xr:uid="{00000000-0005-0000-0000-00000F010000}"/>
    <cellStyle name="Porcentaje 39" xfId="264" xr:uid="{00000000-0005-0000-0000-000010010000}"/>
    <cellStyle name="Porcentaje 4" xfId="18" xr:uid="{00000000-0005-0000-0000-000011010000}"/>
    <cellStyle name="Porcentaje 4 2" xfId="61" xr:uid="{00000000-0005-0000-0000-000012010000}"/>
    <cellStyle name="Porcentaje 4 2 2" xfId="96" xr:uid="{00000000-0005-0000-0000-000013010000}"/>
    <cellStyle name="Porcentaje 4 2 2 2" xfId="120" xr:uid="{00000000-0005-0000-0000-000014010000}"/>
    <cellStyle name="Porcentaje 40" xfId="281" xr:uid="{00000000-0005-0000-0000-000015010000}"/>
    <cellStyle name="Porcentaje 41" xfId="285" xr:uid="{00000000-0005-0000-0000-000016010000}"/>
    <cellStyle name="Porcentaje 42" xfId="295" xr:uid="{ABF517E3-7A5B-46F8-ABF4-ED36F18B7B0D}"/>
    <cellStyle name="Porcentaje 5" xfId="22" xr:uid="{00000000-0005-0000-0000-000017010000}"/>
    <cellStyle name="Porcentaje 6" xfId="31" xr:uid="{00000000-0005-0000-0000-000018010000}"/>
    <cellStyle name="Porcentaje 7" xfId="34" xr:uid="{00000000-0005-0000-0000-000019010000}"/>
    <cellStyle name="Porcentaje 8" xfId="36" xr:uid="{00000000-0005-0000-0000-00001A010000}"/>
    <cellStyle name="Porcentaje 9" xfId="41" xr:uid="{00000000-0005-0000-0000-00001B010000}"/>
    <cellStyle name="Salida 2" xfId="213" xr:uid="{00000000-0005-0000-0000-00001C010000}"/>
    <cellStyle name="Texto de advertencia 2" xfId="217" xr:uid="{00000000-0005-0000-0000-00001D010000}"/>
    <cellStyle name="Texto explicativo 2" xfId="219" xr:uid="{00000000-0005-0000-0000-00001E010000}"/>
    <cellStyle name="Título 2 2" xfId="206" xr:uid="{00000000-0005-0000-0000-00001F010000}"/>
    <cellStyle name="Título 3 2" xfId="207" xr:uid="{00000000-0005-0000-0000-000020010000}"/>
    <cellStyle name="Título 4" xfId="245" xr:uid="{00000000-0005-0000-0000-000021010000}"/>
    <cellStyle name="Título 5" xfId="204" xr:uid="{00000000-0005-0000-0000-000022010000}"/>
    <cellStyle name="Total 2" xfId="220" xr:uid="{00000000-0005-0000-0000-000023010000}"/>
  </cellStyles>
  <dxfs count="0"/>
  <tableStyles count="0" defaultTableStyle="TableStyleMedium2" defaultPivotStyle="PivotStyleLight16"/>
  <colors>
    <mruColors>
      <color rgb="FF7C878E"/>
      <color rgb="FF606868"/>
      <color rgb="FFBF9000"/>
      <color rgb="FFE7E6E6"/>
      <color rgb="FFFFE79B"/>
      <color rgb="FFFBBB27"/>
      <color rgb="FFAFB7BC"/>
      <color rgb="FFFFE699"/>
      <color rgb="FF76717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sharedStrings" Target="sharedString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58.xml"/><Relationship Id="rId1" Type="http://schemas.microsoft.com/office/2011/relationships/chartStyle" Target="style58.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59.xml"/><Relationship Id="rId1" Type="http://schemas.microsoft.com/office/2011/relationships/chartStyle" Target="style59.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60.xml"/><Relationship Id="rId1" Type="http://schemas.microsoft.com/office/2011/relationships/chartStyle" Target="style60.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61.xml"/><Relationship Id="rId1" Type="http://schemas.microsoft.com/office/2011/relationships/chartStyle" Target="style61.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62.xml"/><Relationship Id="rId1" Type="http://schemas.microsoft.com/office/2011/relationships/chartStyle" Target="style62.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63.xml"/><Relationship Id="rId1" Type="http://schemas.microsoft.com/office/2011/relationships/chartStyle" Target="style63.xml"/></Relationships>
</file>

<file path=xl/charts/_rels/chart106.xml.rels><?xml version="1.0" encoding="UTF-8" standalone="yes"?>
<Relationships xmlns="http://schemas.openxmlformats.org/package/2006/relationships"><Relationship Id="rId1" Type="http://schemas.openxmlformats.org/officeDocument/2006/relationships/themeOverride" Target="../theme/themeOverride77.xml"/></Relationships>
</file>

<file path=xl/charts/_rels/chart107.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108.xml.rels><?xml version="1.0" encoding="UTF-8" standalone="yes"?>
<Relationships xmlns="http://schemas.openxmlformats.org/package/2006/relationships"><Relationship Id="rId1" Type="http://schemas.openxmlformats.org/officeDocument/2006/relationships/themeOverride" Target="../theme/themeOverride79.xml"/></Relationships>
</file>

<file path=xl/charts/_rels/chart109.xml.rels><?xml version="1.0" encoding="UTF-8" standalone="yes"?>
<Relationships xmlns="http://schemas.openxmlformats.org/package/2006/relationships"><Relationship Id="rId1" Type="http://schemas.openxmlformats.org/officeDocument/2006/relationships/themeOverride" Target="../theme/themeOverride8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10.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111.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112.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113.xml.rels><?xml version="1.0" encoding="UTF-8" standalone="yes"?>
<Relationships xmlns="http://schemas.openxmlformats.org/package/2006/relationships"><Relationship Id="rId1" Type="http://schemas.openxmlformats.org/officeDocument/2006/relationships/themeOverride" Target="../theme/themeOverride84.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64.xml"/><Relationship Id="rId1" Type="http://schemas.microsoft.com/office/2011/relationships/chartStyle" Target="style64.xml"/></Relationships>
</file>

<file path=xl/charts/_rels/chart11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2.xml"/><Relationship Id="rId1" Type="http://schemas.microsoft.com/office/2011/relationships/chartStyle" Target="style22.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3.xml"/><Relationship Id="rId1" Type="http://schemas.microsoft.com/office/2011/relationships/chartStyle" Target="style23.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5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26.xml"/><Relationship Id="rId1" Type="http://schemas.microsoft.com/office/2011/relationships/chartStyle" Target="style26.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27.xml"/><Relationship Id="rId1" Type="http://schemas.microsoft.com/office/2011/relationships/chartStyle" Target="style27.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28.xml"/><Relationship Id="rId1" Type="http://schemas.microsoft.com/office/2011/relationships/chartStyle" Target="style28.xml"/></Relationships>
</file>

<file path=xl/charts/_rels/chart6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6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7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7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33.xml"/><Relationship Id="rId1" Type="http://schemas.microsoft.com/office/2011/relationships/chartStyle" Target="style33.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34.xml"/><Relationship Id="rId1" Type="http://schemas.microsoft.com/office/2011/relationships/chartStyle" Target="style34.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35.xml"/><Relationship Id="rId1" Type="http://schemas.microsoft.com/office/2011/relationships/chartStyle" Target="style35.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36.xml"/><Relationship Id="rId1" Type="http://schemas.microsoft.com/office/2011/relationships/chartStyle" Target="style36.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37.xml"/><Relationship Id="rId1" Type="http://schemas.microsoft.com/office/2011/relationships/chartStyle" Target="style3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38.xml"/><Relationship Id="rId1" Type="http://schemas.microsoft.com/office/2011/relationships/chartStyle" Target="style38.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39.xml"/><Relationship Id="rId1" Type="http://schemas.microsoft.com/office/2011/relationships/chartStyle" Target="style39.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40.xml"/><Relationship Id="rId1" Type="http://schemas.microsoft.com/office/2011/relationships/chartStyle" Target="style40.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41.xml"/><Relationship Id="rId1" Type="http://schemas.microsoft.com/office/2011/relationships/chartStyle" Target="style41.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42.xml"/><Relationship Id="rId1" Type="http://schemas.microsoft.com/office/2011/relationships/chartStyle" Target="style42.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43.xml"/><Relationship Id="rId1" Type="http://schemas.microsoft.com/office/2011/relationships/chartStyle" Target="style43.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44.xml"/><Relationship Id="rId1" Type="http://schemas.microsoft.com/office/2011/relationships/chartStyle" Target="style44.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45.xml"/><Relationship Id="rId1" Type="http://schemas.microsoft.com/office/2011/relationships/chartStyle" Target="style45.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46.xml"/><Relationship Id="rId1" Type="http://schemas.microsoft.com/office/2011/relationships/chartStyle" Target="style46.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47.xml"/><Relationship Id="rId1" Type="http://schemas.microsoft.com/office/2011/relationships/chartStyle" Target="style47.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48.xml"/><Relationship Id="rId1" Type="http://schemas.microsoft.com/office/2011/relationships/chartStyle" Target="style48.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49.xml"/><Relationship Id="rId1" Type="http://schemas.microsoft.com/office/2011/relationships/chartStyle" Target="style49.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50.xml"/><Relationship Id="rId1" Type="http://schemas.microsoft.com/office/2011/relationships/chartStyle" Target="style50.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51.xml"/><Relationship Id="rId1" Type="http://schemas.microsoft.com/office/2011/relationships/chartStyle" Target="style51.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52.xml"/><Relationship Id="rId1" Type="http://schemas.microsoft.com/office/2011/relationships/chartStyle" Target="style52.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53.xml"/><Relationship Id="rId1" Type="http://schemas.microsoft.com/office/2011/relationships/chartStyle" Target="style53.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54.xml"/><Relationship Id="rId1" Type="http://schemas.microsoft.com/office/2011/relationships/chartStyle" Target="style54.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55.xml"/><Relationship Id="rId1" Type="http://schemas.microsoft.com/office/2011/relationships/chartStyle" Target="style55.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56.xml"/><Relationship Id="rId1" Type="http://schemas.microsoft.com/office/2011/relationships/chartStyle" Target="style56.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57.xml"/><Relationship Id="rId1" Type="http://schemas.microsoft.com/office/2011/relationships/chartStyle" Target="style5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'F4'!$A$7:$A$47</c:f>
              <c:numCache>
                <c:formatCode>mmm\-yy</c:formatCode>
                <c:ptCount val="41"/>
                <c:pt idx="0">
                  <c:v>43862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pt idx="25">
                  <c:v>44682</c:v>
                </c:pt>
                <c:pt idx="26">
                  <c:v>44713</c:v>
                </c:pt>
                <c:pt idx="27">
                  <c:v>44743</c:v>
                </c:pt>
                <c:pt idx="28">
                  <c:v>44774</c:v>
                </c:pt>
                <c:pt idx="29">
                  <c:v>44805</c:v>
                </c:pt>
                <c:pt idx="30">
                  <c:v>44835</c:v>
                </c:pt>
                <c:pt idx="31">
                  <c:v>44866</c:v>
                </c:pt>
                <c:pt idx="32">
                  <c:v>44896</c:v>
                </c:pt>
                <c:pt idx="33">
                  <c:v>44927</c:v>
                </c:pt>
                <c:pt idx="34">
                  <c:v>44958</c:v>
                </c:pt>
                <c:pt idx="35">
                  <c:v>44986</c:v>
                </c:pt>
                <c:pt idx="36">
                  <c:v>45017</c:v>
                </c:pt>
                <c:pt idx="37">
                  <c:v>45047</c:v>
                </c:pt>
                <c:pt idx="38">
                  <c:v>45078</c:v>
                </c:pt>
                <c:pt idx="39">
                  <c:v>45108</c:v>
                </c:pt>
                <c:pt idx="40">
                  <c:v>45139</c:v>
                </c:pt>
              </c:numCache>
            </c:numRef>
          </c:cat>
          <c:val>
            <c:numRef>
              <c:f>'F4'!$B$7:$B$43</c:f>
              <c:numCache>
                <c:formatCode>General</c:formatCode>
                <c:ptCount val="37"/>
              </c:numCache>
            </c:numRef>
          </c:val>
          <c:smooth val="0"/>
          <c:extLst>
            <c:ext xmlns:c16="http://schemas.microsoft.com/office/drawing/2014/chart" uri="{C3380CC4-5D6E-409C-BE32-E72D297353CC}">
              <c16:uniqueId val="{00000000-FFD6-4B12-B983-10308AE18F1F}"/>
            </c:ext>
          </c:extLst>
        </c:ser>
        <c:ser>
          <c:idx val="1"/>
          <c:order val="1"/>
          <c:spPr>
            <a:ln w="28575" cap="rnd">
              <a:solidFill>
                <a:schemeClr val="accent1">
                  <a:lumMod val="75000"/>
                </a:schemeClr>
              </a:solidFill>
              <a:round/>
            </a:ln>
            <a:effectLst/>
          </c:spPr>
          <c:marker>
            <c:symbol val="circle"/>
            <c:size val="5"/>
            <c:spPr>
              <a:solidFill>
                <a:schemeClr val="accent1">
                  <a:lumMod val="60000"/>
                  <a:lumOff val="40000"/>
                </a:schemeClr>
              </a:solidFill>
              <a:ln w="9525">
                <a:solidFill>
                  <a:schemeClr val="accent1">
                    <a:lumMod val="75000"/>
                  </a:schemeClr>
                </a:solidFill>
              </a:ln>
              <a:effectLst/>
            </c:spPr>
          </c:marker>
          <c:dLbls>
            <c:dLbl>
              <c:idx val="1"/>
              <c:layout>
                <c:manualLayout>
                  <c:x val="-1.3888888888888914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D6-4B12-B983-10308AE18F1F}"/>
                </c:ext>
              </c:extLst>
            </c:dLbl>
            <c:dLbl>
              <c:idx val="2"/>
              <c:layout>
                <c:manualLayout>
                  <c:x val="-1.1111111111111136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D6-4B12-B983-10308AE18F1F}"/>
                </c:ext>
              </c:extLst>
            </c:dLbl>
            <c:dLbl>
              <c:idx val="3"/>
              <c:layout>
                <c:manualLayout>
                  <c:x val="5.5555555555555558E-3"/>
                  <c:y val="6.944444444444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D6-4B12-B983-10308AE18F1F}"/>
                </c:ext>
              </c:extLst>
            </c:dLbl>
            <c:dLbl>
              <c:idx val="4"/>
              <c:layout>
                <c:manualLayout>
                  <c:x val="-2.7777777777777779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D6-4B12-B983-10308AE18F1F}"/>
                </c:ext>
              </c:extLst>
            </c:dLbl>
            <c:dLbl>
              <c:idx val="6"/>
              <c:layout>
                <c:manualLayout>
                  <c:x val="2.7777777777777267E-3"/>
                  <c:y val="6.944444444444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D6-4B12-B983-10308AE18F1F}"/>
                </c:ext>
              </c:extLst>
            </c:dLbl>
            <c:dLbl>
              <c:idx val="7"/>
              <c:layout>
                <c:manualLayout>
                  <c:x val="1.9444444444444445E-2"/>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FD6-4B12-B983-10308AE18F1F}"/>
                </c:ext>
              </c:extLst>
            </c:dLbl>
            <c:dLbl>
              <c:idx val="8"/>
              <c:layout>
                <c:manualLayout>
                  <c:x val="-2.7777777777778286E-3"/>
                  <c:y val="-0.162037037037037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D6-4B12-B983-10308AE18F1F}"/>
                </c:ext>
              </c:extLst>
            </c:dLbl>
            <c:dLbl>
              <c:idx val="9"/>
              <c:layout>
                <c:manualLayout>
                  <c:x val="4.7222222222222221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FD6-4B12-B983-10308AE18F1F}"/>
                </c:ext>
              </c:extLst>
            </c:dLbl>
            <c:dLbl>
              <c:idx val="10"/>
              <c:layout>
                <c:manualLayout>
                  <c:x val="2.7777777777777676E-2"/>
                  <c:y val="9.722222222222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D6-4B12-B983-10308AE18F1F}"/>
                </c:ext>
              </c:extLst>
            </c:dLbl>
            <c:dLbl>
              <c:idx val="12"/>
              <c:layout>
                <c:manualLayout>
                  <c:x val="-1.388888888888899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FD6-4B12-B983-10308AE18F1F}"/>
                </c:ext>
              </c:extLst>
            </c:dLbl>
            <c:dLbl>
              <c:idx val="15"/>
              <c:layout>
                <c:manualLayout>
                  <c:x val="-2.2222222222222223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FD6-4B12-B983-10308AE18F1F}"/>
                </c:ext>
              </c:extLst>
            </c:dLbl>
            <c:dLbl>
              <c:idx val="16"/>
              <c:layout>
                <c:manualLayout>
                  <c:x val="2.4999999999999897E-2"/>
                  <c:y val="8.33333333333332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FD6-4B12-B983-10308AE18F1F}"/>
                </c:ext>
              </c:extLst>
            </c:dLbl>
            <c:dLbl>
              <c:idx val="17"/>
              <c:layout>
                <c:manualLayout>
                  <c:x val="-3.3333333333333437E-2"/>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FD6-4B12-B983-10308AE18F1F}"/>
                </c:ext>
              </c:extLst>
            </c:dLbl>
            <c:dLbl>
              <c:idx val="18"/>
              <c:layout>
                <c:manualLayout>
                  <c:x val="-5.5555555555555558E-3"/>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FD6-4B12-B983-10308AE18F1F}"/>
                </c:ext>
              </c:extLst>
            </c:dLbl>
            <c:dLbl>
              <c:idx val="19"/>
              <c:layout>
                <c:manualLayout>
                  <c:x val="2.777777777777676E-3"/>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FD6-4B12-B983-10308AE18F1F}"/>
                </c:ext>
              </c:extLst>
            </c:dLbl>
            <c:dLbl>
              <c:idx val="20"/>
              <c:layout>
                <c:manualLayout>
                  <c:x val="-1.0185067526415994E-16"/>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FD6-4B12-B983-10308AE18F1F}"/>
                </c:ext>
              </c:extLst>
            </c:dLbl>
            <c:dLbl>
              <c:idx val="21"/>
              <c:layout>
                <c:manualLayout>
                  <c:x val="8.3333333333333332E-3"/>
                  <c:y val="0.10185185185185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FD6-4B12-B983-10308AE18F1F}"/>
                </c:ext>
              </c:extLst>
            </c:dLbl>
            <c:dLbl>
              <c:idx val="22"/>
              <c:layout>
                <c:manualLayout>
                  <c:x val="0"/>
                  <c:y val="-4.6296296296296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FD6-4B12-B983-10308AE18F1F}"/>
                </c:ext>
              </c:extLst>
            </c:dLbl>
            <c:dLbl>
              <c:idx val="23"/>
              <c:layout>
                <c:manualLayout>
                  <c:x val="0"/>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FD6-4B12-B983-10308AE18F1F}"/>
                </c:ext>
              </c:extLst>
            </c:dLbl>
            <c:dLbl>
              <c:idx val="24"/>
              <c:layout>
                <c:manualLayout>
                  <c:x val="-2.2222222222222223E-2"/>
                  <c:y val="2.7777777777777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FD6-4B12-B983-10308AE18F1F}"/>
                </c:ext>
              </c:extLst>
            </c:dLbl>
            <c:dLbl>
              <c:idx val="25"/>
              <c:layout>
                <c:manualLayout>
                  <c:x val="-4.892966046668246E-3"/>
                  <c:y val="6.7208369787109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17-4427-83D7-8D2B7B9F2C34}"/>
                </c:ext>
              </c:extLst>
            </c:dLbl>
            <c:dLbl>
              <c:idx val="26"/>
              <c:layout>
                <c:manualLayout>
                  <c:x val="-1.8935965250267233E-2"/>
                  <c:y val="-8.2250665190606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D-44A5-B17F-AEDE7DC0E0A2}"/>
                </c:ext>
              </c:extLst>
            </c:dLbl>
            <c:dLbl>
              <c:idx val="27"/>
              <c:layout>
                <c:manualLayout>
                  <c:x val="0"/>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3D-4AB9-A5A6-894DD59FCC1E}"/>
                </c:ext>
              </c:extLst>
            </c:dLbl>
            <c:dLbl>
              <c:idx val="28"/>
              <c:layout>
                <c:manualLayout>
                  <c:x val="-9.4679826251337328E-3"/>
                  <c:y val="-9.1429332146879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1D-4459-AAD6-D2CFAC82D861}"/>
                </c:ext>
              </c:extLst>
            </c:dLbl>
            <c:dLbl>
              <c:idx val="29"/>
              <c:layout>
                <c:manualLayout>
                  <c:x val="-3.3150166026943589E-3"/>
                  <c:y val="-4.4311752697579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0D-43C4-AE2F-3D6CF5CB7926}"/>
                </c:ext>
              </c:extLst>
            </c:dLbl>
            <c:dLbl>
              <c:idx val="30"/>
              <c:layout>
                <c:manualLayout>
                  <c:x val="-2.3828873071580627E-2"/>
                  <c:y val="0.12229367162438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0D-43C4-AE2F-3D6CF5CB7926}"/>
                </c:ext>
              </c:extLst>
            </c:dLbl>
            <c:dLbl>
              <c:idx val="31"/>
              <c:layout>
                <c:manualLayout>
                  <c:x val="0"/>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67-4BB4-99E0-840588A470FF}"/>
                </c:ext>
              </c:extLst>
            </c:dLbl>
            <c:dLbl>
              <c:idx val="32"/>
              <c:layout>
                <c:manualLayout>
                  <c:x val="-1.7940875504450792E-2"/>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7B-446F-93DA-ABB31BB0624E}"/>
                </c:ext>
              </c:extLst>
            </c:dLbl>
            <c:dLbl>
              <c:idx val="33"/>
              <c:layout>
                <c:manualLayout>
                  <c:x val="4.0774717055569662E-3"/>
                  <c:y val="9.02777777777777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15:layout>
                    <c:manualLayout>
                      <c:w val="5.1392453376840057E-2"/>
                      <c:h val="0.16196777486147565"/>
                    </c:manualLayout>
                  </c15:layout>
                </c:ext>
                <c:ext xmlns:c16="http://schemas.microsoft.com/office/drawing/2014/chart" uri="{C3380CC4-5D6E-409C-BE32-E72D297353CC}">
                  <c16:uniqueId val="{00000000-DCAD-432C-8FE6-B6E5EAE8A89C}"/>
                </c:ext>
              </c:extLst>
            </c:dLbl>
            <c:dLbl>
              <c:idx val="34"/>
              <c:layout>
                <c:manualLayout>
                  <c:x val="1.6309886822227883E-3"/>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F5-4220-A8F0-D8B5AE5A8BA7}"/>
                </c:ext>
              </c:extLst>
            </c:dLbl>
            <c:dLbl>
              <c:idx val="35"/>
              <c:layout>
                <c:manualLayout>
                  <c:x val="-8.1549434111139428E-3"/>
                  <c:y val="-7.4074074074074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FC-4C28-8D7D-742A2183A043}"/>
                </c:ext>
              </c:extLst>
            </c:dLbl>
            <c:dLbl>
              <c:idx val="36"/>
              <c:layout>
                <c:manualLayout>
                  <c:x val="0"/>
                  <c:y val="9.2592592592592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99-48A7-A39A-F59387121D91}"/>
                </c:ext>
              </c:extLst>
            </c:dLbl>
            <c:dLbl>
              <c:idx val="37"/>
              <c:layout>
                <c:manualLayout>
                  <c:x val="-8.1549434111139428E-3"/>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DC-4965-9B13-DF2695745CE2}"/>
                </c:ext>
              </c:extLst>
            </c:dLbl>
            <c:dLbl>
              <c:idx val="38"/>
              <c:layout>
                <c:manualLayout>
                  <c:x val="0"/>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DC-4965-9B13-DF2695745CE2}"/>
                </c:ext>
              </c:extLst>
            </c:dLbl>
            <c:dLbl>
              <c:idx val="39"/>
              <c:layout>
                <c:manualLayout>
                  <c:x val="-3.7512739691124133E-2"/>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E5-4F6B-88FB-72FDFDA43C5C}"/>
                </c:ext>
              </c:extLst>
            </c:dLbl>
            <c:dLbl>
              <c:idx val="40"/>
              <c:layout>
                <c:manualLayout>
                  <c:x val="-3.2619773644455767E-3"/>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98-4A56-BC8C-65A6EC5772B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'F4'!$A$7:$A$47</c:f>
              <c:numCache>
                <c:formatCode>mmm\-yy</c:formatCode>
                <c:ptCount val="41"/>
                <c:pt idx="0">
                  <c:v>43862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pt idx="25">
                  <c:v>44682</c:v>
                </c:pt>
                <c:pt idx="26">
                  <c:v>44713</c:v>
                </c:pt>
                <c:pt idx="27">
                  <c:v>44743</c:v>
                </c:pt>
                <c:pt idx="28">
                  <c:v>44774</c:v>
                </c:pt>
                <c:pt idx="29">
                  <c:v>44805</c:v>
                </c:pt>
                <c:pt idx="30">
                  <c:v>44835</c:v>
                </c:pt>
                <c:pt idx="31">
                  <c:v>44866</c:v>
                </c:pt>
                <c:pt idx="32">
                  <c:v>44896</c:v>
                </c:pt>
                <c:pt idx="33">
                  <c:v>44927</c:v>
                </c:pt>
                <c:pt idx="34">
                  <c:v>44958</c:v>
                </c:pt>
                <c:pt idx="35">
                  <c:v>44986</c:v>
                </c:pt>
                <c:pt idx="36">
                  <c:v>45017</c:v>
                </c:pt>
                <c:pt idx="37">
                  <c:v>45047</c:v>
                </c:pt>
                <c:pt idx="38">
                  <c:v>45078</c:v>
                </c:pt>
                <c:pt idx="39">
                  <c:v>45108</c:v>
                </c:pt>
                <c:pt idx="40">
                  <c:v>45139</c:v>
                </c:pt>
              </c:numCache>
            </c:numRef>
          </c:cat>
          <c:val>
            <c:numRef>
              <c:f>'F4'!$C$7:$C$47</c:f>
              <c:numCache>
                <c:formatCode>0.00</c:formatCode>
                <c:ptCount val="41"/>
                <c:pt idx="0">
                  <c:v>41.838602329450907</c:v>
                </c:pt>
                <c:pt idx="1">
                  <c:v>31.339434276206322</c:v>
                </c:pt>
                <c:pt idx="2">
                  <c:v>35.235715067593461</c:v>
                </c:pt>
                <c:pt idx="3">
                  <c:v>32.712146422628948</c:v>
                </c:pt>
                <c:pt idx="4">
                  <c:v>33.68552412645591</c:v>
                </c:pt>
                <c:pt idx="5">
                  <c:v>33.815609090054785</c:v>
                </c:pt>
                <c:pt idx="6">
                  <c:v>32.251655629139073</c:v>
                </c:pt>
                <c:pt idx="7">
                  <c:v>32.138103161397666</c:v>
                </c:pt>
                <c:pt idx="8">
                  <c:v>32.371048252911812</c:v>
                </c:pt>
                <c:pt idx="9">
                  <c:v>33.760399334442596</c:v>
                </c:pt>
                <c:pt idx="10">
                  <c:v>34.134775374376041</c:v>
                </c:pt>
                <c:pt idx="11">
                  <c:v>37.868988391376448</c:v>
                </c:pt>
                <c:pt idx="12">
                  <c:v>39.692179700499167</c:v>
                </c:pt>
                <c:pt idx="13">
                  <c:v>38.885191347753747</c:v>
                </c:pt>
                <c:pt idx="14">
                  <c:v>41.229235880398669</c:v>
                </c:pt>
                <c:pt idx="15">
                  <c:v>37.034883720930239</c:v>
                </c:pt>
                <c:pt idx="16">
                  <c:v>36.608623548922054</c:v>
                </c:pt>
                <c:pt idx="17">
                  <c:v>38.843594009983363</c:v>
                </c:pt>
                <c:pt idx="18">
                  <c:v>38.928571428571431</c:v>
                </c:pt>
                <c:pt idx="19">
                  <c:v>37.895174708818629</c:v>
                </c:pt>
                <c:pt idx="20">
                  <c:v>39.08</c:v>
                </c:pt>
                <c:pt idx="21">
                  <c:v>38.391376451077946</c:v>
                </c:pt>
                <c:pt idx="22">
                  <c:v>38.828903654485046</c:v>
                </c:pt>
                <c:pt idx="23">
                  <c:v>37.441860465116278</c:v>
                </c:pt>
                <c:pt idx="24" formatCode="General">
                  <c:v>37.75</c:v>
                </c:pt>
                <c:pt idx="25">
                  <c:v>38.098006644518271</c:v>
                </c:pt>
                <c:pt idx="26">
                  <c:v>39.03</c:v>
                </c:pt>
                <c:pt idx="27">
                  <c:v>38.228476821192046</c:v>
                </c:pt>
                <c:pt idx="28">
                  <c:v>39.168526140063797</c:v>
                </c:pt>
                <c:pt idx="29">
                  <c:v>39.909999999999997</c:v>
                </c:pt>
                <c:pt idx="30">
                  <c:v>40.9</c:v>
                </c:pt>
                <c:pt idx="31">
                  <c:v>39.04</c:v>
                </c:pt>
                <c:pt idx="32">
                  <c:v>40.463458110516932</c:v>
                </c:pt>
                <c:pt idx="33">
                  <c:v>39.485049833887047</c:v>
                </c:pt>
                <c:pt idx="34">
                  <c:v>38.696013289036543</c:v>
                </c:pt>
                <c:pt idx="35">
                  <c:v>43.421926910298993</c:v>
                </c:pt>
                <c:pt idx="36">
                  <c:v>38.971807628524047</c:v>
                </c:pt>
                <c:pt idx="37">
                  <c:v>43.338870431893689</c:v>
                </c:pt>
                <c:pt idx="38">
                  <c:v>41.67</c:v>
                </c:pt>
                <c:pt idx="39">
                  <c:v>39.161129568106311</c:v>
                </c:pt>
                <c:pt idx="40">
                  <c:v>39.509966777408636</c:v>
                </c:pt>
              </c:numCache>
            </c:numRef>
          </c:val>
          <c:smooth val="0"/>
          <c:extLst>
            <c:ext xmlns:c16="http://schemas.microsoft.com/office/drawing/2014/chart" uri="{C3380CC4-5D6E-409C-BE32-E72D297353CC}">
              <c16:uniqueId val="{00000001-FFD6-4B12-B983-10308AE18F1F}"/>
            </c:ext>
          </c:extLst>
        </c:ser>
        <c:dLbls>
          <c:showLegendKey val="0"/>
          <c:showVal val="0"/>
          <c:showCatName val="0"/>
          <c:showSerName val="0"/>
          <c:showPercent val="0"/>
          <c:showBubbleSize val="0"/>
        </c:dLbls>
        <c:marker val="1"/>
        <c:smooth val="0"/>
        <c:axId val="669726336"/>
        <c:axId val="654818016"/>
      </c:lineChart>
      <c:dateAx>
        <c:axId val="669726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54818016"/>
        <c:crosses val="autoZero"/>
        <c:auto val="1"/>
        <c:lblOffset val="100"/>
        <c:baseTimeUnit val="months"/>
      </c:dateAx>
      <c:valAx>
        <c:axId val="654818016"/>
        <c:scaling>
          <c:orientation val="minMax"/>
          <c:min val="0"/>
        </c:scaling>
        <c:delete val="1"/>
        <c:axPos val="l"/>
        <c:numFmt formatCode="General" sourceLinked="1"/>
        <c:majorTickMark val="none"/>
        <c:minorTickMark val="none"/>
        <c:tickLblPos val="nextTo"/>
        <c:crossAx val="669726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Nacional</c:v>
          </c:tx>
          <c:spPr>
            <a:solidFill>
              <a:srgbClr val="FFDF79"/>
            </a:solidFill>
            <a:ln w="0" cmpd="sng">
              <a:noFill/>
              <a:prstDash val="solid"/>
            </a:ln>
          </c:spPr>
          <c:invertIfNegative val="0"/>
          <c:dPt>
            <c:idx val="0"/>
            <c:invertIfNegative val="0"/>
            <c:bubble3D val="0"/>
            <c:extLst>
              <c:ext xmlns:c16="http://schemas.microsoft.com/office/drawing/2014/chart" uri="{C3380CC4-5D6E-409C-BE32-E72D297353CC}">
                <c16:uniqueId val="{00000000-1FAD-4552-9FF7-D6A90F056FA2}"/>
              </c:ext>
            </c:extLst>
          </c:dPt>
          <c:dPt>
            <c:idx val="1"/>
            <c:invertIfNegative val="0"/>
            <c:bubble3D val="0"/>
            <c:extLst>
              <c:ext xmlns:c16="http://schemas.microsoft.com/office/drawing/2014/chart" uri="{C3380CC4-5D6E-409C-BE32-E72D297353CC}">
                <c16:uniqueId val="{00000001-1FAD-4552-9FF7-D6A90F056FA2}"/>
              </c:ext>
            </c:extLst>
          </c:dPt>
          <c:dPt>
            <c:idx val="2"/>
            <c:invertIfNegative val="0"/>
            <c:bubble3D val="0"/>
            <c:extLst>
              <c:ext xmlns:c16="http://schemas.microsoft.com/office/drawing/2014/chart" uri="{C3380CC4-5D6E-409C-BE32-E72D297353CC}">
                <c16:uniqueId val="{00000002-1FAD-4552-9FF7-D6A90F056FA2}"/>
              </c:ext>
            </c:extLst>
          </c:dPt>
          <c:dPt>
            <c:idx val="3"/>
            <c:invertIfNegative val="0"/>
            <c:bubble3D val="0"/>
            <c:extLst>
              <c:ext xmlns:c16="http://schemas.microsoft.com/office/drawing/2014/chart" uri="{C3380CC4-5D6E-409C-BE32-E72D297353CC}">
                <c16:uniqueId val="{00000003-1FAD-4552-9FF7-D6A90F056FA2}"/>
              </c:ext>
            </c:extLst>
          </c:dPt>
          <c:dPt>
            <c:idx val="4"/>
            <c:invertIfNegative val="0"/>
            <c:bubble3D val="0"/>
            <c:extLst>
              <c:ext xmlns:c16="http://schemas.microsoft.com/office/drawing/2014/chart" uri="{C3380CC4-5D6E-409C-BE32-E72D297353CC}">
                <c16:uniqueId val="{00000004-1FAD-4552-9FF7-D6A90F056FA2}"/>
              </c:ext>
            </c:extLst>
          </c:dPt>
          <c:dPt>
            <c:idx val="5"/>
            <c:invertIfNegative val="0"/>
            <c:bubble3D val="0"/>
            <c:extLst>
              <c:ext xmlns:c16="http://schemas.microsoft.com/office/drawing/2014/chart" uri="{C3380CC4-5D6E-409C-BE32-E72D297353CC}">
                <c16:uniqueId val="{00000005-1FAD-4552-9FF7-D6A90F056FA2}"/>
              </c:ext>
            </c:extLst>
          </c:dPt>
          <c:dPt>
            <c:idx val="6"/>
            <c:invertIfNegative val="0"/>
            <c:bubble3D val="0"/>
            <c:extLst>
              <c:ext xmlns:c16="http://schemas.microsoft.com/office/drawing/2014/chart" uri="{C3380CC4-5D6E-409C-BE32-E72D297353CC}">
                <c16:uniqueId val="{00000006-1FAD-4552-9FF7-D6A90F056FA2}"/>
              </c:ext>
            </c:extLst>
          </c:dPt>
          <c:dPt>
            <c:idx val="7"/>
            <c:invertIfNegative val="0"/>
            <c:bubble3D val="0"/>
            <c:spPr>
              <a:solidFill>
                <a:srgbClr val="E2AC00"/>
              </a:solidFill>
              <a:ln w="0" cmpd="sng">
                <a:noFill/>
                <a:prstDash val="solid"/>
              </a:ln>
            </c:spPr>
            <c:extLst>
              <c:ext xmlns:c16="http://schemas.microsoft.com/office/drawing/2014/chart" uri="{C3380CC4-5D6E-409C-BE32-E72D297353CC}">
                <c16:uniqueId val="{00000008-1FAD-4552-9FF7-D6A90F056FA2}"/>
              </c:ext>
            </c:extLst>
          </c:dPt>
          <c:dPt>
            <c:idx val="8"/>
            <c:invertIfNegative val="0"/>
            <c:bubble3D val="0"/>
            <c:extLst>
              <c:ext xmlns:c16="http://schemas.microsoft.com/office/drawing/2014/chart" uri="{C3380CC4-5D6E-409C-BE32-E72D297353CC}">
                <c16:uniqueId val="{00000009-1FAD-4552-9FF7-D6A90F056FA2}"/>
              </c:ext>
            </c:extLst>
          </c:dPt>
          <c:dPt>
            <c:idx val="9"/>
            <c:invertIfNegative val="0"/>
            <c:bubble3D val="0"/>
            <c:extLst>
              <c:ext xmlns:c16="http://schemas.microsoft.com/office/drawing/2014/chart" uri="{C3380CC4-5D6E-409C-BE32-E72D297353CC}">
                <c16:uniqueId val="{0000000A-1FAD-4552-9FF7-D6A90F056FA2}"/>
              </c:ext>
            </c:extLst>
          </c:dPt>
          <c:dPt>
            <c:idx val="10"/>
            <c:invertIfNegative val="0"/>
            <c:bubble3D val="0"/>
            <c:extLst>
              <c:ext xmlns:c16="http://schemas.microsoft.com/office/drawing/2014/chart" uri="{C3380CC4-5D6E-409C-BE32-E72D297353CC}">
                <c16:uniqueId val="{0000000B-1FAD-4552-9FF7-D6A90F056FA2}"/>
              </c:ext>
            </c:extLst>
          </c:dPt>
          <c:dPt>
            <c:idx val="11"/>
            <c:invertIfNegative val="0"/>
            <c:bubble3D val="0"/>
            <c:extLst>
              <c:ext xmlns:c16="http://schemas.microsoft.com/office/drawing/2014/chart" uri="{C3380CC4-5D6E-409C-BE32-E72D297353CC}">
                <c16:uniqueId val="{0000000C-1FAD-4552-9FF7-D6A90F056FA2}"/>
              </c:ext>
            </c:extLst>
          </c:dPt>
          <c:dPt>
            <c:idx val="12"/>
            <c:invertIfNegative val="0"/>
            <c:bubble3D val="0"/>
            <c:extLst>
              <c:ext xmlns:c16="http://schemas.microsoft.com/office/drawing/2014/chart" uri="{C3380CC4-5D6E-409C-BE32-E72D297353CC}">
                <c16:uniqueId val="{0000000D-1FAD-4552-9FF7-D6A90F056FA2}"/>
              </c:ext>
            </c:extLst>
          </c:dPt>
          <c:dPt>
            <c:idx val="13"/>
            <c:invertIfNegative val="0"/>
            <c:bubble3D val="0"/>
            <c:extLst>
              <c:ext xmlns:c16="http://schemas.microsoft.com/office/drawing/2014/chart" uri="{C3380CC4-5D6E-409C-BE32-E72D297353CC}">
                <c16:uniqueId val="{0000000E-1FAD-4552-9FF7-D6A90F056FA2}"/>
              </c:ext>
            </c:extLst>
          </c:dPt>
          <c:dPt>
            <c:idx val="14"/>
            <c:invertIfNegative val="0"/>
            <c:bubble3D val="0"/>
            <c:extLst>
              <c:ext xmlns:c16="http://schemas.microsoft.com/office/drawing/2014/chart" uri="{C3380CC4-5D6E-409C-BE32-E72D297353CC}">
                <c16:uniqueId val="{0000000F-1FAD-4552-9FF7-D6A90F056FA2}"/>
              </c:ext>
            </c:extLst>
          </c:dPt>
          <c:dPt>
            <c:idx val="15"/>
            <c:invertIfNegative val="0"/>
            <c:bubble3D val="0"/>
            <c:extLst>
              <c:ext xmlns:c16="http://schemas.microsoft.com/office/drawing/2014/chart" uri="{C3380CC4-5D6E-409C-BE32-E72D297353CC}">
                <c16:uniqueId val="{00000010-1FAD-4552-9FF7-D6A90F056FA2}"/>
              </c:ext>
            </c:extLst>
          </c:dPt>
          <c:dPt>
            <c:idx val="16"/>
            <c:invertIfNegative val="0"/>
            <c:bubble3D val="0"/>
            <c:extLst>
              <c:ext xmlns:c16="http://schemas.microsoft.com/office/drawing/2014/chart" uri="{C3380CC4-5D6E-409C-BE32-E72D297353CC}">
                <c16:uniqueId val="{00000011-1FAD-4552-9FF7-D6A90F056FA2}"/>
              </c:ext>
            </c:extLst>
          </c:dPt>
          <c:dPt>
            <c:idx val="17"/>
            <c:invertIfNegative val="0"/>
            <c:bubble3D val="0"/>
            <c:extLst>
              <c:ext xmlns:c16="http://schemas.microsoft.com/office/drawing/2014/chart" uri="{C3380CC4-5D6E-409C-BE32-E72D297353CC}">
                <c16:uniqueId val="{00000012-1FAD-4552-9FF7-D6A90F056FA2}"/>
              </c:ext>
            </c:extLst>
          </c:dPt>
          <c:dPt>
            <c:idx val="18"/>
            <c:invertIfNegative val="0"/>
            <c:bubble3D val="0"/>
            <c:extLst>
              <c:ext xmlns:c16="http://schemas.microsoft.com/office/drawing/2014/chart" uri="{C3380CC4-5D6E-409C-BE32-E72D297353CC}">
                <c16:uniqueId val="{00000013-1FAD-4552-9FF7-D6A90F056FA2}"/>
              </c:ext>
            </c:extLst>
          </c:dPt>
          <c:dPt>
            <c:idx val="19"/>
            <c:invertIfNegative val="0"/>
            <c:bubble3D val="0"/>
            <c:spPr>
              <a:solidFill>
                <a:srgbClr val="E2AC00"/>
              </a:solidFill>
              <a:ln w="0" cmpd="sng">
                <a:noFill/>
                <a:prstDash val="solid"/>
              </a:ln>
            </c:spPr>
            <c:extLst>
              <c:ext xmlns:c16="http://schemas.microsoft.com/office/drawing/2014/chart" uri="{C3380CC4-5D6E-409C-BE32-E72D297353CC}">
                <c16:uniqueId val="{00000015-1FAD-4552-9FF7-D6A90F056FA2}"/>
              </c:ext>
            </c:extLst>
          </c:dPt>
          <c:dPt>
            <c:idx val="20"/>
            <c:invertIfNegative val="0"/>
            <c:bubble3D val="0"/>
            <c:extLst>
              <c:ext xmlns:c16="http://schemas.microsoft.com/office/drawing/2014/chart" uri="{C3380CC4-5D6E-409C-BE32-E72D297353CC}">
                <c16:uniqueId val="{00000016-1FAD-4552-9FF7-D6A90F056FA2}"/>
              </c:ext>
            </c:extLst>
          </c:dPt>
          <c:dPt>
            <c:idx val="21"/>
            <c:invertIfNegative val="0"/>
            <c:bubble3D val="0"/>
            <c:extLst>
              <c:ext xmlns:c16="http://schemas.microsoft.com/office/drawing/2014/chart" uri="{C3380CC4-5D6E-409C-BE32-E72D297353CC}">
                <c16:uniqueId val="{00000017-1FAD-4552-9FF7-D6A90F056FA2}"/>
              </c:ext>
            </c:extLst>
          </c:dPt>
          <c:dPt>
            <c:idx val="22"/>
            <c:invertIfNegative val="0"/>
            <c:bubble3D val="0"/>
            <c:extLst>
              <c:ext xmlns:c16="http://schemas.microsoft.com/office/drawing/2014/chart" uri="{C3380CC4-5D6E-409C-BE32-E72D297353CC}">
                <c16:uniqueId val="{00000018-1FAD-4552-9FF7-D6A90F056FA2}"/>
              </c:ext>
            </c:extLst>
          </c:dPt>
          <c:dPt>
            <c:idx val="23"/>
            <c:invertIfNegative val="0"/>
            <c:bubble3D val="0"/>
            <c:extLst>
              <c:ext xmlns:c16="http://schemas.microsoft.com/office/drawing/2014/chart" uri="{C3380CC4-5D6E-409C-BE32-E72D297353CC}">
                <c16:uniqueId val="{00000019-1FAD-4552-9FF7-D6A90F056FA2}"/>
              </c:ext>
            </c:extLst>
          </c:dPt>
          <c:dPt>
            <c:idx val="24"/>
            <c:invertIfNegative val="0"/>
            <c:bubble3D val="0"/>
            <c:extLst>
              <c:ext xmlns:c16="http://schemas.microsoft.com/office/drawing/2014/chart" uri="{C3380CC4-5D6E-409C-BE32-E72D297353CC}">
                <c16:uniqueId val="{0000001A-1FAD-4552-9FF7-D6A90F056FA2}"/>
              </c:ext>
            </c:extLst>
          </c:dPt>
          <c:dPt>
            <c:idx val="25"/>
            <c:invertIfNegative val="0"/>
            <c:bubble3D val="0"/>
            <c:extLst>
              <c:ext xmlns:c16="http://schemas.microsoft.com/office/drawing/2014/chart" uri="{C3380CC4-5D6E-409C-BE32-E72D297353CC}">
                <c16:uniqueId val="{0000001B-1FAD-4552-9FF7-D6A90F056FA2}"/>
              </c:ext>
            </c:extLst>
          </c:dPt>
          <c:dPt>
            <c:idx val="26"/>
            <c:invertIfNegative val="0"/>
            <c:bubble3D val="0"/>
            <c:extLst>
              <c:ext xmlns:c16="http://schemas.microsoft.com/office/drawing/2014/chart" uri="{C3380CC4-5D6E-409C-BE32-E72D297353CC}">
                <c16:uniqueId val="{0000001C-1FAD-4552-9FF7-D6A90F056FA2}"/>
              </c:ext>
            </c:extLst>
          </c:dPt>
          <c:dPt>
            <c:idx val="27"/>
            <c:invertIfNegative val="0"/>
            <c:bubble3D val="0"/>
            <c:extLst>
              <c:ext xmlns:c16="http://schemas.microsoft.com/office/drawing/2014/chart" uri="{C3380CC4-5D6E-409C-BE32-E72D297353CC}">
                <c16:uniqueId val="{0000001D-1FAD-4552-9FF7-D6A90F056FA2}"/>
              </c:ext>
            </c:extLst>
          </c:dPt>
          <c:dPt>
            <c:idx val="28"/>
            <c:invertIfNegative val="0"/>
            <c:bubble3D val="0"/>
            <c:extLst>
              <c:ext xmlns:c16="http://schemas.microsoft.com/office/drawing/2014/chart" uri="{C3380CC4-5D6E-409C-BE32-E72D297353CC}">
                <c16:uniqueId val="{0000001E-1FAD-4552-9FF7-D6A90F056FA2}"/>
              </c:ext>
            </c:extLst>
          </c:dPt>
          <c:dPt>
            <c:idx val="29"/>
            <c:invertIfNegative val="0"/>
            <c:bubble3D val="0"/>
            <c:extLst>
              <c:ext xmlns:c16="http://schemas.microsoft.com/office/drawing/2014/chart" uri="{C3380CC4-5D6E-409C-BE32-E72D297353CC}">
                <c16:uniqueId val="{0000001F-1FAD-4552-9FF7-D6A90F056FA2}"/>
              </c:ext>
            </c:extLst>
          </c:dPt>
          <c:dPt>
            <c:idx val="30"/>
            <c:invertIfNegative val="0"/>
            <c:bubble3D val="0"/>
            <c:extLst>
              <c:ext xmlns:c16="http://schemas.microsoft.com/office/drawing/2014/chart" uri="{C3380CC4-5D6E-409C-BE32-E72D297353CC}">
                <c16:uniqueId val="{00000020-1FAD-4552-9FF7-D6A90F056FA2}"/>
              </c:ext>
            </c:extLst>
          </c:dPt>
          <c:dPt>
            <c:idx val="31"/>
            <c:invertIfNegative val="0"/>
            <c:bubble3D val="0"/>
            <c:spPr>
              <a:solidFill>
                <a:srgbClr val="E2AC00"/>
              </a:solidFill>
              <a:ln w="0" cmpd="sng">
                <a:noFill/>
                <a:prstDash val="solid"/>
              </a:ln>
            </c:spPr>
            <c:extLst>
              <c:ext xmlns:c16="http://schemas.microsoft.com/office/drawing/2014/chart" uri="{C3380CC4-5D6E-409C-BE32-E72D297353CC}">
                <c16:uniqueId val="{00000022-1FAD-4552-9FF7-D6A90F056FA2}"/>
              </c:ext>
            </c:extLst>
          </c:dPt>
          <c:dPt>
            <c:idx val="32"/>
            <c:invertIfNegative val="0"/>
            <c:bubble3D val="0"/>
            <c:extLst>
              <c:ext xmlns:c16="http://schemas.microsoft.com/office/drawing/2014/chart" uri="{C3380CC4-5D6E-409C-BE32-E72D297353CC}">
                <c16:uniqueId val="{00000023-1FAD-4552-9FF7-D6A90F056FA2}"/>
              </c:ext>
            </c:extLst>
          </c:dPt>
          <c:dPt>
            <c:idx val="33"/>
            <c:invertIfNegative val="0"/>
            <c:bubble3D val="0"/>
            <c:extLst>
              <c:ext xmlns:c16="http://schemas.microsoft.com/office/drawing/2014/chart" uri="{C3380CC4-5D6E-409C-BE32-E72D297353CC}">
                <c16:uniqueId val="{00000024-1FAD-4552-9FF7-D6A90F056FA2}"/>
              </c:ext>
            </c:extLst>
          </c:dPt>
          <c:dPt>
            <c:idx val="34"/>
            <c:invertIfNegative val="0"/>
            <c:bubble3D val="0"/>
            <c:extLst>
              <c:ext xmlns:c16="http://schemas.microsoft.com/office/drawing/2014/chart" uri="{C3380CC4-5D6E-409C-BE32-E72D297353CC}">
                <c16:uniqueId val="{00000025-1FAD-4552-9FF7-D6A90F056FA2}"/>
              </c:ext>
            </c:extLst>
          </c:dPt>
          <c:dPt>
            <c:idx val="35"/>
            <c:invertIfNegative val="0"/>
            <c:bubble3D val="0"/>
            <c:extLst>
              <c:ext xmlns:c16="http://schemas.microsoft.com/office/drawing/2014/chart" uri="{C3380CC4-5D6E-409C-BE32-E72D297353CC}">
                <c16:uniqueId val="{00000026-1FAD-4552-9FF7-D6A90F056FA2}"/>
              </c:ext>
            </c:extLst>
          </c:dPt>
          <c:dPt>
            <c:idx val="36"/>
            <c:invertIfNegative val="0"/>
            <c:bubble3D val="0"/>
            <c:extLst>
              <c:ext xmlns:c16="http://schemas.microsoft.com/office/drawing/2014/chart" uri="{C3380CC4-5D6E-409C-BE32-E72D297353CC}">
                <c16:uniqueId val="{00000027-1FAD-4552-9FF7-D6A90F056FA2}"/>
              </c:ext>
            </c:extLst>
          </c:dPt>
          <c:dPt>
            <c:idx val="37"/>
            <c:invertIfNegative val="0"/>
            <c:bubble3D val="0"/>
            <c:extLst>
              <c:ext xmlns:c16="http://schemas.microsoft.com/office/drawing/2014/chart" uri="{C3380CC4-5D6E-409C-BE32-E72D297353CC}">
                <c16:uniqueId val="{00000028-1FAD-4552-9FF7-D6A90F056FA2}"/>
              </c:ext>
            </c:extLst>
          </c:dPt>
          <c:dPt>
            <c:idx val="38"/>
            <c:invertIfNegative val="0"/>
            <c:bubble3D val="0"/>
            <c:extLst>
              <c:ext xmlns:c16="http://schemas.microsoft.com/office/drawing/2014/chart" uri="{C3380CC4-5D6E-409C-BE32-E72D297353CC}">
                <c16:uniqueId val="{00000029-1FAD-4552-9FF7-D6A90F056FA2}"/>
              </c:ext>
            </c:extLst>
          </c:dPt>
          <c:dPt>
            <c:idx val="39"/>
            <c:invertIfNegative val="0"/>
            <c:bubble3D val="0"/>
            <c:extLst>
              <c:ext xmlns:c16="http://schemas.microsoft.com/office/drawing/2014/chart" uri="{C3380CC4-5D6E-409C-BE32-E72D297353CC}">
                <c16:uniqueId val="{0000002A-1FAD-4552-9FF7-D6A90F056FA2}"/>
              </c:ext>
            </c:extLst>
          </c:dPt>
          <c:dPt>
            <c:idx val="40"/>
            <c:invertIfNegative val="0"/>
            <c:bubble3D val="0"/>
            <c:extLst>
              <c:ext xmlns:c16="http://schemas.microsoft.com/office/drawing/2014/chart" uri="{C3380CC4-5D6E-409C-BE32-E72D297353CC}">
                <c16:uniqueId val="{0000002B-1FAD-4552-9FF7-D6A90F056FA2}"/>
              </c:ext>
            </c:extLst>
          </c:dPt>
          <c:dPt>
            <c:idx val="41"/>
            <c:invertIfNegative val="0"/>
            <c:bubble3D val="0"/>
            <c:extLst>
              <c:ext xmlns:c16="http://schemas.microsoft.com/office/drawing/2014/chart" uri="{C3380CC4-5D6E-409C-BE32-E72D297353CC}">
                <c16:uniqueId val="{0000002C-1FAD-4552-9FF7-D6A90F056FA2}"/>
              </c:ext>
            </c:extLst>
          </c:dPt>
          <c:dPt>
            <c:idx val="42"/>
            <c:invertIfNegative val="0"/>
            <c:bubble3D val="0"/>
            <c:extLst>
              <c:ext xmlns:c16="http://schemas.microsoft.com/office/drawing/2014/chart" uri="{C3380CC4-5D6E-409C-BE32-E72D297353CC}">
                <c16:uniqueId val="{0000002D-1FAD-4552-9FF7-D6A90F056FA2}"/>
              </c:ext>
            </c:extLst>
          </c:dPt>
          <c:dPt>
            <c:idx val="43"/>
            <c:invertIfNegative val="0"/>
            <c:bubble3D val="0"/>
            <c:spPr>
              <a:solidFill>
                <a:srgbClr val="E2AC00"/>
              </a:solidFill>
              <a:ln w="0" cmpd="sng">
                <a:noFill/>
                <a:prstDash val="solid"/>
              </a:ln>
            </c:spPr>
            <c:extLst>
              <c:ext xmlns:c16="http://schemas.microsoft.com/office/drawing/2014/chart" uri="{C3380CC4-5D6E-409C-BE32-E72D297353CC}">
                <c16:uniqueId val="{0000002F-1FAD-4552-9FF7-D6A90F056FA2}"/>
              </c:ext>
            </c:extLst>
          </c:dPt>
          <c:dPt>
            <c:idx val="44"/>
            <c:invertIfNegative val="0"/>
            <c:bubble3D val="0"/>
            <c:extLst>
              <c:ext xmlns:c16="http://schemas.microsoft.com/office/drawing/2014/chart" uri="{C3380CC4-5D6E-409C-BE32-E72D297353CC}">
                <c16:uniqueId val="{00000030-1FAD-4552-9FF7-D6A90F056FA2}"/>
              </c:ext>
            </c:extLst>
          </c:dPt>
          <c:dPt>
            <c:idx val="45"/>
            <c:invertIfNegative val="0"/>
            <c:bubble3D val="0"/>
            <c:extLst>
              <c:ext xmlns:c16="http://schemas.microsoft.com/office/drawing/2014/chart" uri="{C3380CC4-5D6E-409C-BE32-E72D297353CC}">
                <c16:uniqueId val="{00000031-1FAD-4552-9FF7-D6A90F056FA2}"/>
              </c:ext>
            </c:extLst>
          </c:dPt>
          <c:dPt>
            <c:idx val="46"/>
            <c:invertIfNegative val="0"/>
            <c:bubble3D val="0"/>
            <c:extLst>
              <c:ext xmlns:c16="http://schemas.microsoft.com/office/drawing/2014/chart" uri="{C3380CC4-5D6E-409C-BE32-E72D297353CC}">
                <c16:uniqueId val="{00000032-1FAD-4552-9FF7-D6A90F056FA2}"/>
              </c:ext>
            </c:extLst>
          </c:dPt>
          <c:dPt>
            <c:idx val="47"/>
            <c:invertIfNegative val="0"/>
            <c:bubble3D val="0"/>
            <c:extLst>
              <c:ext xmlns:c16="http://schemas.microsoft.com/office/drawing/2014/chart" uri="{C3380CC4-5D6E-409C-BE32-E72D297353CC}">
                <c16:uniqueId val="{00000033-1FAD-4552-9FF7-D6A90F056FA2}"/>
              </c:ext>
            </c:extLst>
          </c:dPt>
          <c:dPt>
            <c:idx val="48"/>
            <c:invertIfNegative val="0"/>
            <c:bubble3D val="0"/>
            <c:extLst>
              <c:ext xmlns:c16="http://schemas.microsoft.com/office/drawing/2014/chart" uri="{C3380CC4-5D6E-409C-BE32-E72D297353CC}">
                <c16:uniqueId val="{00000034-1FAD-4552-9FF7-D6A90F056FA2}"/>
              </c:ext>
            </c:extLst>
          </c:dPt>
          <c:dPt>
            <c:idx val="49"/>
            <c:invertIfNegative val="0"/>
            <c:bubble3D val="0"/>
            <c:extLst>
              <c:ext xmlns:c16="http://schemas.microsoft.com/office/drawing/2014/chart" uri="{C3380CC4-5D6E-409C-BE32-E72D297353CC}">
                <c16:uniqueId val="{00000035-1FAD-4552-9FF7-D6A90F056FA2}"/>
              </c:ext>
            </c:extLst>
          </c:dPt>
          <c:dPt>
            <c:idx val="50"/>
            <c:invertIfNegative val="0"/>
            <c:bubble3D val="0"/>
            <c:extLst>
              <c:ext xmlns:c16="http://schemas.microsoft.com/office/drawing/2014/chart" uri="{C3380CC4-5D6E-409C-BE32-E72D297353CC}">
                <c16:uniqueId val="{00000036-1FAD-4552-9FF7-D6A90F056FA2}"/>
              </c:ext>
            </c:extLst>
          </c:dPt>
          <c:dPt>
            <c:idx val="51"/>
            <c:invertIfNegative val="0"/>
            <c:bubble3D val="0"/>
            <c:extLst>
              <c:ext xmlns:c16="http://schemas.microsoft.com/office/drawing/2014/chart" uri="{C3380CC4-5D6E-409C-BE32-E72D297353CC}">
                <c16:uniqueId val="{00000037-1FAD-4552-9FF7-D6A90F056FA2}"/>
              </c:ext>
            </c:extLst>
          </c:dPt>
          <c:dPt>
            <c:idx val="52"/>
            <c:invertIfNegative val="0"/>
            <c:bubble3D val="0"/>
            <c:extLst>
              <c:ext xmlns:c16="http://schemas.microsoft.com/office/drawing/2014/chart" uri="{C3380CC4-5D6E-409C-BE32-E72D297353CC}">
                <c16:uniqueId val="{00000038-1FAD-4552-9FF7-D6A90F056FA2}"/>
              </c:ext>
            </c:extLst>
          </c:dPt>
          <c:dPt>
            <c:idx val="53"/>
            <c:invertIfNegative val="0"/>
            <c:bubble3D val="0"/>
            <c:extLst>
              <c:ext xmlns:c16="http://schemas.microsoft.com/office/drawing/2014/chart" uri="{C3380CC4-5D6E-409C-BE32-E72D297353CC}">
                <c16:uniqueId val="{00000039-1FAD-4552-9FF7-D6A90F056FA2}"/>
              </c:ext>
            </c:extLst>
          </c:dPt>
          <c:dPt>
            <c:idx val="54"/>
            <c:invertIfNegative val="0"/>
            <c:bubble3D val="0"/>
            <c:extLst>
              <c:ext xmlns:c16="http://schemas.microsoft.com/office/drawing/2014/chart" uri="{C3380CC4-5D6E-409C-BE32-E72D297353CC}">
                <c16:uniqueId val="{0000003A-1FAD-4552-9FF7-D6A90F056FA2}"/>
              </c:ext>
            </c:extLst>
          </c:dPt>
          <c:dPt>
            <c:idx val="55"/>
            <c:invertIfNegative val="0"/>
            <c:bubble3D val="0"/>
            <c:spPr>
              <a:solidFill>
                <a:srgbClr val="E2AC00"/>
              </a:solidFill>
              <a:ln w="0" cmpd="sng">
                <a:noFill/>
                <a:prstDash val="solid"/>
              </a:ln>
            </c:spPr>
            <c:extLst>
              <c:ext xmlns:c16="http://schemas.microsoft.com/office/drawing/2014/chart" uri="{C3380CC4-5D6E-409C-BE32-E72D297353CC}">
                <c16:uniqueId val="{0000003C-1FAD-4552-9FF7-D6A90F056FA2}"/>
              </c:ext>
            </c:extLst>
          </c:dPt>
          <c:dPt>
            <c:idx val="56"/>
            <c:invertIfNegative val="0"/>
            <c:bubble3D val="0"/>
            <c:extLst>
              <c:ext xmlns:c16="http://schemas.microsoft.com/office/drawing/2014/chart" uri="{C3380CC4-5D6E-409C-BE32-E72D297353CC}">
                <c16:uniqueId val="{0000003D-1FAD-4552-9FF7-D6A90F056FA2}"/>
              </c:ext>
            </c:extLst>
          </c:dPt>
          <c:dPt>
            <c:idx val="57"/>
            <c:invertIfNegative val="0"/>
            <c:bubble3D val="0"/>
            <c:extLst>
              <c:ext xmlns:c16="http://schemas.microsoft.com/office/drawing/2014/chart" uri="{C3380CC4-5D6E-409C-BE32-E72D297353CC}">
                <c16:uniqueId val="{0000003E-1FAD-4552-9FF7-D6A90F056FA2}"/>
              </c:ext>
            </c:extLst>
          </c:dPt>
          <c:dPt>
            <c:idx val="58"/>
            <c:invertIfNegative val="0"/>
            <c:bubble3D val="0"/>
            <c:extLst>
              <c:ext xmlns:c16="http://schemas.microsoft.com/office/drawing/2014/chart" uri="{C3380CC4-5D6E-409C-BE32-E72D297353CC}">
                <c16:uniqueId val="{0000003F-1FAD-4552-9FF7-D6A90F056FA2}"/>
              </c:ext>
            </c:extLst>
          </c:dPt>
          <c:dPt>
            <c:idx val="59"/>
            <c:invertIfNegative val="0"/>
            <c:bubble3D val="0"/>
            <c:extLst>
              <c:ext xmlns:c16="http://schemas.microsoft.com/office/drawing/2014/chart" uri="{C3380CC4-5D6E-409C-BE32-E72D297353CC}">
                <c16:uniqueId val="{00000040-1FAD-4552-9FF7-D6A90F056FA2}"/>
              </c:ext>
            </c:extLst>
          </c:dPt>
          <c:dPt>
            <c:idx val="60"/>
            <c:invertIfNegative val="0"/>
            <c:bubble3D val="0"/>
            <c:extLst>
              <c:ext xmlns:c16="http://schemas.microsoft.com/office/drawing/2014/chart" uri="{C3380CC4-5D6E-409C-BE32-E72D297353CC}">
                <c16:uniqueId val="{00000041-1FAD-4552-9FF7-D6A90F056FA2}"/>
              </c:ext>
            </c:extLst>
          </c:dPt>
          <c:dPt>
            <c:idx val="61"/>
            <c:invertIfNegative val="0"/>
            <c:bubble3D val="0"/>
            <c:extLst>
              <c:ext xmlns:c16="http://schemas.microsoft.com/office/drawing/2014/chart" uri="{C3380CC4-5D6E-409C-BE32-E72D297353CC}">
                <c16:uniqueId val="{00000042-1FAD-4552-9FF7-D6A90F056FA2}"/>
              </c:ext>
            </c:extLst>
          </c:dPt>
          <c:dPt>
            <c:idx val="62"/>
            <c:invertIfNegative val="0"/>
            <c:bubble3D val="0"/>
            <c:extLst>
              <c:ext xmlns:c16="http://schemas.microsoft.com/office/drawing/2014/chart" uri="{C3380CC4-5D6E-409C-BE32-E72D297353CC}">
                <c16:uniqueId val="{00000043-1FAD-4552-9FF7-D6A90F056FA2}"/>
              </c:ext>
            </c:extLst>
          </c:dPt>
          <c:dPt>
            <c:idx val="63"/>
            <c:invertIfNegative val="0"/>
            <c:bubble3D val="0"/>
            <c:extLst>
              <c:ext xmlns:c16="http://schemas.microsoft.com/office/drawing/2014/chart" uri="{C3380CC4-5D6E-409C-BE32-E72D297353CC}">
                <c16:uniqueId val="{00000044-1FAD-4552-9FF7-D6A90F056FA2}"/>
              </c:ext>
            </c:extLst>
          </c:dPt>
          <c:dPt>
            <c:idx val="64"/>
            <c:invertIfNegative val="0"/>
            <c:bubble3D val="0"/>
            <c:extLst>
              <c:ext xmlns:c16="http://schemas.microsoft.com/office/drawing/2014/chart" uri="{C3380CC4-5D6E-409C-BE32-E72D297353CC}">
                <c16:uniqueId val="{00000045-1FAD-4552-9FF7-D6A90F056FA2}"/>
              </c:ext>
            </c:extLst>
          </c:dPt>
          <c:dPt>
            <c:idx val="65"/>
            <c:invertIfNegative val="0"/>
            <c:bubble3D val="0"/>
            <c:extLst>
              <c:ext xmlns:c16="http://schemas.microsoft.com/office/drawing/2014/chart" uri="{C3380CC4-5D6E-409C-BE32-E72D297353CC}">
                <c16:uniqueId val="{00000046-1FAD-4552-9FF7-D6A90F056FA2}"/>
              </c:ext>
            </c:extLst>
          </c:dPt>
          <c:dPt>
            <c:idx val="66"/>
            <c:invertIfNegative val="0"/>
            <c:bubble3D val="0"/>
            <c:extLst>
              <c:ext xmlns:c16="http://schemas.microsoft.com/office/drawing/2014/chart" uri="{C3380CC4-5D6E-409C-BE32-E72D297353CC}">
                <c16:uniqueId val="{00000047-1FAD-4552-9FF7-D6A90F056FA2}"/>
              </c:ext>
            </c:extLst>
          </c:dPt>
          <c:dPt>
            <c:idx val="67"/>
            <c:invertIfNegative val="0"/>
            <c:bubble3D val="0"/>
            <c:spPr>
              <a:solidFill>
                <a:srgbClr val="E2AC00"/>
              </a:solidFill>
              <a:ln w="0" cmpd="sng">
                <a:noFill/>
                <a:prstDash val="solid"/>
              </a:ln>
            </c:spPr>
            <c:extLst>
              <c:ext xmlns:c16="http://schemas.microsoft.com/office/drawing/2014/chart" uri="{C3380CC4-5D6E-409C-BE32-E72D297353CC}">
                <c16:uniqueId val="{00000049-1FAD-4552-9FF7-D6A90F056FA2}"/>
              </c:ext>
            </c:extLst>
          </c:dPt>
          <c:dPt>
            <c:idx val="68"/>
            <c:invertIfNegative val="0"/>
            <c:bubble3D val="0"/>
            <c:extLst>
              <c:ext xmlns:c16="http://schemas.microsoft.com/office/drawing/2014/chart" uri="{C3380CC4-5D6E-409C-BE32-E72D297353CC}">
                <c16:uniqueId val="{0000004A-1FAD-4552-9FF7-D6A90F056FA2}"/>
              </c:ext>
            </c:extLst>
          </c:dPt>
          <c:dPt>
            <c:idx val="69"/>
            <c:invertIfNegative val="0"/>
            <c:bubble3D val="0"/>
            <c:extLst>
              <c:ext xmlns:c16="http://schemas.microsoft.com/office/drawing/2014/chart" uri="{C3380CC4-5D6E-409C-BE32-E72D297353CC}">
                <c16:uniqueId val="{0000004B-1FAD-4552-9FF7-D6A90F056FA2}"/>
              </c:ext>
            </c:extLst>
          </c:dPt>
          <c:dPt>
            <c:idx val="70"/>
            <c:invertIfNegative val="0"/>
            <c:bubble3D val="0"/>
            <c:extLst>
              <c:ext xmlns:c16="http://schemas.microsoft.com/office/drawing/2014/chart" uri="{C3380CC4-5D6E-409C-BE32-E72D297353CC}">
                <c16:uniqueId val="{0000004C-1FAD-4552-9FF7-D6A90F056FA2}"/>
              </c:ext>
            </c:extLst>
          </c:dPt>
          <c:dPt>
            <c:idx val="71"/>
            <c:invertIfNegative val="0"/>
            <c:bubble3D val="0"/>
            <c:extLst>
              <c:ext xmlns:c16="http://schemas.microsoft.com/office/drawing/2014/chart" uri="{C3380CC4-5D6E-409C-BE32-E72D297353CC}">
                <c16:uniqueId val="{0000004D-1FAD-4552-9FF7-D6A90F056FA2}"/>
              </c:ext>
            </c:extLst>
          </c:dPt>
          <c:dPt>
            <c:idx val="72"/>
            <c:invertIfNegative val="0"/>
            <c:bubble3D val="0"/>
            <c:extLst>
              <c:ext xmlns:c16="http://schemas.microsoft.com/office/drawing/2014/chart" uri="{C3380CC4-5D6E-409C-BE32-E72D297353CC}">
                <c16:uniqueId val="{0000004E-1FAD-4552-9FF7-D6A90F056FA2}"/>
              </c:ext>
            </c:extLst>
          </c:dPt>
          <c:dPt>
            <c:idx val="73"/>
            <c:invertIfNegative val="0"/>
            <c:bubble3D val="0"/>
            <c:extLst>
              <c:ext xmlns:c16="http://schemas.microsoft.com/office/drawing/2014/chart" uri="{C3380CC4-5D6E-409C-BE32-E72D297353CC}">
                <c16:uniqueId val="{0000004F-1FAD-4552-9FF7-D6A90F056FA2}"/>
              </c:ext>
            </c:extLst>
          </c:dPt>
          <c:dPt>
            <c:idx val="74"/>
            <c:invertIfNegative val="0"/>
            <c:bubble3D val="0"/>
            <c:extLst>
              <c:ext xmlns:c16="http://schemas.microsoft.com/office/drawing/2014/chart" uri="{C3380CC4-5D6E-409C-BE32-E72D297353CC}">
                <c16:uniqueId val="{00000050-1FAD-4552-9FF7-D6A90F056FA2}"/>
              </c:ext>
            </c:extLst>
          </c:dPt>
          <c:dPt>
            <c:idx val="75"/>
            <c:invertIfNegative val="0"/>
            <c:bubble3D val="0"/>
            <c:extLst>
              <c:ext xmlns:c16="http://schemas.microsoft.com/office/drawing/2014/chart" uri="{C3380CC4-5D6E-409C-BE32-E72D297353CC}">
                <c16:uniqueId val="{00000051-1FAD-4552-9FF7-D6A90F056FA2}"/>
              </c:ext>
            </c:extLst>
          </c:dPt>
          <c:dPt>
            <c:idx val="76"/>
            <c:invertIfNegative val="0"/>
            <c:bubble3D val="0"/>
            <c:extLst>
              <c:ext xmlns:c16="http://schemas.microsoft.com/office/drawing/2014/chart" uri="{C3380CC4-5D6E-409C-BE32-E72D297353CC}">
                <c16:uniqueId val="{00000052-1FAD-4552-9FF7-D6A90F056FA2}"/>
              </c:ext>
            </c:extLst>
          </c:dPt>
          <c:dPt>
            <c:idx val="77"/>
            <c:invertIfNegative val="0"/>
            <c:bubble3D val="0"/>
            <c:extLst>
              <c:ext xmlns:c16="http://schemas.microsoft.com/office/drawing/2014/chart" uri="{C3380CC4-5D6E-409C-BE32-E72D297353CC}">
                <c16:uniqueId val="{00000053-1FAD-4552-9FF7-D6A90F056FA2}"/>
              </c:ext>
            </c:extLst>
          </c:dPt>
          <c:dPt>
            <c:idx val="78"/>
            <c:invertIfNegative val="0"/>
            <c:bubble3D val="0"/>
            <c:extLst>
              <c:ext xmlns:c16="http://schemas.microsoft.com/office/drawing/2014/chart" uri="{C3380CC4-5D6E-409C-BE32-E72D297353CC}">
                <c16:uniqueId val="{00000054-1FAD-4552-9FF7-D6A90F056FA2}"/>
              </c:ext>
            </c:extLst>
          </c:dPt>
          <c:dPt>
            <c:idx val="79"/>
            <c:invertIfNegative val="0"/>
            <c:bubble3D val="0"/>
            <c:spPr>
              <a:solidFill>
                <a:srgbClr val="E2AC00"/>
              </a:solidFill>
              <a:ln w="0" cmpd="sng">
                <a:noFill/>
                <a:prstDash val="solid"/>
              </a:ln>
            </c:spPr>
            <c:extLst>
              <c:ext xmlns:c16="http://schemas.microsoft.com/office/drawing/2014/chart" uri="{C3380CC4-5D6E-409C-BE32-E72D297353CC}">
                <c16:uniqueId val="{00000056-1FAD-4552-9FF7-D6A90F056FA2}"/>
              </c:ext>
            </c:extLst>
          </c:dPt>
          <c:dPt>
            <c:idx val="80"/>
            <c:invertIfNegative val="0"/>
            <c:bubble3D val="0"/>
            <c:extLst>
              <c:ext xmlns:c16="http://schemas.microsoft.com/office/drawing/2014/chart" uri="{C3380CC4-5D6E-409C-BE32-E72D297353CC}">
                <c16:uniqueId val="{00000057-1FAD-4552-9FF7-D6A90F056FA2}"/>
              </c:ext>
            </c:extLst>
          </c:dPt>
          <c:dPt>
            <c:idx val="81"/>
            <c:invertIfNegative val="0"/>
            <c:bubble3D val="0"/>
            <c:extLst>
              <c:ext xmlns:c16="http://schemas.microsoft.com/office/drawing/2014/chart" uri="{C3380CC4-5D6E-409C-BE32-E72D297353CC}">
                <c16:uniqueId val="{00000058-1FAD-4552-9FF7-D6A90F056FA2}"/>
              </c:ext>
            </c:extLst>
          </c:dPt>
          <c:dPt>
            <c:idx val="82"/>
            <c:invertIfNegative val="0"/>
            <c:bubble3D val="0"/>
            <c:extLst>
              <c:ext xmlns:c16="http://schemas.microsoft.com/office/drawing/2014/chart" uri="{C3380CC4-5D6E-409C-BE32-E72D297353CC}">
                <c16:uniqueId val="{00000059-1FAD-4552-9FF7-D6A90F056FA2}"/>
              </c:ext>
            </c:extLst>
          </c:dPt>
          <c:dPt>
            <c:idx val="83"/>
            <c:invertIfNegative val="0"/>
            <c:bubble3D val="0"/>
            <c:extLst>
              <c:ext xmlns:c16="http://schemas.microsoft.com/office/drawing/2014/chart" uri="{C3380CC4-5D6E-409C-BE32-E72D297353CC}">
                <c16:uniqueId val="{0000005A-1FAD-4552-9FF7-D6A90F056FA2}"/>
              </c:ext>
            </c:extLst>
          </c:dPt>
          <c:dPt>
            <c:idx val="84"/>
            <c:invertIfNegative val="0"/>
            <c:bubble3D val="0"/>
            <c:extLst>
              <c:ext xmlns:c16="http://schemas.microsoft.com/office/drawing/2014/chart" uri="{C3380CC4-5D6E-409C-BE32-E72D297353CC}">
                <c16:uniqueId val="{0000005B-1FAD-4552-9FF7-D6A90F056FA2}"/>
              </c:ext>
            </c:extLst>
          </c:dPt>
          <c:dPt>
            <c:idx val="85"/>
            <c:invertIfNegative val="0"/>
            <c:bubble3D val="0"/>
            <c:extLst>
              <c:ext xmlns:c16="http://schemas.microsoft.com/office/drawing/2014/chart" uri="{C3380CC4-5D6E-409C-BE32-E72D297353CC}">
                <c16:uniqueId val="{0000005C-1FAD-4552-9FF7-D6A90F056FA2}"/>
              </c:ext>
            </c:extLst>
          </c:dPt>
          <c:dPt>
            <c:idx val="86"/>
            <c:invertIfNegative val="0"/>
            <c:bubble3D val="0"/>
            <c:extLst>
              <c:ext xmlns:c16="http://schemas.microsoft.com/office/drawing/2014/chart" uri="{C3380CC4-5D6E-409C-BE32-E72D297353CC}">
                <c16:uniqueId val="{0000005D-1FAD-4552-9FF7-D6A90F056FA2}"/>
              </c:ext>
            </c:extLst>
          </c:dPt>
          <c:dPt>
            <c:idx val="87"/>
            <c:invertIfNegative val="0"/>
            <c:bubble3D val="0"/>
            <c:extLst>
              <c:ext xmlns:c16="http://schemas.microsoft.com/office/drawing/2014/chart" uri="{C3380CC4-5D6E-409C-BE32-E72D297353CC}">
                <c16:uniqueId val="{0000005E-1FAD-4552-9FF7-D6A90F056FA2}"/>
              </c:ext>
            </c:extLst>
          </c:dPt>
          <c:dPt>
            <c:idx val="88"/>
            <c:invertIfNegative val="0"/>
            <c:bubble3D val="0"/>
            <c:extLst>
              <c:ext xmlns:c16="http://schemas.microsoft.com/office/drawing/2014/chart" uri="{C3380CC4-5D6E-409C-BE32-E72D297353CC}">
                <c16:uniqueId val="{0000005F-1FAD-4552-9FF7-D6A90F056FA2}"/>
              </c:ext>
            </c:extLst>
          </c:dPt>
          <c:dPt>
            <c:idx val="89"/>
            <c:invertIfNegative val="0"/>
            <c:bubble3D val="0"/>
            <c:extLst>
              <c:ext xmlns:c16="http://schemas.microsoft.com/office/drawing/2014/chart" uri="{C3380CC4-5D6E-409C-BE32-E72D297353CC}">
                <c16:uniqueId val="{00000060-1FAD-4552-9FF7-D6A90F056FA2}"/>
              </c:ext>
            </c:extLst>
          </c:dPt>
          <c:dPt>
            <c:idx val="90"/>
            <c:invertIfNegative val="0"/>
            <c:bubble3D val="0"/>
            <c:extLst>
              <c:ext xmlns:c16="http://schemas.microsoft.com/office/drawing/2014/chart" uri="{C3380CC4-5D6E-409C-BE32-E72D297353CC}">
                <c16:uniqueId val="{00000061-1FAD-4552-9FF7-D6A90F056FA2}"/>
              </c:ext>
            </c:extLst>
          </c:dPt>
          <c:dPt>
            <c:idx val="91"/>
            <c:invertIfNegative val="0"/>
            <c:bubble3D val="0"/>
            <c:spPr>
              <a:solidFill>
                <a:srgbClr val="E2AC00"/>
              </a:solidFill>
              <a:ln w="0" cmpd="sng">
                <a:noFill/>
                <a:prstDash val="solid"/>
              </a:ln>
            </c:spPr>
            <c:extLst>
              <c:ext xmlns:c16="http://schemas.microsoft.com/office/drawing/2014/chart" uri="{C3380CC4-5D6E-409C-BE32-E72D297353CC}">
                <c16:uniqueId val="{00000063-1FAD-4552-9FF7-D6A90F056FA2}"/>
              </c:ext>
            </c:extLst>
          </c:dPt>
          <c:dPt>
            <c:idx val="92"/>
            <c:invertIfNegative val="0"/>
            <c:bubble3D val="0"/>
            <c:extLst>
              <c:ext xmlns:c16="http://schemas.microsoft.com/office/drawing/2014/chart" uri="{C3380CC4-5D6E-409C-BE32-E72D297353CC}">
                <c16:uniqueId val="{00000064-1FAD-4552-9FF7-D6A90F056FA2}"/>
              </c:ext>
            </c:extLst>
          </c:dPt>
          <c:dPt>
            <c:idx val="93"/>
            <c:invertIfNegative val="0"/>
            <c:bubble3D val="0"/>
            <c:extLst>
              <c:ext xmlns:c16="http://schemas.microsoft.com/office/drawing/2014/chart" uri="{C3380CC4-5D6E-409C-BE32-E72D297353CC}">
                <c16:uniqueId val="{00000065-1FAD-4552-9FF7-D6A90F056FA2}"/>
              </c:ext>
            </c:extLst>
          </c:dPt>
          <c:dPt>
            <c:idx val="94"/>
            <c:invertIfNegative val="0"/>
            <c:bubble3D val="0"/>
            <c:extLst>
              <c:ext xmlns:c16="http://schemas.microsoft.com/office/drawing/2014/chart" uri="{C3380CC4-5D6E-409C-BE32-E72D297353CC}">
                <c16:uniqueId val="{00000066-1FAD-4552-9FF7-D6A90F056FA2}"/>
              </c:ext>
            </c:extLst>
          </c:dPt>
          <c:dPt>
            <c:idx val="95"/>
            <c:invertIfNegative val="0"/>
            <c:bubble3D val="0"/>
            <c:extLst>
              <c:ext xmlns:c16="http://schemas.microsoft.com/office/drawing/2014/chart" uri="{C3380CC4-5D6E-409C-BE32-E72D297353CC}">
                <c16:uniqueId val="{00000067-1FAD-4552-9FF7-D6A90F056FA2}"/>
              </c:ext>
            </c:extLst>
          </c:dPt>
          <c:dPt>
            <c:idx val="96"/>
            <c:invertIfNegative val="0"/>
            <c:bubble3D val="0"/>
            <c:extLst>
              <c:ext xmlns:c16="http://schemas.microsoft.com/office/drawing/2014/chart" uri="{C3380CC4-5D6E-409C-BE32-E72D297353CC}">
                <c16:uniqueId val="{00000068-1FAD-4552-9FF7-D6A90F056FA2}"/>
              </c:ext>
            </c:extLst>
          </c:dPt>
          <c:dPt>
            <c:idx val="97"/>
            <c:invertIfNegative val="0"/>
            <c:bubble3D val="0"/>
            <c:extLst>
              <c:ext xmlns:c16="http://schemas.microsoft.com/office/drawing/2014/chart" uri="{C3380CC4-5D6E-409C-BE32-E72D297353CC}">
                <c16:uniqueId val="{00000069-1FAD-4552-9FF7-D6A90F056FA2}"/>
              </c:ext>
            </c:extLst>
          </c:dPt>
          <c:dPt>
            <c:idx val="98"/>
            <c:invertIfNegative val="0"/>
            <c:bubble3D val="0"/>
            <c:extLst>
              <c:ext xmlns:c16="http://schemas.microsoft.com/office/drawing/2014/chart" uri="{C3380CC4-5D6E-409C-BE32-E72D297353CC}">
                <c16:uniqueId val="{0000006A-1FAD-4552-9FF7-D6A90F056FA2}"/>
              </c:ext>
            </c:extLst>
          </c:dPt>
          <c:dPt>
            <c:idx val="99"/>
            <c:invertIfNegative val="0"/>
            <c:bubble3D val="0"/>
            <c:extLst>
              <c:ext xmlns:c16="http://schemas.microsoft.com/office/drawing/2014/chart" uri="{C3380CC4-5D6E-409C-BE32-E72D297353CC}">
                <c16:uniqueId val="{0000006B-1FAD-4552-9FF7-D6A90F056FA2}"/>
              </c:ext>
            </c:extLst>
          </c:dPt>
          <c:dPt>
            <c:idx val="100"/>
            <c:invertIfNegative val="0"/>
            <c:bubble3D val="0"/>
            <c:extLst>
              <c:ext xmlns:c16="http://schemas.microsoft.com/office/drawing/2014/chart" uri="{C3380CC4-5D6E-409C-BE32-E72D297353CC}">
                <c16:uniqueId val="{0000006C-1FAD-4552-9FF7-D6A90F056FA2}"/>
              </c:ext>
            </c:extLst>
          </c:dPt>
          <c:dPt>
            <c:idx val="101"/>
            <c:invertIfNegative val="0"/>
            <c:bubble3D val="0"/>
            <c:extLst>
              <c:ext xmlns:c16="http://schemas.microsoft.com/office/drawing/2014/chart" uri="{C3380CC4-5D6E-409C-BE32-E72D297353CC}">
                <c16:uniqueId val="{0000006D-1FAD-4552-9FF7-D6A90F056FA2}"/>
              </c:ext>
            </c:extLst>
          </c:dPt>
          <c:dPt>
            <c:idx val="102"/>
            <c:invertIfNegative val="0"/>
            <c:bubble3D val="0"/>
            <c:extLst>
              <c:ext xmlns:c16="http://schemas.microsoft.com/office/drawing/2014/chart" uri="{C3380CC4-5D6E-409C-BE32-E72D297353CC}">
                <c16:uniqueId val="{0000006E-1FAD-4552-9FF7-D6A90F056FA2}"/>
              </c:ext>
            </c:extLst>
          </c:dPt>
          <c:dPt>
            <c:idx val="103"/>
            <c:invertIfNegative val="0"/>
            <c:bubble3D val="0"/>
            <c:spPr>
              <a:solidFill>
                <a:srgbClr val="E2AC00"/>
              </a:solidFill>
              <a:ln w="0" cmpd="sng">
                <a:noFill/>
                <a:prstDash val="solid"/>
              </a:ln>
            </c:spPr>
            <c:extLst>
              <c:ext xmlns:c16="http://schemas.microsoft.com/office/drawing/2014/chart" uri="{C3380CC4-5D6E-409C-BE32-E72D297353CC}">
                <c16:uniqueId val="{00000070-1FAD-4552-9FF7-D6A90F056FA2}"/>
              </c:ext>
            </c:extLst>
          </c:dPt>
          <c:dPt>
            <c:idx val="104"/>
            <c:invertIfNegative val="0"/>
            <c:bubble3D val="0"/>
            <c:extLst>
              <c:ext xmlns:c16="http://schemas.microsoft.com/office/drawing/2014/chart" uri="{C3380CC4-5D6E-409C-BE32-E72D297353CC}">
                <c16:uniqueId val="{00000071-1FAD-4552-9FF7-D6A90F056FA2}"/>
              </c:ext>
            </c:extLst>
          </c:dPt>
          <c:dPt>
            <c:idx val="105"/>
            <c:invertIfNegative val="0"/>
            <c:bubble3D val="0"/>
            <c:extLst>
              <c:ext xmlns:c16="http://schemas.microsoft.com/office/drawing/2014/chart" uri="{C3380CC4-5D6E-409C-BE32-E72D297353CC}">
                <c16:uniqueId val="{00000072-1FAD-4552-9FF7-D6A90F056FA2}"/>
              </c:ext>
            </c:extLst>
          </c:dPt>
          <c:dPt>
            <c:idx val="115"/>
            <c:invertIfNegative val="0"/>
            <c:bubble3D val="0"/>
            <c:spPr>
              <a:solidFill>
                <a:srgbClr val="E2AC00"/>
              </a:solidFill>
              <a:ln w="0" cmpd="sng">
                <a:noFill/>
                <a:prstDash val="solid"/>
              </a:ln>
            </c:spPr>
            <c:extLst>
              <c:ext xmlns:c16="http://schemas.microsoft.com/office/drawing/2014/chart" uri="{C3380CC4-5D6E-409C-BE32-E72D297353CC}">
                <c16:uniqueId val="{00000074-1FAD-4552-9FF7-D6A90F056FA2}"/>
              </c:ext>
            </c:extLst>
          </c:dPt>
          <c:dPt>
            <c:idx val="127"/>
            <c:invertIfNegative val="0"/>
            <c:bubble3D val="0"/>
            <c:spPr>
              <a:solidFill>
                <a:srgbClr val="E2AC59"/>
              </a:solidFill>
              <a:ln w="0" cmpd="sng">
                <a:noFill/>
                <a:prstDash val="solid"/>
              </a:ln>
            </c:spPr>
            <c:extLst>
              <c:ext xmlns:c16="http://schemas.microsoft.com/office/drawing/2014/chart" uri="{C3380CC4-5D6E-409C-BE32-E72D297353CC}">
                <c16:uniqueId val="{00000076-1FAD-4552-9FF7-D6A90F056FA2}"/>
              </c:ext>
            </c:extLst>
          </c:dPt>
          <c:dLbls>
            <c:dLbl>
              <c:idx val="127"/>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6-1FAD-4552-9FF7-D6A90F056F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'F13'!$A$7:$B$134</c:f>
              <c:multiLvlStrCache>
                <c:ptCount val="12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pt idx="126">
                    <c:v>Jul</c:v>
                  </c:pt>
                  <c:pt idx="127">
                    <c:v>Ago</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'F13'!$F$7:$F$134</c:f>
              <c:numCache>
                <c:formatCode>0.00</c:formatCode>
                <c:ptCount val="128"/>
                <c:pt idx="0">
                  <c:v>3.2545700000000002</c:v>
                </c:pt>
                <c:pt idx="1">
                  <c:v>3.5522900000000002</c:v>
                </c:pt>
                <c:pt idx="2">
                  <c:v>4.2522700000000002</c:v>
                </c:pt>
                <c:pt idx="3">
                  <c:v>4.6494200000000001</c:v>
                </c:pt>
                <c:pt idx="4">
                  <c:v>4.6314200000000003</c:v>
                </c:pt>
                <c:pt idx="5">
                  <c:v>4.0880299999999998</c:v>
                </c:pt>
                <c:pt idx="6">
                  <c:v>3.47262</c:v>
                </c:pt>
                <c:pt idx="7">
                  <c:v>3.4565299999999999</c:v>
                </c:pt>
                <c:pt idx="8">
                  <c:v>3.3902999999999999</c:v>
                </c:pt>
                <c:pt idx="9">
                  <c:v>3.3591099999999998</c:v>
                </c:pt>
                <c:pt idx="10">
                  <c:v>3.61869</c:v>
                </c:pt>
                <c:pt idx="11">
                  <c:v>3.97404</c:v>
                </c:pt>
                <c:pt idx="12">
                  <c:v>4.4828099999999997</c:v>
                </c:pt>
                <c:pt idx="13">
                  <c:v>4.2344400000000002</c:v>
                </c:pt>
                <c:pt idx="14">
                  <c:v>3.7586499999999998</c:v>
                </c:pt>
                <c:pt idx="15">
                  <c:v>3.4967100000000002</c:v>
                </c:pt>
                <c:pt idx="16">
                  <c:v>3.5102199999999999</c:v>
                </c:pt>
                <c:pt idx="17">
                  <c:v>3.7525900000000001</c:v>
                </c:pt>
                <c:pt idx="18">
                  <c:v>4.0724099999999996</c:v>
                </c:pt>
                <c:pt idx="19">
                  <c:v>4.1499100000000002</c:v>
                </c:pt>
                <c:pt idx="20">
                  <c:v>4.2175799999999999</c:v>
                </c:pt>
                <c:pt idx="21">
                  <c:v>4.2977600000000002</c:v>
                </c:pt>
                <c:pt idx="22">
                  <c:v>4.1678699999999997</c:v>
                </c:pt>
                <c:pt idx="23">
                  <c:v>4.0813199999999998</c:v>
                </c:pt>
                <c:pt idx="24">
                  <c:v>3.0656400000000001</c:v>
                </c:pt>
                <c:pt idx="25">
                  <c:v>3.00027</c:v>
                </c:pt>
                <c:pt idx="26">
                  <c:v>3.13707</c:v>
                </c:pt>
                <c:pt idx="27">
                  <c:v>3.0623300000000002</c:v>
                </c:pt>
                <c:pt idx="28">
                  <c:v>2.8766400000000001</c:v>
                </c:pt>
                <c:pt idx="29">
                  <c:v>2.8707799999999999</c:v>
                </c:pt>
                <c:pt idx="30">
                  <c:v>2.7390500000000002</c:v>
                </c:pt>
                <c:pt idx="31">
                  <c:v>2.5873200000000001</c:v>
                </c:pt>
                <c:pt idx="32">
                  <c:v>2.5188899999999999</c:v>
                </c:pt>
                <c:pt idx="33">
                  <c:v>2.47973</c:v>
                </c:pt>
                <c:pt idx="34">
                  <c:v>2.2148500000000002</c:v>
                </c:pt>
                <c:pt idx="35">
                  <c:v>2.1308099999999999</c:v>
                </c:pt>
                <c:pt idx="36">
                  <c:v>2.6131099999999998</c:v>
                </c:pt>
                <c:pt idx="37">
                  <c:v>2.8672499999999999</c:v>
                </c:pt>
                <c:pt idx="38">
                  <c:v>2.60101</c:v>
                </c:pt>
                <c:pt idx="39">
                  <c:v>2.5415800000000002</c:v>
                </c:pt>
                <c:pt idx="40">
                  <c:v>2.59666</c:v>
                </c:pt>
                <c:pt idx="41">
                  <c:v>2.5379900000000002</c:v>
                </c:pt>
                <c:pt idx="42">
                  <c:v>2.65483</c:v>
                </c:pt>
                <c:pt idx="43">
                  <c:v>2.7274400000000001</c:v>
                </c:pt>
                <c:pt idx="44">
                  <c:v>2.96895</c:v>
                </c:pt>
                <c:pt idx="45">
                  <c:v>3.0636199999999998</c:v>
                </c:pt>
                <c:pt idx="46">
                  <c:v>3.3053499999999998</c:v>
                </c:pt>
                <c:pt idx="47">
                  <c:v>3.3602699999999999</c:v>
                </c:pt>
                <c:pt idx="48">
                  <c:v>4.71828</c:v>
                </c:pt>
                <c:pt idx="49">
                  <c:v>4.8642300000000001</c:v>
                </c:pt>
                <c:pt idx="50">
                  <c:v>5.3525600000000004</c:v>
                </c:pt>
                <c:pt idx="51">
                  <c:v>5.81717</c:v>
                </c:pt>
                <c:pt idx="52">
                  <c:v>6.1640100000000002</c:v>
                </c:pt>
                <c:pt idx="53">
                  <c:v>6.3136599999999996</c:v>
                </c:pt>
                <c:pt idx="54">
                  <c:v>6.4381599999999999</c:v>
                </c:pt>
                <c:pt idx="55">
                  <c:v>6.6634900000000004</c:v>
                </c:pt>
                <c:pt idx="56">
                  <c:v>6.3478500000000002</c:v>
                </c:pt>
                <c:pt idx="57">
                  <c:v>6.3715299999999999</c:v>
                </c:pt>
                <c:pt idx="58">
                  <c:v>6.6345200000000002</c:v>
                </c:pt>
                <c:pt idx="59">
                  <c:v>6.7730499999999996</c:v>
                </c:pt>
                <c:pt idx="60">
                  <c:v>5.5458400000000001</c:v>
                </c:pt>
                <c:pt idx="61">
                  <c:v>5.3392200000000001</c:v>
                </c:pt>
                <c:pt idx="62">
                  <c:v>5.0354099999999997</c:v>
                </c:pt>
                <c:pt idx="63">
                  <c:v>4.5507799999999996</c:v>
                </c:pt>
                <c:pt idx="64">
                  <c:v>4.5062699999999998</c:v>
                </c:pt>
                <c:pt idx="65">
                  <c:v>4.6468600000000002</c:v>
                </c:pt>
                <c:pt idx="66">
                  <c:v>4.8114100000000004</c:v>
                </c:pt>
                <c:pt idx="67">
                  <c:v>4.9045300000000003</c:v>
                </c:pt>
                <c:pt idx="68">
                  <c:v>5.0195699999999999</c:v>
                </c:pt>
                <c:pt idx="69">
                  <c:v>4.9036400000000002</c:v>
                </c:pt>
                <c:pt idx="70">
                  <c:v>4.7165299999999997</c:v>
                </c:pt>
                <c:pt idx="71">
                  <c:v>4.8305499999999997</c:v>
                </c:pt>
                <c:pt idx="72">
                  <c:v>4.3656100000000002</c:v>
                </c:pt>
                <c:pt idx="73">
                  <c:v>3.94028</c:v>
                </c:pt>
                <c:pt idx="74">
                  <c:v>4.0041799999999999</c:v>
                </c:pt>
                <c:pt idx="75">
                  <c:v>4.4134500000000001</c:v>
                </c:pt>
                <c:pt idx="76">
                  <c:v>4.2819900000000004</c:v>
                </c:pt>
                <c:pt idx="77">
                  <c:v>3.9471500000000002</c:v>
                </c:pt>
                <c:pt idx="78">
                  <c:v>3.7813400000000001</c:v>
                </c:pt>
                <c:pt idx="79">
                  <c:v>3.1624400000000001</c:v>
                </c:pt>
                <c:pt idx="80">
                  <c:v>2.9975100000000001</c:v>
                </c:pt>
                <c:pt idx="81">
                  <c:v>3.01952</c:v>
                </c:pt>
                <c:pt idx="82">
                  <c:v>2.9744999999999999</c:v>
                </c:pt>
                <c:pt idx="83">
                  <c:v>2.8285800000000001</c:v>
                </c:pt>
                <c:pt idx="84">
                  <c:v>3.2383500000000001</c:v>
                </c:pt>
                <c:pt idx="85">
                  <c:v>3.6961900000000001</c:v>
                </c:pt>
                <c:pt idx="86">
                  <c:v>3.2490600000000001</c:v>
                </c:pt>
                <c:pt idx="87">
                  <c:v>2.1481499999999998</c:v>
                </c:pt>
                <c:pt idx="88">
                  <c:v>2.8372700000000002</c:v>
                </c:pt>
                <c:pt idx="89">
                  <c:v>3.3340100000000001</c:v>
                </c:pt>
                <c:pt idx="90">
                  <c:v>3.6234099999999998</c:v>
                </c:pt>
                <c:pt idx="91">
                  <c:v>4.0484200000000001</c:v>
                </c:pt>
                <c:pt idx="92">
                  <c:v>4.0137799999999997</c:v>
                </c:pt>
                <c:pt idx="93">
                  <c:v>4.0869600000000004</c:v>
                </c:pt>
                <c:pt idx="94">
                  <c:v>3.33188</c:v>
                </c:pt>
                <c:pt idx="95">
                  <c:v>3.1500699999999999</c:v>
                </c:pt>
                <c:pt idx="96">
                  <c:v>3.5350899999999998</c:v>
                </c:pt>
                <c:pt idx="97">
                  <c:v>3.7590400000000002</c:v>
                </c:pt>
                <c:pt idx="98">
                  <c:v>4.6668799999999999</c:v>
                </c:pt>
                <c:pt idx="99">
                  <c:v>6.0848199999999997</c:v>
                </c:pt>
                <c:pt idx="100">
                  <c:v>5.8938199999999998</c:v>
                </c:pt>
                <c:pt idx="101">
                  <c:v>5.8786100000000001</c:v>
                </c:pt>
                <c:pt idx="102">
                  <c:v>5.8058199999999998</c:v>
                </c:pt>
                <c:pt idx="103">
                  <c:v>5.5920699999999997</c:v>
                </c:pt>
                <c:pt idx="104">
                  <c:v>6.0001499999999997</c:v>
                </c:pt>
                <c:pt idx="105">
                  <c:v>6.2395399999999999</c:v>
                </c:pt>
                <c:pt idx="106">
                  <c:v>7.3748800000000001</c:v>
                </c:pt>
                <c:pt idx="107">
                  <c:v>7.3551099999999998</c:v>
                </c:pt>
                <c:pt idx="108">
                  <c:v>7.0701400000000003</c:v>
                </c:pt>
                <c:pt idx="109">
                  <c:v>7.2799699999999996</c:v>
                </c:pt>
                <c:pt idx="110">
                  <c:v>7.4536800000000003</c:v>
                </c:pt>
                <c:pt idx="111">
                  <c:v>7.6825000000000001</c:v>
                </c:pt>
                <c:pt idx="112">
                  <c:v>7.6526199999999998</c:v>
                </c:pt>
                <c:pt idx="113">
                  <c:v>7.9863400000000002</c:v>
                </c:pt>
                <c:pt idx="114">
                  <c:v>8.1508099999999999</c:v>
                </c:pt>
                <c:pt idx="115">
                  <c:v>8.6954200000000004</c:v>
                </c:pt>
                <c:pt idx="116">
                  <c:v>8.6997499999999999</c:v>
                </c:pt>
                <c:pt idx="117">
                  <c:v>8.4068199999999997</c:v>
                </c:pt>
                <c:pt idx="118">
                  <c:v>7.7966199999999999</c:v>
                </c:pt>
                <c:pt idx="119">
                  <c:v>7.8170299999999999</c:v>
                </c:pt>
                <c:pt idx="120">
                  <c:v>7.9100400000000004</c:v>
                </c:pt>
                <c:pt idx="121">
                  <c:v>7.6188599999999997</c:v>
                </c:pt>
                <c:pt idx="122">
                  <c:v>6.8492600000000001</c:v>
                </c:pt>
                <c:pt idx="123">
                  <c:v>6.2528499999999996</c:v>
                </c:pt>
                <c:pt idx="124">
                  <c:v>5.8353000000000002</c:v>
                </c:pt>
                <c:pt idx="125">
                  <c:v>5.0555500000000002</c:v>
                </c:pt>
                <c:pt idx="126">
                  <c:v>4.7857599999999998</c:v>
                </c:pt>
                <c:pt idx="127">
                  <c:v>4.6380100000000004</c:v>
                </c:pt>
              </c:numCache>
            </c:numRef>
          </c:val>
          <c:extLst>
            <c:ext xmlns:c16="http://schemas.microsoft.com/office/drawing/2014/chart" uri="{C3380CC4-5D6E-409C-BE32-E72D297353CC}">
              <c16:uniqueId val="{00000077-1FAD-4552-9FF7-D6A90F056FA2}"/>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v>Guadalajara</c:v>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79-1FAD-4552-9FF7-D6A90F056FA2}"/>
              </c:ext>
            </c:extLst>
          </c:dPt>
          <c:dPt>
            <c:idx val="81"/>
            <c:bubble3D val="0"/>
            <c:extLst>
              <c:ext xmlns:c16="http://schemas.microsoft.com/office/drawing/2014/chart" uri="{C3380CC4-5D6E-409C-BE32-E72D297353CC}">
                <c16:uniqueId val="{0000007A-1FAD-4552-9FF7-D6A90F056FA2}"/>
              </c:ext>
            </c:extLst>
          </c:dPt>
          <c:dPt>
            <c:idx val="83"/>
            <c:bubble3D val="0"/>
            <c:extLst>
              <c:ext xmlns:c16="http://schemas.microsoft.com/office/drawing/2014/chart" uri="{C3380CC4-5D6E-409C-BE32-E72D297353CC}">
                <c16:uniqueId val="{0000007B-1FAD-4552-9FF7-D6A90F056FA2}"/>
              </c:ext>
            </c:extLst>
          </c:dPt>
          <c:dPt>
            <c:idx val="85"/>
            <c:bubble3D val="0"/>
            <c:extLst>
              <c:ext xmlns:c16="http://schemas.microsoft.com/office/drawing/2014/chart" uri="{C3380CC4-5D6E-409C-BE32-E72D297353CC}">
                <c16:uniqueId val="{0000007C-1FAD-4552-9FF7-D6A90F056FA2}"/>
              </c:ext>
            </c:extLst>
          </c:dPt>
          <c:dLbls>
            <c:dLbl>
              <c:idx val="127"/>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D-1FAD-4552-9FF7-D6A90F056F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'F13'!$G$7:$G$134</c:f>
              <c:numCache>
                <c:formatCode>0.00</c:formatCode>
                <c:ptCount val="128"/>
                <c:pt idx="0">
                  <c:v>3.3545099999999999</c:v>
                </c:pt>
                <c:pt idx="1">
                  <c:v>3.6920700000000002</c:v>
                </c:pt>
                <c:pt idx="2">
                  <c:v>4.3492899999999999</c:v>
                </c:pt>
                <c:pt idx="3">
                  <c:v>4.5427799999999996</c:v>
                </c:pt>
                <c:pt idx="4">
                  <c:v>4.6555999999999997</c:v>
                </c:pt>
                <c:pt idx="5">
                  <c:v>3.9207000000000001</c:v>
                </c:pt>
                <c:pt idx="6">
                  <c:v>2.9805700000000002</c:v>
                </c:pt>
                <c:pt idx="7">
                  <c:v>2.91777</c:v>
                </c:pt>
                <c:pt idx="8">
                  <c:v>3.0012099999999999</c:v>
                </c:pt>
                <c:pt idx="9">
                  <c:v>2.7610100000000002</c:v>
                </c:pt>
                <c:pt idx="10">
                  <c:v>3.0890599999999999</c:v>
                </c:pt>
                <c:pt idx="11">
                  <c:v>3.7076799999999999</c:v>
                </c:pt>
                <c:pt idx="12">
                  <c:v>4.1425700000000001</c:v>
                </c:pt>
                <c:pt idx="13">
                  <c:v>4.0471599999999999</c:v>
                </c:pt>
                <c:pt idx="14">
                  <c:v>3.0915599999999999</c:v>
                </c:pt>
                <c:pt idx="15">
                  <c:v>2.8372700000000002</c:v>
                </c:pt>
                <c:pt idx="16">
                  <c:v>3.0365799999999998</c:v>
                </c:pt>
                <c:pt idx="17">
                  <c:v>3.5928200000000001</c:v>
                </c:pt>
                <c:pt idx="18">
                  <c:v>4.0671900000000001</c:v>
                </c:pt>
                <c:pt idx="19">
                  <c:v>4.11599</c:v>
                </c:pt>
                <c:pt idx="20">
                  <c:v>4.2581499999999997</c:v>
                </c:pt>
                <c:pt idx="21">
                  <c:v>4.29819</c:v>
                </c:pt>
                <c:pt idx="22">
                  <c:v>4.1367599999999998</c:v>
                </c:pt>
                <c:pt idx="23">
                  <c:v>3.9573299999999998</c:v>
                </c:pt>
                <c:pt idx="24">
                  <c:v>3.0499399999999999</c:v>
                </c:pt>
                <c:pt idx="25">
                  <c:v>3.0870700000000002</c:v>
                </c:pt>
                <c:pt idx="26">
                  <c:v>3.34511</c:v>
                </c:pt>
                <c:pt idx="27">
                  <c:v>3.3276500000000002</c:v>
                </c:pt>
                <c:pt idx="28">
                  <c:v>2.8898799999999998</c:v>
                </c:pt>
                <c:pt idx="29">
                  <c:v>2.8579599999999998</c:v>
                </c:pt>
                <c:pt idx="30">
                  <c:v>2.8745099999999999</c:v>
                </c:pt>
                <c:pt idx="31">
                  <c:v>2.6866300000000001</c:v>
                </c:pt>
                <c:pt idx="32">
                  <c:v>2.70492</c:v>
                </c:pt>
                <c:pt idx="33">
                  <c:v>2.9957799999999999</c:v>
                </c:pt>
                <c:pt idx="34">
                  <c:v>2.6632099999999999</c:v>
                </c:pt>
                <c:pt idx="35">
                  <c:v>2.56399</c:v>
                </c:pt>
                <c:pt idx="36">
                  <c:v>3.22167</c:v>
                </c:pt>
                <c:pt idx="37">
                  <c:v>3.0128699999999999</c:v>
                </c:pt>
                <c:pt idx="38">
                  <c:v>3.2576700000000001</c:v>
                </c:pt>
                <c:pt idx="39">
                  <c:v>3.46007</c:v>
                </c:pt>
                <c:pt idx="40">
                  <c:v>3.6088499999999999</c:v>
                </c:pt>
                <c:pt idx="41">
                  <c:v>3.3086199999999999</c:v>
                </c:pt>
                <c:pt idx="42">
                  <c:v>3.2184200000000001</c:v>
                </c:pt>
                <c:pt idx="43">
                  <c:v>3.3120699999999998</c:v>
                </c:pt>
                <c:pt idx="44">
                  <c:v>3.1851099999999999</c:v>
                </c:pt>
                <c:pt idx="45">
                  <c:v>2.99492</c:v>
                </c:pt>
                <c:pt idx="46">
                  <c:v>3.33311</c:v>
                </c:pt>
                <c:pt idx="47">
                  <c:v>3.3164500000000001</c:v>
                </c:pt>
                <c:pt idx="48">
                  <c:v>4.3842800000000004</c:v>
                </c:pt>
                <c:pt idx="49">
                  <c:v>4.7241400000000002</c:v>
                </c:pt>
                <c:pt idx="50">
                  <c:v>5.0370699999999999</c:v>
                </c:pt>
                <c:pt idx="51">
                  <c:v>5.1323100000000004</c:v>
                </c:pt>
                <c:pt idx="52">
                  <c:v>5.1148800000000003</c:v>
                </c:pt>
                <c:pt idx="53">
                  <c:v>5.5342200000000004</c:v>
                </c:pt>
                <c:pt idx="54">
                  <c:v>5.76905</c:v>
                </c:pt>
                <c:pt idx="55">
                  <c:v>5.9798099999999996</c:v>
                </c:pt>
                <c:pt idx="56">
                  <c:v>5.7322600000000001</c:v>
                </c:pt>
                <c:pt idx="57">
                  <c:v>5.7161299999999997</c:v>
                </c:pt>
                <c:pt idx="58">
                  <c:v>5.9793900000000004</c:v>
                </c:pt>
                <c:pt idx="59">
                  <c:v>6.1529600000000002</c:v>
                </c:pt>
                <c:pt idx="60">
                  <c:v>4.7772300000000003</c:v>
                </c:pt>
                <c:pt idx="61">
                  <c:v>4.5190900000000003</c:v>
                </c:pt>
                <c:pt idx="62">
                  <c:v>4.2296899999999997</c:v>
                </c:pt>
                <c:pt idx="63">
                  <c:v>3.8251300000000001</c:v>
                </c:pt>
                <c:pt idx="64">
                  <c:v>4.23421</c:v>
                </c:pt>
                <c:pt idx="65">
                  <c:v>4.1778899999999997</c:v>
                </c:pt>
                <c:pt idx="66">
                  <c:v>4.2158300000000004</c:v>
                </c:pt>
                <c:pt idx="67">
                  <c:v>4.3098900000000002</c:v>
                </c:pt>
                <c:pt idx="68">
                  <c:v>4.67293</c:v>
                </c:pt>
                <c:pt idx="69">
                  <c:v>4.6757400000000002</c:v>
                </c:pt>
                <c:pt idx="70">
                  <c:v>4.5433000000000003</c:v>
                </c:pt>
                <c:pt idx="71">
                  <c:v>4.3830099999999996</c:v>
                </c:pt>
                <c:pt idx="72">
                  <c:v>4.0126299999999997</c:v>
                </c:pt>
                <c:pt idx="73">
                  <c:v>4.0245699999999998</c:v>
                </c:pt>
                <c:pt idx="74">
                  <c:v>4.4533800000000001</c:v>
                </c:pt>
                <c:pt idx="75">
                  <c:v>4.94062</c:v>
                </c:pt>
                <c:pt idx="76">
                  <c:v>4.6637000000000004</c:v>
                </c:pt>
                <c:pt idx="77">
                  <c:v>4.3564699999999998</c:v>
                </c:pt>
                <c:pt idx="78">
                  <c:v>4.0222199999999999</c:v>
                </c:pt>
                <c:pt idx="79">
                  <c:v>3.5401799999999999</c:v>
                </c:pt>
                <c:pt idx="80">
                  <c:v>2.99823</c:v>
                </c:pt>
                <c:pt idx="81">
                  <c:v>3.20953</c:v>
                </c:pt>
                <c:pt idx="82">
                  <c:v>3.3841399999999999</c:v>
                </c:pt>
                <c:pt idx="83">
                  <c:v>3.6160399999999999</c:v>
                </c:pt>
                <c:pt idx="84">
                  <c:v>3.6511300000000002</c:v>
                </c:pt>
                <c:pt idx="85">
                  <c:v>3.5074399999999999</c:v>
                </c:pt>
                <c:pt idx="86">
                  <c:v>2.8167499999999999</c:v>
                </c:pt>
                <c:pt idx="87">
                  <c:v>1.79939</c:v>
                </c:pt>
                <c:pt idx="88">
                  <c:v>2.6563400000000001</c:v>
                </c:pt>
                <c:pt idx="89">
                  <c:v>3.0406300000000002</c:v>
                </c:pt>
                <c:pt idx="90">
                  <c:v>3.2925300000000002</c:v>
                </c:pt>
                <c:pt idx="91">
                  <c:v>3.78931</c:v>
                </c:pt>
                <c:pt idx="92">
                  <c:v>4.1075999999999997</c:v>
                </c:pt>
                <c:pt idx="93">
                  <c:v>4.1533100000000003</c:v>
                </c:pt>
                <c:pt idx="94">
                  <c:v>3.5493999999999999</c:v>
                </c:pt>
                <c:pt idx="95">
                  <c:v>3.3442400000000001</c:v>
                </c:pt>
                <c:pt idx="96">
                  <c:v>4.2077400000000003</c:v>
                </c:pt>
                <c:pt idx="97">
                  <c:v>4.5860000000000003</c:v>
                </c:pt>
                <c:pt idx="98">
                  <c:v>5.2691600000000003</c:v>
                </c:pt>
                <c:pt idx="99">
                  <c:v>6.5557100000000004</c:v>
                </c:pt>
                <c:pt idx="100">
                  <c:v>6.3517400000000004</c:v>
                </c:pt>
                <c:pt idx="101">
                  <c:v>6.5052500000000002</c:v>
                </c:pt>
                <c:pt idx="102">
                  <c:v>6.4831500000000002</c:v>
                </c:pt>
                <c:pt idx="103">
                  <c:v>6.4311100000000003</c:v>
                </c:pt>
                <c:pt idx="104">
                  <c:v>6.6503100000000002</c:v>
                </c:pt>
                <c:pt idx="105">
                  <c:v>6.79983</c:v>
                </c:pt>
                <c:pt idx="106">
                  <c:v>7.41343</c:v>
                </c:pt>
                <c:pt idx="107">
                  <c:v>7.2579399999999996</c:v>
                </c:pt>
                <c:pt idx="108">
                  <c:v>6.8603399999999999</c:v>
                </c:pt>
                <c:pt idx="109">
                  <c:v>7.3373200000000001</c:v>
                </c:pt>
                <c:pt idx="110">
                  <c:v>7.6436500000000001</c:v>
                </c:pt>
                <c:pt idx="111">
                  <c:v>7.7809799999999996</c:v>
                </c:pt>
                <c:pt idx="112">
                  <c:v>7.31419</c:v>
                </c:pt>
                <c:pt idx="113">
                  <c:v>7.64717</c:v>
                </c:pt>
                <c:pt idx="114">
                  <c:v>7.8614499999999996</c:v>
                </c:pt>
                <c:pt idx="115">
                  <c:v>8.0749600000000008</c:v>
                </c:pt>
                <c:pt idx="116">
                  <c:v>7.9197300000000004</c:v>
                </c:pt>
                <c:pt idx="117">
                  <c:v>7.9285199999999998</c:v>
                </c:pt>
                <c:pt idx="118">
                  <c:v>7.7250199999999998</c:v>
                </c:pt>
                <c:pt idx="119">
                  <c:v>7.9226200000000002</c:v>
                </c:pt>
                <c:pt idx="120">
                  <c:v>8.2209500000000002</c:v>
                </c:pt>
                <c:pt idx="121">
                  <c:v>7.8763699999999996</c:v>
                </c:pt>
                <c:pt idx="122">
                  <c:v>6.9795499999999997</c:v>
                </c:pt>
                <c:pt idx="123">
                  <c:v>6.3865800000000004</c:v>
                </c:pt>
                <c:pt idx="124">
                  <c:v>6.15639</c:v>
                </c:pt>
                <c:pt idx="125">
                  <c:v>5.5338700000000003</c:v>
                </c:pt>
                <c:pt idx="126">
                  <c:v>5.64872</c:v>
                </c:pt>
                <c:pt idx="127">
                  <c:v>5.3284799999999999</c:v>
                </c:pt>
              </c:numCache>
            </c:numRef>
          </c:val>
          <c:smooth val="0"/>
          <c:extLst>
            <c:ext xmlns:c16="http://schemas.microsoft.com/office/drawing/2014/chart" uri="{C3380CC4-5D6E-409C-BE32-E72D297353CC}">
              <c16:uniqueId val="{0000007E-1FAD-4552-9FF7-D6A90F056FA2}"/>
            </c:ext>
          </c:extLst>
        </c:ser>
        <c:ser>
          <c:idx val="2"/>
          <c:order val="2"/>
          <c:tx>
            <c:v>Tepatitlán</c:v>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80-1FAD-4552-9FF7-D6A90F056FA2}"/>
              </c:ext>
            </c:extLst>
          </c:dPt>
          <c:dPt>
            <c:idx val="105"/>
            <c:marker>
              <c:symbol val="circle"/>
              <c:size val="2"/>
              <c:spPr>
                <a:solidFill>
                  <a:sysClr val="window" lastClr="FFFFFF">
                    <a:lumMod val="50000"/>
                  </a:sysClr>
                </a:solidFill>
                <a:ln>
                  <a:solidFill>
                    <a:sysClr val="window" lastClr="FFFFFF">
                      <a:lumMod val="50000"/>
                    </a:sysClr>
                  </a:solidFill>
                </a:ln>
              </c:spPr>
            </c:marker>
            <c:bubble3D val="0"/>
            <c:extLst>
              <c:ext xmlns:c16="http://schemas.microsoft.com/office/drawing/2014/chart" uri="{C3380CC4-5D6E-409C-BE32-E72D297353CC}">
                <c16:uniqueId val="{00000081-1FAD-4552-9FF7-D6A90F056FA2}"/>
              </c:ext>
            </c:extLst>
          </c:dPt>
          <c:dLbls>
            <c:dLbl>
              <c:idx val="127"/>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82-1FAD-4552-9FF7-D6A90F056F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'F13'!$H$7:$H$134</c:f>
              <c:numCache>
                <c:formatCode>0.00</c:formatCode>
                <c:ptCount val="128"/>
                <c:pt idx="0">
                  <c:v>5.9303299999999997</c:v>
                </c:pt>
                <c:pt idx="1">
                  <c:v>6.1743100000000002</c:v>
                </c:pt>
                <c:pt idx="2">
                  <c:v>6.3327200000000001</c:v>
                </c:pt>
                <c:pt idx="3">
                  <c:v>6.3485300000000002</c:v>
                </c:pt>
                <c:pt idx="4">
                  <c:v>6.0250700000000004</c:v>
                </c:pt>
                <c:pt idx="5">
                  <c:v>5.1428900000000004</c:v>
                </c:pt>
                <c:pt idx="6">
                  <c:v>4.3328199999999999</c:v>
                </c:pt>
                <c:pt idx="7">
                  <c:v>4.8182299999999998</c:v>
                </c:pt>
                <c:pt idx="8">
                  <c:v>4.7384000000000004</c:v>
                </c:pt>
                <c:pt idx="9">
                  <c:v>5.6597200000000001</c:v>
                </c:pt>
                <c:pt idx="10">
                  <c:v>5.6736500000000003</c:v>
                </c:pt>
                <c:pt idx="11">
                  <c:v>4.9171899999999997</c:v>
                </c:pt>
                <c:pt idx="12">
                  <c:v>4.66934</c:v>
                </c:pt>
                <c:pt idx="13">
                  <c:v>5.0506900000000003</c:v>
                </c:pt>
                <c:pt idx="14">
                  <c:v>4.9868699999999997</c:v>
                </c:pt>
                <c:pt idx="15">
                  <c:v>4.9569099999999997</c:v>
                </c:pt>
                <c:pt idx="16">
                  <c:v>4.63096</c:v>
                </c:pt>
                <c:pt idx="17">
                  <c:v>5.1091100000000003</c:v>
                </c:pt>
                <c:pt idx="18">
                  <c:v>5.4696100000000003</c:v>
                </c:pt>
                <c:pt idx="19">
                  <c:v>4.1761299999999997</c:v>
                </c:pt>
                <c:pt idx="20">
                  <c:v>3.5575999999999999</c:v>
                </c:pt>
                <c:pt idx="21">
                  <c:v>3.0667200000000001</c:v>
                </c:pt>
                <c:pt idx="22">
                  <c:v>3.2784200000000001</c:v>
                </c:pt>
                <c:pt idx="23">
                  <c:v>3.8927</c:v>
                </c:pt>
                <c:pt idx="24">
                  <c:v>3.14785</c:v>
                </c:pt>
                <c:pt idx="25">
                  <c:v>2.4411800000000001</c:v>
                </c:pt>
                <c:pt idx="26">
                  <c:v>2.7202600000000001</c:v>
                </c:pt>
                <c:pt idx="27">
                  <c:v>3.03226</c:v>
                </c:pt>
                <c:pt idx="28">
                  <c:v>3.2576800000000001</c:v>
                </c:pt>
                <c:pt idx="29">
                  <c:v>3.3986499999999999</c:v>
                </c:pt>
                <c:pt idx="30">
                  <c:v>3.8506900000000002</c:v>
                </c:pt>
                <c:pt idx="31">
                  <c:v>4.1554599999999997</c:v>
                </c:pt>
                <c:pt idx="32">
                  <c:v>4.7127400000000002</c:v>
                </c:pt>
                <c:pt idx="33">
                  <c:v>4.7907700000000002</c:v>
                </c:pt>
                <c:pt idx="34">
                  <c:v>4.6475200000000001</c:v>
                </c:pt>
                <c:pt idx="35">
                  <c:v>4.1641899999999996</c:v>
                </c:pt>
                <c:pt idx="36">
                  <c:v>3.81013</c:v>
                </c:pt>
                <c:pt idx="37">
                  <c:v>4.5746000000000002</c:v>
                </c:pt>
                <c:pt idx="38">
                  <c:v>4.4613399999999999</c:v>
                </c:pt>
                <c:pt idx="39">
                  <c:v>4.2295600000000002</c:v>
                </c:pt>
                <c:pt idx="40">
                  <c:v>3.71611</c:v>
                </c:pt>
                <c:pt idx="41">
                  <c:v>3.4447800000000002</c:v>
                </c:pt>
                <c:pt idx="42">
                  <c:v>3.9741599999999999</c:v>
                </c:pt>
                <c:pt idx="43">
                  <c:v>4.8757200000000003</c:v>
                </c:pt>
                <c:pt idx="44">
                  <c:v>4.6681999999999997</c:v>
                </c:pt>
                <c:pt idx="45">
                  <c:v>4.6224400000000001</c:v>
                </c:pt>
                <c:pt idx="46">
                  <c:v>4.4290599999999998</c:v>
                </c:pt>
                <c:pt idx="47">
                  <c:v>5.1699200000000003</c:v>
                </c:pt>
                <c:pt idx="48">
                  <c:v>7.4744200000000003</c:v>
                </c:pt>
                <c:pt idx="49">
                  <c:v>7.5204599999999999</c:v>
                </c:pt>
                <c:pt idx="50">
                  <c:v>7.9871800000000004</c:v>
                </c:pt>
                <c:pt idx="51">
                  <c:v>8.1839899999999997</c:v>
                </c:pt>
                <c:pt idx="52">
                  <c:v>8.6940000000000008</c:v>
                </c:pt>
                <c:pt idx="53">
                  <c:v>8.6153200000000005</c:v>
                </c:pt>
                <c:pt idx="54">
                  <c:v>7.5063199999999997</c:v>
                </c:pt>
                <c:pt idx="55">
                  <c:v>6.9289199999999997</c:v>
                </c:pt>
                <c:pt idx="56">
                  <c:v>6.8373200000000001</c:v>
                </c:pt>
                <c:pt idx="57">
                  <c:v>6.3016199999999998</c:v>
                </c:pt>
                <c:pt idx="58">
                  <c:v>6.88957</c:v>
                </c:pt>
                <c:pt idx="59">
                  <c:v>7.0516100000000002</c:v>
                </c:pt>
                <c:pt idx="60">
                  <c:v>6.2028800000000004</c:v>
                </c:pt>
                <c:pt idx="61">
                  <c:v>6.7357500000000003</c:v>
                </c:pt>
                <c:pt idx="62">
                  <c:v>6.0270299999999999</c:v>
                </c:pt>
                <c:pt idx="63">
                  <c:v>5.6066599999999998</c:v>
                </c:pt>
                <c:pt idx="64">
                  <c:v>5.1628100000000003</c:v>
                </c:pt>
                <c:pt idx="65">
                  <c:v>5.0217999999999998</c:v>
                </c:pt>
                <c:pt idx="66">
                  <c:v>5.3875299999999999</c:v>
                </c:pt>
                <c:pt idx="67">
                  <c:v>5.8467799999999999</c:v>
                </c:pt>
                <c:pt idx="68">
                  <c:v>5.8775399999999998</c:v>
                </c:pt>
                <c:pt idx="69">
                  <c:v>6.1013700000000002</c:v>
                </c:pt>
                <c:pt idx="70">
                  <c:v>6.0763299999999996</c:v>
                </c:pt>
                <c:pt idx="71">
                  <c:v>6.3148799999999996</c:v>
                </c:pt>
                <c:pt idx="72">
                  <c:v>5.1159400000000002</c:v>
                </c:pt>
                <c:pt idx="73">
                  <c:v>3.7354599999999998</c:v>
                </c:pt>
                <c:pt idx="74">
                  <c:v>4.0413899999999998</c:v>
                </c:pt>
                <c:pt idx="75">
                  <c:v>4.48813</c:v>
                </c:pt>
                <c:pt idx="76">
                  <c:v>4.5877699999999999</c:v>
                </c:pt>
                <c:pt idx="77">
                  <c:v>4.6835000000000004</c:v>
                </c:pt>
                <c:pt idx="78">
                  <c:v>4.1772900000000002</c:v>
                </c:pt>
                <c:pt idx="79">
                  <c:v>3.7180900000000001</c:v>
                </c:pt>
                <c:pt idx="80">
                  <c:v>3.57504</c:v>
                </c:pt>
                <c:pt idx="81">
                  <c:v>3.80009</c:v>
                </c:pt>
                <c:pt idx="82">
                  <c:v>3.2183000000000002</c:v>
                </c:pt>
                <c:pt idx="83">
                  <c:v>2.8170299999999999</c:v>
                </c:pt>
                <c:pt idx="84">
                  <c:v>3.7404099999999998</c:v>
                </c:pt>
                <c:pt idx="85">
                  <c:v>4.2183200000000003</c:v>
                </c:pt>
                <c:pt idx="86">
                  <c:v>3.2649300000000001</c:v>
                </c:pt>
                <c:pt idx="87">
                  <c:v>1.5443899999999999</c:v>
                </c:pt>
                <c:pt idx="88">
                  <c:v>1.4904200000000001</c:v>
                </c:pt>
                <c:pt idx="89">
                  <c:v>2.0338099999999999</c:v>
                </c:pt>
                <c:pt idx="90">
                  <c:v>2.5983000000000001</c:v>
                </c:pt>
                <c:pt idx="91">
                  <c:v>3.34185</c:v>
                </c:pt>
                <c:pt idx="92">
                  <c:v>3.10859</c:v>
                </c:pt>
                <c:pt idx="93">
                  <c:v>3.5007600000000001</c:v>
                </c:pt>
                <c:pt idx="94">
                  <c:v>3.4703400000000002</c:v>
                </c:pt>
                <c:pt idx="95">
                  <c:v>3.5360800000000001</c:v>
                </c:pt>
                <c:pt idx="96">
                  <c:v>4.2140000000000004</c:v>
                </c:pt>
                <c:pt idx="97">
                  <c:v>4.2046999999999999</c:v>
                </c:pt>
                <c:pt idx="98">
                  <c:v>5.29359</c:v>
                </c:pt>
                <c:pt idx="99">
                  <c:v>6.7496499999999999</c:v>
                </c:pt>
                <c:pt idx="100">
                  <c:v>7.5970899999999997</c:v>
                </c:pt>
                <c:pt idx="101">
                  <c:v>7.2957999999999998</c:v>
                </c:pt>
                <c:pt idx="102">
                  <c:v>7.4627299999999996</c:v>
                </c:pt>
                <c:pt idx="103">
                  <c:v>6.8085899999999997</c:v>
                </c:pt>
                <c:pt idx="104">
                  <c:v>7.2286200000000003</c:v>
                </c:pt>
                <c:pt idx="105">
                  <c:v>7.1765499999999998</c:v>
                </c:pt>
                <c:pt idx="106">
                  <c:v>8.2436500000000006</c:v>
                </c:pt>
                <c:pt idx="107">
                  <c:v>8.3366199999999999</c:v>
                </c:pt>
                <c:pt idx="108">
                  <c:v>7.1397000000000004</c:v>
                </c:pt>
                <c:pt idx="109">
                  <c:v>7.61775</c:v>
                </c:pt>
                <c:pt idx="110">
                  <c:v>8.1844400000000004</c:v>
                </c:pt>
                <c:pt idx="111">
                  <c:v>9.6220800000000004</c:v>
                </c:pt>
                <c:pt idx="112">
                  <c:v>9.1101600000000005</c:v>
                </c:pt>
                <c:pt idx="113">
                  <c:v>10.077959999999999</c:v>
                </c:pt>
                <c:pt idx="114">
                  <c:v>10.23906</c:v>
                </c:pt>
                <c:pt idx="115">
                  <c:v>9.8789800000000003</c:v>
                </c:pt>
                <c:pt idx="116">
                  <c:v>10.16398</c:v>
                </c:pt>
                <c:pt idx="117">
                  <c:v>9.7306600000000003</c:v>
                </c:pt>
                <c:pt idx="118">
                  <c:v>9.0431600000000003</c:v>
                </c:pt>
                <c:pt idx="119">
                  <c:v>8.5961800000000004</c:v>
                </c:pt>
                <c:pt idx="120">
                  <c:v>8.8706200000000006</c:v>
                </c:pt>
                <c:pt idx="121">
                  <c:v>8.3161000000000005</c:v>
                </c:pt>
                <c:pt idx="122">
                  <c:v>7.6081200000000004</c:v>
                </c:pt>
                <c:pt idx="123">
                  <c:v>6.3321899999999998</c:v>
                </c:pt>
                <c:pt idx="124">
                  <c:v>6.01187</c:v>
                </c:pt>
                <c:pt idx="125">
                  <c:v>4.8563999999999998</c:v>
                </c:pt>
                <c:pt idx="126">
                  <c:v>4.4208499999999997</c:v>
                </c:pt>
                <c:pt idx="127">
                  <c:v>5.4855299999999998</c:v>
                </c:pt>
              </c:numCache>
            </c:numRef>
          </c:val>
          <c:smooth val="0"/>
          <c:extLst>
            <c:ext xmlns:c16="http://schemas.microsoft.com/office/drawing/2014/chart" uri="{C3380CC4-5D6E-409C-BE32-E72D297353CC}">
              <c16:uniqueId val="{00000083-1FAD-4552-9FF7-D6A90F056FA2}"/>
            </c:ext>
          </c:extLst>
        </c:ser>
        <c:dLbls>
          <c:showLegendKey val="0"/>
          <c:showVal val="0"/>
          <c:showCatName val="0"/>
          <c:showSerName val="0"/>
          <c:showPercent val="0"/>
          <c:showBubbleSize val="0"/>
        </c:dLbls>
        <c:marker val="1"/>
        <c:smooth val="0"/>
        <c:axId val="125943168"/>
        <c:axId val="134166016"/>
      </c:lineChart>
      <c:scatterChart>
        <c:scatterStyle val="lineMarker"/>
        <c:varyColors val="0"/>
        <c:ser>
          <c:idx val="3"/>
          <c:order val="3"/>
          <c:tx>
            <c:v>L. I. Banxico</c:v>
          </c:tx>
          <c:spPr>
            <a:ln>
              <a:solidFill>
                <a:srgbClr val="FF0000"/>
              </a:solidFill>
            </a:ln>
          </c:spPr>
          <c:marker>
            <c:symbol val="none"/>
          </c:marker>
          <c:xVal>
            <c:numLit>
              <c:formatCode>General</c:formatCode>
              <c:ptCount val="2"/>
              <c:pt idx="0">
                <c:v>128</c:v>
              </c:pt>
              <c:pt idx="1">
                <c:v>1</c:v>
              </c:pt>
            </c:numLit>
          </c:xVal>
          <c:yVal>
            <c:numLit>
              <c:formatCode>General</c:formatCode>
              <c:ptCount val="2"/>
              <c:pt idx="0">
                <c:v>2</c:v>
              </c:pt>
              <c:pt idx="1">
                <c:v>2</c:v>
              </c:pt>
            </c:numLit>
          </c:yVal>
          <c:smooth val="0"/>
          <c:extLst>
            <c:ext xmlns:c16="http://schemas.microsoft.com/office/drawing/2014/chart" uri="{C3380CC4-5D6E-409C-BE32-E72D297353CC}">
              <c16:uniqueId val="{00000084-1FAD-4552-9FF7-D6A90F056FA2}"/>
            </c:ext>
          </c:extLst>
        </c:ser>
        <c:ser>
          <c:idx val="4"/>
          <c:order val="4"/>
          <c:tx>
            <c:v>L. S. Banxico</c:v>
          </c:tx>
          <c:spPr>
            <a:ln>
              <a:solidFill>
                <a:srgbClr val="FF0000"/>
              </a:solidFill>
            </a:ln>
          </c:spPr>
          <c:marker>
            <c:symbol val="none"/>
          </c:marker>
          <c:xVal>
            <c:numLit>
              <c:formatCode>General</c:formatCode>
              <c:ptCount val="2"/>
              <c:pt idx="0">
                <c:v>128</c:v>
              </c:pt>
              <c:pt idx="1">
                <c:v>1</c:v>
              </c:pt>
            </c:numLit>
          </c:xVal>
          <c:yVal>
            <c:numLit>
              <c:formatCode>General</c:formatCode>
              <c:ptCount val="2"/>
              <c:pt idx="0">
                <c:v>4</c:v>
              </c:pt>
              <c:pt idx="1">
                <c:v>4</c:v>
              </c:pt>
            </c:numLit>
          </c:yVal>
          <c:smooth val="0"/>
          <c:extLst>
            <c:ext xmlns:c16="http://schemas.microsoft.com/office/drawing/2014/chart" uri="{C3380CC4-5D6E-409C-BE32-E72D297353CC}">
              <c16:uniqueId val="{00000085-1FAD-4552-9FF7-D6A90F056FA2}"/>
            </c:ext>
          </c:extLst>
        </c:ser>
        <c:dLbls>
          <c:showLegendKey val="0"/>
          <c:showVal val="0"/>
          <c:showCatName val="0"/>
          <c:showSerName val="0"/>
          <c:showPercent val="0"/>
          <c:showBubbleSize val="0"/>
        </c:dLbls>
        <c:axId val="125943168"/>
        <c:axId val="134166016"/>
      </c:scatterChart>
      <c:catAx>
        <c:axId val="125943168"/>
        <c:scaling>
          <c:orientation val="minMax"/>
        </c:scaling>
        <c:delete val="0"/>
        <c:axPos val="b"/>
        <c:numFmt formatCode="General" sourceLinked="1"/>
        <c:majorTickMark val="none"/>
        <c:minorTickMark val="none"/>
        <c:tickLblPos val="low"/>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tickMarkSkip val="1"/>
        <c:noMultiLvlLbl val="0"/>
      </c:catAx>
      <c:valAx>
        <c:axId val="134166016"/>
        <c:scaling>
          <c:orientation val="minMax"/>
          <c:max val="11.73906"/>
          <c:min val="1"/>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'F107'!$C$5</c:f>
              <c:strCache>
                <c:ptCount val="1"/>
                <c:pt idx="0">
                  <c:v>Exportaciones</c:v>
                </c:pt>
              </c:strCache>
            </c:strRef>
          </c:tx>
          <c:spPr>
            <a:solidFill>
              <a:srgbClr val="C9D0D6"/>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0C40-4967-8A79-98CC71448384}"/>
              </c:ext>
            </c:extLst>
          </c:dPt>
          <c:dPt>
            <c:idx val="10"/>
            <c:invertIfNegative val="0"/>
            <c:bubble3D val="0"/>
            <c:extLst>
              <c:ext xmlns:c16="http://schemas.microsoft.com/office/drawing/2014/chart" uri="{C3380CC4-5D6E-409C-BE32-E72D297353CC}">
                <c16:uniqueId val="{00000002-0C40-4967-8A79-98CC71448384}"/>
              </c:ext>
            </c:extLst>
          </c:dPt>
          <c:dPt>
            <c:idx val="11"/>
            <c:invertIfNegative val="0"/>
            <c:bubble3D val="0"/>
            <c:spPr>
              <a:solidFill>
                <a:srgbClr val="C9D0D6"/>
              </a:solidFill>
              <a:ln>
                <a:noFill/>
              </a:ln>
              <a:effectLst/>
            </c:spPr>
            <c:extLst>
              <c:ext xmlns:c16="http://schemas.microsoft.com/office/drawing/2014/chart" uri="{C3380CC4-5D6E-409C-BE32-E72D297353CC}">
                <c16:uniqueId val="{00000004-0C40-4967-8A79-98CC71448384}"/>
              </c:ext>
            </c:extLst>
          </c:dPt>
          <c:dPt>
            <c:idx val="18"/>
            <c:invertIfNegative val="0"/>
            <c:bubble3D val="0"/>
            <c:spPr>
              <a:solidFill>
                <a:srgbClr val="7C878E"/>
              </a:solidFill>
              <a:ln>
                <a:noFill/>
              </a:ln>
              <a:effectLst/>
            </c:spPr>
            <c:extLst>
              <c:ext xmlns:c16="http://schemas.microsoft.com/office/drawing/2014/chart" uri="{C3380CC4-5D6E-409C-BE32-E72D297353CC}">
                <c16:uniqueId val="{00000006-0C40-4967-8A79-98CC71448384}"/>
              </c:ext>
            </c:extLst>
          </c:dPt>
          <c:dPt>
            <c:idx val="22"/>
            <c:invertIfNegative val="0"/>
            <c:bubble3D val="0"/>
            <c:extLst>
              <c:ext xmlns:c16="http://schemas.microsoft.com/office/drawing/2014/chart" uri="{C3380CC4-5D6E-409C-BE32-E72D297353CC}">
                <c16:uniqueId val="{00000007-0C40-4967-8A79-98CC71448384}"/>
              </c:ext>
            </c:extLst>
          </c:dPt>
          <c:dPt>
            <c:idx val="23"/>
            <c:invertIfNegative val="0"/>
            <c:bubble3D val="0"/>
            <c:spPr>
              <a:solidFill>
                <a:srgbClr val="C9D0D6"/>
              </a:solidFill>
              <a:ln>
                <a:noFill/>
              </a:ln>
              <a:effectLst/>
            </c:spPr>
            <c:extLst>
              <c:ext xmlns:c16="http://schemas.microsoft.com/office/drawing/2014/chart" uri="{C3380CC4-5D6E-409C-BE32-E72D297353CC}">
                <c16:uniqueId val="{00000009-0C40-4967-8A79-98CC71448384}"/>
              </c:ext>
            </c:extLst>
          </c:dPt>
          <c:dPt>
            <c:idx val="30"/>
            <c:invertIfNegative val="0"/>
            <c:bubble3D val="0"/>
            <c:spPr>
              <a:solidFill>
                <a:srgbClr val="7C878E"/>
              </a:solidFill>
              <a:ln>
                <a:noFill/>
              </a:ln>
              <a:effectLst/>
            </c:spPr>
            <c:extLst>
              <c:ext xmlns:c16="http://schemas.microsoft.com/office/drawing/2014/chart" uri="{C3380CC4-5D6E-409C-BE32-E72D297353CC}">
                <c16:uniqueId val="{0000000B-0C40-4967-8A79-98CC71448384}"/>
              </c:ext>
            </c:extLst>
          </c:dPt>
          <c:dPt>
            <c:idx val="34"/>
            <c:invertIfNegative val="0"/>
            <c:bubble3D val="0"/>
            <c:extLst>
              <c:ext xmlns:c16="http://schemas.microsoft.com/office/drawing/2014/chart" uri="{C3380CC4-5D6E-409C-BE32-E72D297353CC}">
                <c16:uniqueId val="{0000000C-0C40-4967-8A79-98CC71448384}"/>
              </c:ext>
            </c:extLst>
          </c:dPt>
          <c:dPt>
            <c:idx val="35"/>
            <c:invertIfNegative val="0"/>
            <c:bubble3D val="0"/>
            <c:spPr>
              <a:solidFill>
                <a:srgbClr val="C9D0D6"/>
              </a:solidFill>
              <a:ln>
                <a:noFill/>
              </a:ln>
              <a:effectLst/>
            </c:spPr>
            <c:extLst>
              <c:ext xmlns:c16="http://schemas.microsoft.com/office/drawing/2014/chart" uri="{C3380CC4-5D6E-409C-BE32-E72D297353CC}">
                <c16:uniqueId val="{0000000E-0C40-4967-8A79-98CC71448384}"/>
              </c:ext>
            </c:extLst>
          </c:dPt>
          <c:dPt>
            <c:idx val="42"/>
            <c:invertIfNegative val="0"/>
            <c:bubble3D val="0"/>
            <c:spPr>
              <a:solidFill>
                <a:srgbClr val="7C878E"/>
              </a:solidFill>
              <a:ln>
                <a:noFill/>
              </a:ln>
              <a:effectLst/>
            </c:spPr>
            <c:extLst>
              <c:ext xmlns:c16="http://schemas.microsoft.com/office/drawing/2014/chart" uri="{C3380CC4-5D6E-409C-BE32-E72D297353CC}">
                <c16:uniqueId val="{00000010-0C40-4967-8A79-98CC71448384}"/>
              </c:ext>
            </c:extLst>
          </c:dPt>
          <c:dPt>
            <c:idx val="46"/>
            <c:invertIfNegative val="0"/>
            <c:bubble3D val="0"/>
            <c:extLst>
              <c:ext xmlns:c16="http://schemas.microsoft.com/office/drawing/2014/chart" uri="{C3380CC4-5D6E-409C-BE32-E72D297353CC}">
                <c16:uniqueId val="{00000011-0C40-4967-8A79-98CC71448384}"/>
              </c:ext>
            </c:extLst>
          </c:dPt>
          <c:dPt>
            <c:idx val="47"/>
            <c:invertIfNegative val="0"/>
            <c:bubble3D val="0"/>
            <c:spPr>
              <a:solidFill>
                <a:srgbClr val="C9D0D6"/>
              </a:solidFill>
              <a:ln>
                <a:noFill/>
              </a:ln>
              <a:effectLst/>
            </c:spPr>
            <c:extLst>
              <c:ext xmlns:c16="http://schemas.microsoft.com/office/drawing/2014/chart" uri="{C3380CC4-5D6E-409C-BE32-E72D297353CC}">
                <c16:uniqueId val="{00000013-0C40-4967-8A79-98CC71448384}"/>
              </c:ext>
            </c:extLst>
          </c:dPt>
          <c:dPt>
            <c:idx val="54"/>
            <c:invertIfNegative val="0"/>
            <c:bubble3D val="0"/>
            <c:spPr>
              <a:solidFill>
                <a:srgbClr val="7C878E"/>
              </a:solidFill>
              <a:ln>
                <a:noFill/>
              </a:ln>
              <a:effectLst/>
            </c:spPr>
            <c:extLst>
              <c:ext xmlns:c16="http://schemas.microsoft.com/office/drawing/2014/chart" uri="{C3380CC4-5D6E-409C-BE32-E72D297353CC}">
                <c16:uniqueId val="{00000015-0C40-4967-8A79-98CC71448384}"/>
              </c:ext>
            </c:extLst>
          </c:dPt>
          <c:dPt>
            <c:idx val="58"/>
            <c:invertIfNegative val="0"/>
            <c:bubble3D val="0"/>
            <c:extLst>
              <c:ext xmlns:c16="http://schemas.microsoft.com/office/drawing/2014/chart" uri="{C3380CC4-5D6E-409C-BE32-E72D297353CC}">
                <c16:uniqueId val="{00000016-0C40-4967-8A79-98CC71448384}"/>
              </c:ext>
            </c:extLst>
          </c:dPt>
          <c:dPt>
            <c:idx val="59"/>
            <c:invertIfNegative val="0"/>
            <c:bubble3D val="0"/>
            <c:spPr>
              <a:solidFill>
                <a:srgbClr val="C9D0D6"/>
              </a:solidFill>
              <a:ln>
                <a:noFill/>
              </a:ln>
              <a:effectLst/>
            </c:spPr>
            <c:extLst>
              <c:ext xmlns:c16="http://schemas.microsoft.com/office/drawing/2014/chart" uri="{C3380CC4-5D6E-409C-BE32-E72D297353CC}">
                <c16:uniqueId val="{00000018-0C40-4967-8A79-98CC71448384}"/>
              </c:ext>
            </c:extLst>
          </c:dPt>
          <c:dPt>
            <c:idx val="66"/>
            <c:invertIfNegative val="0"/>
            <c:bubble3D val="0"/>
            <c:spPr>
              <a:solidFill>
                <a:srgbClr val="7C878E"/>
              </a:solidFill>
              <a:ln>
                <a:noFill/>
              </a:ln>
              <a:effectLst/>
            </c:spPr>
            <c:extLst>
              <c:ext xmlns:c16="http://schemas.microsoft.com/office/drawing/2014/chart" uri="{C3380CC4-5D6E-409C-BE32-E72D297353CC}">
                <c16:uniqueId val="{0000001A-0C40-4967-8A79-98CC71448384}"/>
              </c:ext>
            </c:extLst>
          </c:dPt>
          <c:dPt>
            <c:idx val="70"/>
            <c:invertIfNegative val="0"/>
            <c:bubble3D val="0"/>
            <c:extLst>
              <c:ext xmlns:c16="http://schemas.microsoft.com/office/drawing/2014/chart" uri="{C3380CC4-5D6E-409C-BE32-E72D297353CC}">
                <c16:uniqueId val="{0000001B-0C40-4967-8A79-98CC71448384}"/>
              </c:ext>
            </c:extLst>
          </c:dPt>
          <c:dPt>
            <c:idx val="71"/>
            <c:invertIfNegative val="0"/>
            <c:bubble3D val="0"/>
            <c:spPr>
              <a:solidFill>
                <a:srgbClr val="C9D0D6"/>
              </a:solidFill>
              <a:ln>
                <a:noFill/>
              </a:ln>
              <a:effectLst/>
            </c:spPr>
            <c:extLst>
              <c:ext xmlns:c16="http://schemas.microsoft.com/office/drawing/2014/chart" uri="{C3380CC4-5D6E-409C-BE32-E72D297353CC}">
                <c16:uniqueId val="{0000001D-0C40-4967-8A79-98CC71448384}"/>
              </c:ext>
            </c:extLst>
          </c:dPt>
          <c:dPt>
            <c:idx val="78"/>
            <c:invertIfNegative val="0"/>
            <c:bubble3D val="0"/>
            <c:spPr>
              <a:solidFill>
                <a:srgbClr val="7C878E"/>
              </a:solidFill>
              <a:ln>
                <a:noFill/>
              </a:ln>
              <a:effectLst/>
            </c:spPr>
            <c:extLst>
              <c:ext xmlns:c16="http://schemas.microsoft.com/office/drawing/2014/chart" uri="{C3380CC4-5D6E-409C-BE32-E72D297353CC}">
                <c16:uniqueId val="{0000001F-0C40-4967-8A79-98CC71448384}"/>
              </c:ext>
            </c:extLst>
          </c:dPt>
          <c:dPt>
            <c:idx val="90"/>
            <c:invertIfNegative val="0"/>
            <c:bubble3D val="0"/>
            <c:spPr>
              <a:solidFill>
                <a:srgbClr val="7C878E"/>
              </a:solidFill>
              <a:ln>
                <a:noFill/>
              </a:ln>
              <a:effectLst/>
            </c:spPr>
            <c:extLst>
              <c:ext xmlns:c16="http://schemas.microsoft.com/office/drawing/2014/chart" uri="{C3380CC4-5D6E-409C-BE32-E72D297353CC}">
                <c16:uniqueId val="{00000021-0C40-4967-8A79-98CC71448384}"/>
              </c:ext>
            </c:extLst>
          </c:dPt>
          <c:dPt>
            <c:idx val="102"/>
            <c:invertIfNegative val="0"/>
            <c:bubble3D val="0"/>
            <c:spPr>
              <a:solidFill>
                <a:srgbClr val="7C878E"/>
              </a:solidFill>
              <a:ln>
                <a:noFill/>
              </a:ln>
              <a:effectLst/>
            </c:spPr>
            <c:extLst>
              <c:ext xmlns:c16="http://schemas.microsoft.com/office/drawing/2014/chart" uri="{C3380CC4-5D6E-409C-BE32-E72D297353CC}">
                <c16:uniqueId val="{00000023-0C40-4967-8A79-98CC71448384}"/>
              </c:ext>
            </c:extLst>
          </c:dPt>
          <c:dPt>
            <c:idx val="114"/>
            <c:invertIfNegative val="0"/>
            <c:bubble3D val="0"/>
            <c:spPr>
              <a:solidFill>
                <a:srgbClr val="7C878E"/>
              </a:solidFill>
              <a:ln>
                <a:noFill/>
              </a:ln>
              <a:effectLst/>
            </c:spPr>
            <c:extLst>
              <c:ext xmlns:c16="http://schemas.microsoft.com/office/drawing/2014/chart" uri="{C3380CC4-5D6E-409C-BE32-E72D297353CC}">
                <c16:uniqueId val="{00000025-0C40-4967-8A79-98CC71448384}"/>
              </c:ext>
            </c:extLst>
          </c:dPt>
          <c:dPt>
            <c:idx val="126"/>
            <c:invertIfNegative val="0"/>
            <c:bubble3D val="0"/>
            <c:spPr>
              <a:solidFill>
                <a:srgbClr val="FBBB27"/>
              </a:solidFill>
              <a:ln>
                <a:noFill/>
              </a:ln>
              <a:effectLst/>
            </c:spPr>
            <c:extLst>
              <c:ext xmlns:c16="http://schemas.microsoft.com/office/drawing/2014/chart" uri="{C3380CC4-5D6E-409C-BE32-E72D297353CC}">
                <c16:uniqueId val="{00000027-0C40-4967-8A79-98CC71448384}"/>
              </c:ext>
            </c:extLst>
          </c:dPt>
          <c:cat>
            <c:multiLvlStrRef>
              <c:f>'F107'!$A$6:$B$132</c:f>
              <c:multiLvlStrCache>
                <c:ptCount val="1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pt idx="126">
                    <c:v>JUL</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'F107'!$C$6:$C$132</c:f>
              <c:numCache>
                <c:formatCode>#,##0</c:formatCode>
                <c:ptCount val="127"/>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pt idx="77">
                  <c:v>164835</c:v>
                </c:pt>
                <c:pt idx="78">
                  <c:v>166748</c:v>
                </c:pt>
                <c:pt idx="79">
                  <c:v>168202</c:v>
                </c:pt>
                <c:pt idx="80">
                  <c:v>170009</c:v>
                </c:pt>
                <c:pt idx="81">
                  <c:v>171834</c:v>
                </c:pt>
                <c:pt idx="82">
                  <c:v>173166</c:v>
                </c:pt>
                <c:pt idx="83">
                  <c:v>173508</c:v>
                </c:pt>
                <c:pt idx="84">
                  <c:v>172619</c:v>
                </c:pt>
                <c:pt idx="85">
                  <c:v>171348</c:v>
                </c:pt>
                <c:pt idx="86">
                  <c:v>170146</c:v>
                </c:pt>
                <c:pt idx="87">
                  <c:v>166828</c:v>
                </c:pt>
                <c:pt idx="88">
                  <c:v>161512</c:v>
                </c:pt>
                <c:pt idx="89">
                  <c:v>159325</c:v>
                </c:pt>
                <c:pt idx="90">
                  <c:v>159217</c:v>
                </c:pt>
                <c:pt idx="91">
                  <c:v>158293</c:v>
                </c:pt>
                <c:pt idx="92">
                  <c:v>158070</c:v>
                </c:pt>
                <c:pt idx="93">
                  <c:v>157797</c:v>
                </c:pt>
                <c:pt idx="94">
                  <c:v>157532</c:v>
                </c:pt>
                <c:pt idx="95">
                  <c:v>158562</c:v>
                </c:pt>
                <c:pt idx="96">
                  <c:v>159676</c:v>
                </c:pt>
                <c:pt idx="97">
                  <c:v>161505</c:v>
                </c:pt>
                <c:pt idx="98">
                  <c:v>163406</c:v>
                </c:pt>
                <c:pt idx="99">
                  <c:v>167804</c:v>
                </c:pt>
                <c:pt idx="100">
                  <c:v>172405</c:v>
                </c:pt>
                <c:pt idx="101">
                  <c:v>175142</c:v>
                </c:pt>
                <c:pt idx="102">
                  <c:v>176869</c:v>
                </c:pt>
                <c:pt idx="103">
                  <c:v>178286</c:v>
                </c:pt>
                <c:pt idx="104">
                  <c:v>178498</c:v>
                </c:pt>
                <c:pt idx="105">
                  <c:v>180023</c:v>
                </c:pt>
                <c:pt idx="106">
                  <c:v>182221</c:v>
                </c:pt>
                <c:pt idx="107">
                  <c:v>184620</c:v>
                </c:pt>
                <c:pt idx="108">
                  <c:v>187088</c:v>
                </c:pt>
                <c:pt idx="109">
                  <c:v>189599</c:v>
                </c:pt>
                <c:pt idx="110">
                  <c:v>191077</c:v>
                </c:pt>
                <c:pt idx="111">
                  <c:v>192650</c:v>
                </c:pt>
                <c:pt idx="112">
                  <c:v>196010</c:v>
                </c:pt>
                <c:pt idx="113">
                  <c:v>198459</c:v>
                </c:pt>
                <c:pt idx="114">
                  <c:v>200569</c:v>
                </c:pt>
                <c:pt idx="115">
                  <c:v>204329</c:v>
                </c:pt>
                <c:pt idx="116">
                  <c:v>208783</c:v>
                </c:pt>
                <c:pt idx="117">
                  <c:v>211146</c:v>
                </c:pt>
                <c:pt idx="118">
                  <c:v>213250</c:v>
                </c:pt>
                <c:pt idx="119">
                  <c:v>216461</c:v>
                </c:pt>
                <c:pt idx="120">
                  <c:v>218989</c:v>
                </c:pt>
                <c:pt idx="121">
                  <c:v>220371</c:v>
                </c:pt>
                <c:pt idx="122">
                  <c:v>222883</c:v>
                </c:pt>
                <c:pt idx="123">
                  <c:v>225360</c:v>
                </c:pt>
                <c:pt idx="124">
                  <c:v>229519</c:v>
                </c:pt>
                <c:pt idx="125">
                  <c:v>234491</c:v>
                </c:pt>
                <c:pt idx="126">
                  <c:v>236497</c:v>
                </c:pt>
              </c:numCache>
            </c:numRef>
          </c:val>
          <c:extLst>
            <c:ext xmlns:c16="http://schemas.microsoft.com/office/drawing/2014/chart" uri="{C3380CC4-5D6E-409C-BE32-E72D297353CC}">
              <c16:uniqueId val="{00000028-0C40-4967-8A79-98CC71448384}"/>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'F107'!$D$5</c:f>
              <c:strCache>
                <c:ptCount val="1"/>
                <c:pt idx="0">
                  <c:v>Variación</c:v>
                </c:pt>
              </c:strCache>
            </c:strRef>
          </c:tx>
          <c:spPr>
            <a:ln w="28575" cap="rnd">
              <a:solidFill>
                <a:srgbClr val="B69630"/>
              </a:solidFill>
              <a:round/>
            </a:ln>
            <a:effectLst/>
          </c:spPr>
          <c:marker>
            <c:symbol val="none"/>
          </c:marker>
          <c:cat>
            <c:multiLvlStrRef>
              <c:f>'F107'!$A$6:$B$132</c:f>
              <c:multiLvlStrCache>
                <c:ptCount val="1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pt idx="126">
                    <c:v>JUL</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'F107'!$D$6:$D$132</c:f>
              <c:numCache>
                <c:formatCode>0.0</c:formatCode>
                <c:ptCount val="127"/>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pt idx="77">
                  <c:v>10.8</c:v>
                </c:pt>
                <c:pt idx="78">
                  <c:v>10.7</c:v>
                </c:pt>
                <c:pt idx="79">
                  <c:v>10.4</c:v>
                </c:pt>
                <c:pt idx="80">
                  <c:v>10.6</c:v>
                </c:pt>
                <c:pt idx="81">
                  <c:v>11.1</c:v>
                </c:pt>
                <c:pt idx="82">
                  <c:v>11.3</c:v>
                </c:pt>
                <c:pt idx="83">
                  <c:v>10.8</c:v>
                </c:pt>
                <c:pt idx="84">
                  <c:v>9.6</c:v>
                </c:pt>
                <c:pt idx="85">
                  <c:v>7.6</c:v>
                </c:pt>
                <c:pt idx="86">
                  <c:v>5.6</c:v>
                </c:pt>
                <c:pt idx="87">
                  <c:v>2.8</c:v>
                </c:pt>
                <c:pt idx="88">
                  <c:v>-1.3</c:v>
                </c:pt>
                <c:pt idx="89">
                  <c:v>-3.3</c:v>
                </c:pt>
                <c:pt idx="90">
                  <c:v>-4.5</c:v>
                </c:pt>
                <c:pt idx="91">
                  <c:v>-5.9</c:v>
                </c:pt>
                <c:pt idx="92">
                  <c:v>-7</c:v>
                </c:pt>
                <c:pt idx="93">
                  <c:v>-8.1999999999999993</c:v>
                </c:pt>
                <c:pt idx="94">
                  <c:v>-9</c:v>
                </c:pt>
                <c:pt idx="95">
                  <c:v>-8.6</c:v>
                </c:pt>
                <c:pt idx="96">
                  <c:v>-7.5</c:v>
                </c:pt>
                <c:pt idx="97">
                  <c:v>-5.7</c:v>
                </c:pt>
                <c:pt idx="98">
                  <c:v>-4</c:v>
                </c:pt>
                <c:pt idx="99">
                  <c:v>0.6</c:v>
                </c:pt>
                <c:pt idx="100">
                  <c:v>6.7</c:v>
                </c:pt>
                <c:pt idx="101">
                  <c:v>9.9</c:v>
                </c:pt>
                <c:pt idx="102">
                  <c:v>11.1</c:v>
                </c:pt>
                <c:pt idx="103">
                  <c:v>12.6</c:v>
                </c:pt>
                <c:pt idx="104">
                  <c:v>12.9</c:v>
                </c:pt>
                <c:pt idx="105">
                  <c:v>14.1</c:v>
                </c:pt>
                <c:pt idx="106">
                  <c:v>15.7</c:v>
                </c:pt>
                <c:pt idx="107">
                  <c:v>16.399999999999999</c:v>
                </c:pt>
                <c:pt idx="108">
                  <c:v>17.2</c:v>
                </c:pt>
                <c:pt idx="109">
                  <c:v>17.399999999999999</c:v>
                </c:pt>
                <c:pt idx="110">
                  <c:v>16.899999999999999</c:v>
                </c:pt>
                <c:pt idx="111">
                  <c:v>14.8</c:v>
                </c:pt>
                <c:pt idx="112">
                  <c:v>13.7</c:v>
                </c:pt>
                <c:pt idx="113">
                  <c:v>13.3</c:v>
                </c:pt>
                <c:pt idx="114">
                  <c:v>13.4</c:v>
                </c:pt>
                <c:pt idx="115">
                  <c:v>14.6</c:v>
                </c:pt>
                <c:pt idx="116">
                  <c:v>17</c:v>
                </c:pt>
                <c:pt idx="117">
                  <c:v>17.3</c:v>
                </c:pt>
                <c:pt idx="118">
                  <c:v>17</c:v>
                </c:pt>
                <c:pt idx="119">
                  <c:v>17.2</c:v>
                </c:pt>
                <c:pt idx="120">
                  <c:v>17.100000000000001</c:v>
                </c:pt>
                <c:pt idx="121">
                  <c:v>16.2</c:v>
                </c:pt>
                <c:pt idx="122">
                  <c:v>16.600000000000001</c:v>
                </c:pt>
                <c:pt idx="123">
                  <c:v>17</c:v>
                </c:pt>
                <c:pt idx="124">
                  <c:v>17.100000000000001</c:v>
                </c:pt>
                <c:pt idx="125">
                  <c:v>18.2</c:v>
                </c:pt>
                <c:pt idx="126">
                  <c:v>17.899999999999999</c:v>
                </c:pt>
              </c:numCache>
            </c:numRef>
          </c:val>
          <c:smooth val="0"/>
          <c:extLst>
            <c:ext xmlns:c16="http://schemas.microsoft.com/office/drawing/2014/chart" uri="{C3380CC4-5D6E-409C-BE32-E72D297353CC}">
              <c16:uniqueId val="{00000029-0C40-4967-8A79-98CC71448384}"/>
            </c:ext>
          </c:extLst>
        </c:ser>
        <c:ser>
          <c:idx val="2"/>
          <c:order val="2"/>
          <c:tx>
            <c:strRef>
              <c:f>'F107'!$E$5</c:f>
              <c:strCache>
                <c:ptCount val="1"/>
                <c:pt idx="0">
                  <c:v>Variación promedio</c:v>
                </c:pt>
              </c:strCache>
            </c:strRef>
          </c:tx>
          <c:spPr>
            <a:ln w="28575" cap="rnd">
              <a:solidFill>
                <a:srgbClr val="524805"/>
              </a:solidFill>
              <a:round/>
            </a:ln>
            <a:effectLst/>
          </c:spPr>
          <c:marker>
            <c:symbol val="none"/>
          </c:marker>
          <c:cat>
            <c:multiLvlStrRef>
              <c:f>'F107'!$A$6:$B$132</c:f>
              <c:multiLvlStrCache>
                <c:ptCount val="1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pt idx="126">
                    <c:v>JUL</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'F107'!$E$6:$E$132</c:f>
              <c:numCache>
                <c:formatCode>0.0</c:formatCode>
                <c:ptCount val="127"/>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pt idx="77">
                  <c:v>11.1</c:v>
                </c:pt>
                <c:pt idx="78">
                  <c:v>11.2</c:v>
                </c:pt>
                <c:pt idx="79">
                  <c:v>11.2</c:v>
                </c:pt>
                <c:pt idx="80">
                  <c:v>11.2</c:v>
                </c:pt>
                <c:pt idx="81">
                  <c:v>11.1</c:v>
                </c:pt>
                <c:pt idx="82">
                  <c:v>11.1</c:v>
                </c:pt>
                <c:pt idx="83">
                  <c:v>11</c:v>
                </c:pt>
                <c:pt idx="84">
                  <c:v>11</c:v>
                </c:pt>
                <c:pt idx="85">
                  <c:v>10.7</c:v>
                </c:pt>
                <c:pt idx="86">
                  <c:v>10.1</c:v>
                </c:pt>
                <c:pt idx="87">
                  <c:v>9.4</c:v>
                </c:pt>
                <c:pt idx="88">
                  <c:v>8.3000000000000007</c:v>
                </c:pt>
                <c:pt idx="89">
                  <c:v>7.1</c:v>
                </c:pt>
                <c:pt idx="90">
                  <c:v>5.9</c:v>
                </c:pt>
                <c:pt idx="91">
                  <c:v>4.5</c:v>
                </c:pt>
                <c:pt idx="92">
                  <c:v>3.1</c:v>
                </c:pt>
                <c:pt idx="93">
                  <c:v>1.4</c:v>
                </c:pt>
                <c:pt idx="94">
                  <c:v>-0.2</c:v>
                </c:pt>
                <c:pt idx="95">
                  <c:v>-1.9</c:v>
                </c:pt>
                <c:pt idx="96">
                  <c:v>-3.3</c:v>
                </c:pt>
                <c:pt idx="97">
                  <c:v>-4.4000000000000004</c:v>
                </c:pt>
                <c:pt idx="98">
                  <c:v>-5.2</c:v>
                </c:pt>
                <c:pt idx="99">
                  <c:v>-5.4</c:v>
                </c:pt>
                <c:pt idx="100">
                  <c:v>-4.7</c:v>
                </c:pt>
                <c:pt idx="101">
                  <c:v>-3.6</c:v>
                </c:pt>
                <c:pt idx="102">
                  <c:v>-2.2999999999999998</c:v>
                </c:pt>
                <c:pt idx="103">
                  <c:v>-0.8</c:v>
                </c:pt>
                <c:pt idx="104">
                  <c:v>0.9</c:v>
                </c:pt>
                <c:pt idx="105">
                  <c:v>2.8</c:v>
                </c:pt>
                <c:pt idx="106">
                  <c:v>4.8</c:v>
                </c:pt>
                <c:pt idx="107">
                  <c:v>6.9</c:v>
                </c:pt>
                <c:pt idx="108">
                  <c:v>9</c:v>
                </c:pt>
                <c:pt idx="109">
                  <c:v>10.9</c:v>
                </c:pt>
                <c:pt idx="110">
                  <c:v>12.6</c:v>
                </c:pt>
                <c:pt idx="111">
                  <c:v>13.8</c:v>
                </c:pt>
                <c:pt idx="112">
                  <c:v>14.4</c:v>
                </c:pt>
                <c:pt idx="113">
                  <c:v>14.7</c:v>
                </c:pt>
                <c:pt idx="114">
                  <c:v>14.9</c:v>
                </c:pt>
                <c:pt idx="115">
                  <c:v>15</c:v>
                </c:pt>
                <c:pt idx="116">
                  <c:v>15.4</c:v>
                </c:pt>
                <c:pt idx="117">
                  <c:v>15.6</c:v>
                </c:pt>
                <c:pt idx="118">
                  <c:v>15.8</c:v>
                </c:pt>
                <c:pt idx="119">
                  <c:v>15.8</c:v>
                </c:pt>
                <c:pt idx="120">
                  <c:v>15.8</c:v>
                </c:pt>
                <c:pt idx="121">
                  <c:v>15.7</c:v>
                </c:pt>
                <c:pt idx="122">
                  <c:v>15.7</c:v>
                </c:pt>
                <c:pt idx="123">
                  <c:v>15.9</c:v>
                </c:pt>
                <c:pt idx="124">
                  <c:v>16.2</c:v>
                </c:pt>
                <c:pt idx="125">
                  <c:v>16.600000000000001</c:v>
                </c:pt>
                <c:pt idx="126">
                  <c:v>16.899999999999999</c:v>
                </c:pt>
              </c:numCache>
            </c:numRef>
          </c:val>
          <c:smooth val="0"/>
          <c:extLst>
            <c:ext xmlns:c16="http://schemas.microsoft.com/office/drawing/2014/chart" uri="{C3380CC4-5D6E-409C-BE32-E72D297353CC}">
              <c16:uniqueId val="{0000002A-0C40-4967-8A79-98CC71448384}"/>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'F108'!$C$5</c:f>
              <c:strCache>
                <c:ptCount val="1"/>
                <c:pt idx="0">
                  <c:v>Establecimientos</c:v>
                </c:pt>
              </c:strCache>
            </c:strRef>
          </c:tx>
          <c:spPr>
            <a:solidFill>
              <a:srgbClr val="C9D0D6"/>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DDD6-4BF1-9672-E49A2ECC118D}"/>
              </c:ext>
            </c:extLst>
          </c:dPt>
          <c:dPt>
            <c:idx val="18"/>
            <c:invertIfNegative val="0"/>
            <c:bubble3D val="0"/>
            <c:spPr>
              <a:solidFill>
                <a:srgbClr val="7C878E"/>
              </a:solidFill>
              <a:ln>
                <a:noFill/>
              </a:ln>
              <a:effectLst/>
            </c:spPr>
            <c:extLst>
              <c:ext xmlns:c16="http://schemas.microsoft.com/office/drawing/2014/chart" uri="{C3380CC4-5D6E-409C-BE32-E72D297353CC}">
                <c16:uniqueId val="{00000003-DDD6-4BF1-9672-E49A2ECC118D}"/>
              </c:ext>
            </c:extLst>
          </c:dPt>
          <c:dPt>
            <c:idx val="30"/>
            <c:invertIfNegative val="0"/>
            <c:bubble3D val="0"/>
            <c:spPr>
              <a:solidFill>
                <a:srgbClr val="7C878E"/>
              </a:solidFill>
              <a:ln>
                <a:noFill/>
              </a:ln>
              <a:effectLst/>
            </c:spPr>
            <c:extLst>
              <c:ext xmlns:c16="http://schemas.microsoft.com/office/drawing/2014/chart" uri="{C3380CC4-5D6E-409C-BE32-E72D297353CC}">
                <c16:uniqueId val="{00000005-DDD6-4BF1-9672-E49A2ECC118D}"/>
              </c:ext>
            </c:extLst>
          </c:dPt>
          <c:dPt>
            <c:idx val="42"/>
            <c:invertIfNegative val="0"/>
            <c:bubble3D val="0"/>
            <c:spPr>
              <a:solidFill>
                <a:srgbClr val="7C878E"/>
              </a:solidFill>
              <a:ln>
                <a:noFill/>
              </a:ln>
              <a:effectLst/>
            </c:spPr>
            <c:extLst>
              <c:ext xmlns:c16="http://schemas.microsoft.com/office/drawing/2014/chart" uri="{C3380CC4-5D6E-409C-BE32-E72D297353CC}">
                <c16:uniqueId val="{00000007-DDD6-4BF1-9672-E49A2ECC118D}"/>
              </c:ext>
            </c:extLst>
          </c:dPt>
          <c:dPt>
            <c:idx val="54"/>
            <c:invertIfNegative val="0"/>
            <c:bubble3D val="0"/>
            <c:spPr>
              <a:solidFill>
                <a:srgbClr val="7C878E"/>
              </a:solidFill>
              <a:ln>
                <a:noFill/>
              </a:ln>
              <a:effectLst/>
            </c:spPr>
            <c:extLst>
              <c:ext xmlns:c16="http://schemas.microsoft.com/office/drawing/2014/chart" uri="{C3380CC4-5D6E-409C-BE32-E72D297353CC}">
                <c16:uniqueId val="{00000009-DDD6-4BF1-9672-E49A2ECC118D}"/>
              </c:ext>
            </c:extLst>
          </c:dPt>
          <c:dPt>
            <c:idx val="66"/>
            <c:invertIfNegative val="0"/>
            <c:bubble3D val="0"/>
            <c:spPr>
              <a:solidFill>
                <a:srgbClr val="7C878E"/>
              </a:solidFill>
              <a:ln>
                <a:noFill/>
              </a:ln>
              <a:effectLst/>
            </c:spPr>
            <c:extLst>
              <c:ext xmlns:c16="http://schemas.microsoft.com/office/drawing/2014/chart" uri="{C3380CC4-5D6E-409C-BE32-E72D297353CC}">
                <c16:uniqueId val="{0000000B-DDD6-4BF1-9672-E49A2ECC118D}"/>
              </c:ext>
            </c:extLst>
          </c:dPt>
          <c:dPt>
            <c:idx val="78"/>
            <c:invertIfNegative val="0"/>
            <c:bubble3D val="0"/>
            <c:spPr>
              <a:solidFill>
                <a:srgbClr val="7C878E"/>
              </a:solidFill>
              <a:ln>
                <a:noFill/>
              </a:ln>
              <a:effectLst/>
            </c:spPr>
            <c:extLst>
              <c:ext xmlns:c16="http://schemas.microsoft.com/office/drawing/2014/chart" uri="{C3380CC4-5D6E-409C-BE32-E72D297353CC}">
                <c16:uniqueId val="{0000000D-DDD6-4BF1-9672-E49A2ECC118D}"/>
              </c:ext>
            </c:extLst>
          </c:dPt>
          <c:dPt>
            <c:idx val="90"/>
            <c:invertIfNegative val="0"/>
            <c:bubble3D val="0"/>
            <c:spPr>
              <a:solidFill>
                <a:srgbClr val="7C878E"/>
              </a:solidFill>
              <a:ln>
                <a:noFill/>
              </a:ln>
              <a:effectLst/>
            </c:spPr>
            <c:extLst>
              <c:ext xmlns:c16="http://schemas.microsoft.com/office/drawing/2014/chart" uri="{C3380CC4-5D6E-409C-BE32-E72D297353CC}">
                <c16:uniqueId val="{0000000F-DDD6-4BF1-9672-E49A2ECC118D}"/>
              </c:ext>
            </c:extLst>
          </c:dPt>
          <c:dPt>
            <c:idx val="102"/>
            <c:invertIfNegative val="0"/>
            <c:bubble3D val="0"/>
            <c:spPr>
              <a:solidFill>
                <a:srgbClr val="7C878E"/>
              </a:solidFill>
              <a:ln>
                <a:noFill/>
              </a:ln>
              <a:effectLst/>
            </c:spPr>
            <c:extLst>
              <c:ext xmlns:c16="http://schemas.microsoft.com/office/drawing/2014/chart" uri="{C3380CC4-5D6E-409C-BE32-E72D297353CC}">
                <c16:uniqueId val="{00000011-DDD6-4BF1-9672-E49A2ECC118D}"/>
              </c:ext>
            </c:extLst>
          </c:dPt>
          <c:dPt>
            <c:idx val="114"/>
            <c:invertIfNegative val="0"/>
            <c:bubble3D val="0"/>
            <c:spPr>
              <a:solidFill>
                <a:srgbClr val="7C878E"/>
              </a:solidFill>
              <a:ln>
                <a:noFill/>
              </a:ln>
              <a:effectLst/>
            </c:spPr>
            <c:extLst>
              <c:ext xmlns:c16="http://schemas.microsoft.com/office/drawing/2014/chart" uri="{C3380CC4-5D6E-409C-BE32-E72D297353CC}">
                <c16:uniqueId val="{00000013-DDD6-4BF1-9672-E49A2ECC118D}"/>
              </c:ext>
            </c:extLst>
          </c:dPt>
          <c:dPt>
            <c:idx val="126"/>
            <c:invertIfNegative val="0"/>
            <c:bubble3D val="0"/>
            <c:spPr>
              <a:solidFill>
                <a:srgbClr val="FBBB27"/>
              </a:solidFill>
              <a:ln>
                <a:noFill/>
              </a:ln>
              <a:effectLst/>
            </c:spPr>
            <c:extLst>
              <c:ext xmlns:c16="http://schemas.microsoft.com/office/drawing/2014/chart" uri="{C3380CC4-5D6E-409C-BE32-E72D297353CC}">
                <c16:uniqueId val="{00000015-DDD6-4BF1-9672-E49A2ECC118D}"/>
              </c:ext>
            </c:extLst>
          </c:dPt>
          <c:cat>
            <c:multiLvlStrRef>
              <c:f>'F108'!$A$6:$B$132</c:f>
              <c:multiLvlStrCache>
                <c:ptCount val="1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pt idx="126">
                    <c:v>JUL</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'F108'!$C$6:$C$132</c:f>
              <c:numCache>
                <c:formatCode>#,##0</c:formatCode>
                <c:ptCount val="127"/>
                <c:pt idx="0">
                  <c:v>448</c:v>
                </c:pt>
                <c:pt idx="1">
                  <c:v>450</c:v>
                </c:pt>
                <c:pt idx="2">
                  <c:v>454</c:v>
                </c:pt>
                <c:pt idx="3">
                  <c:v>452</c:v>
                </c:pt>
                <c:pt idx="4">
                  <c:v>453</c:v>
                </c:pt>
                <c:pt idx="5">
                  <c:v>451</c:v>
                </c:pt>
                <c:pt idx="6">
                  <c:v>444</c:v>
                </c:pt>
                <c:pt idx="7">
                  <c:v>448</c:v>
                </c:pt>
                <c:pt idx="8">
                  <c:v>438</c:v>
                </c:pt>
                <c:pt idx="9">
                  <c:v>439</c:v>
                </c:pt>
                <c:pt idx="10">
                  <c:v>437</c:v>
                </c:pt>
                <c:pt idx="11">
                  <c:v>437</c:v>
                </c:pt>
                <c:pt idx="12">
                  <c:v>425</c:v>
                </c:pt>
                <c:pt idx="13">
                  <c:v>425</c:v>
                </c:pt>
                <c:pt idx="14">
                  <c:v>424</c:v>
                </c:pt>
                <c:pt idx="15">
                  <c:v>425</c:v>
                </c:pt>
                <c:pt idx="16">
                  <c:v>425</c:v>
                </c:pt>
                <c:pt idx="17">
                  <c:v>420</c:v>
                </c:pt>
                <c:pt idx="18">
                  <c:v>421</c:v>
                </c:pt>
                <c:pt idx="19">
                  <c:v>425</c:v>
                </c:pt>
                <c:pt idx="20">
                  <c:v>407</c:v>
                </c:pt>
                <c:pt idx="21">
                  <c:v>409</c:v>
                </c:pt>
                <c:pt idx="22">
                  <c:v>410</c:v>
                </c:pt>
                <c:pt idx="23">
                  <c:v>411</c:v>
                </c:pt>
                <c:pt idx="24">
                  <c:v>411</c:v>
                </c:pt>
                <c:pt idx="25">
                  <c:v>411</c:v>
                </c:pt>
                <c:pt idx="26">
                  <c:v>413</c:v>
                </c:pt>
                <c:pt idx="27">
                  <c:v>413</c:v>
                </c:pt>
                <c:pt idx="28">
                  <c:v>414</c:v>
                </c:pt>
                <c:pt idx="29">
                  <c:v>416</c:v>
                </c:pt>
                <c:pt idx="30">
                  <c:v>410</c:v>
                </c:pt>
                <c:pt idx="31">
                  <c:v>411</c:v>
                </c:pt>
                <c:pt idx="32">
                  <c:v>411</c:v>
                </c:pt>
                <c:pt idx="33">
                  <c:v>409</c:v>
                </c:pt>
                <c:pt idx="34">
                  <c:v>407</c:v>
                </c:pt>
                <c:pt idx="35">
                  <c:v>402</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pt idx="77">
                  <c:v>401</c:v>
                </c:pt>
                <c:pt idx="78">
                  <c:v>402</c:v>
                </c:pt>
                <c:pt idx="79">
                  <c:v>397</c:v>
                </c:pt>
                <c:pt idx="80">
                  <c:v>391</c:v>
                </c:pt>
                <c:pt idx="81">
                  <c:v>389</c:v>
                </c:pt>
                <c:pt idx="82">
                  <c:v>388</c:v>
                </c:pt>
                <c:pt idx="83">
                  <c:v>392</c:v>
                </c:pt>
                <c:pt idx="84">
                  <c:v>394</c:v>
                </c:pt>
                <c:pt idx="85">
                  <c:v>395</c:v>
                </c:pt>
                <c:pt idx="86">
                  <c:v>396</c:v>
                </c:pt>
                <c:pt idx="87">
                  <c:v>395</c:v>
                </c:pt>
                <c:pt idx="88">
                  <c:v>396</c:v>
                </c:pt>
                <c:pt idx="89">
                  <c:v>403</c:v>
                </c:pt>
                <c:pt idx="90">
                  <c:v>407</c:v>
                </c:pt>
                <c:pt idx="91">
                  <c:v>409</c:v>
                </c:pt>
                <c:pt idx="92">
                  <c:v>403</c:v>
                </c:pt>
                <c:pt idx="93">
                  <c:v>402</c:v>
                </c:pt>
                <c:pt idx="94">
                  <c:v>404</c:v>
                </c:pt>
                <c:pt idx="95">
                  <c:v>405</c:v>
                </c:pt>
                <c:pt idx="96">
                  <c:v>405</c:v>
                </c:pt>
                <c:pt idx="97">
                  <c:v>412</c:v>
                </c:pt>
                <c:pt idx="98">
                  <c:v>415</c:v>
                </c:pt>
                <c:pt idx="99">
                  <c:v>418</c:v>
                </c:pt>
                <c:pt idx="100">
                  <c:v>420</c:v>
                </c:pt>
                <c:pt idx="101">
                  <c:v>421</c:v>
                </c:pt>
                <c:pt idx="102">
                  <c:v>420</c:v>
                </c:pt>
                <c:pt idx="103">
                  <c:v>419</c:v>
                </c:pt>
                <c:pt idx="104">
                  <c:v>418</c:v>
                </c:pt>
                <c:pt idx="105">
                  <c:v>418</c:v>
                </c:pt>
                <c:pt idx="106">
                  <c:v>417</c:v>
                </c:pt>
                <c:pt idx="107">
                  <c:v>416</c:v>
                </c:pt>
                <c:pt idx="108">
                  <c:v>416</c:v>
                </c:pt>
                <c:pt idx="109">
                  <c:v>418</c:v>
                </c:pt>
                <c:pt idx="110">
                  <c:v>422</c:v>
                </c:pt>
                <c:pt idx="111">
                  <c:v>419</c:v>
                </c:pt>
                <c:pt idx="112">
                  <c:v>419</c:v>
                </c:pt>
                <c:pt idx="113">
                  <c:v>421</c:v>
                </c:pt>
                <c:pt idx="114">
                  <c:v>420</c:v>
                </c:pt>
                <c:pt idx="115">
                  <c:v>416</c:v>
                </c:pt>
                <c:pt idx="116">
                  <c:v>421</c:v>
                </c:pt>
                <c:pt idx="117">
                  <c:v>418</c:v>
                </c:pt>
                <c:pt idx="118">
                  <c:v>417</c:v>
                </c:pt>
                <c:pt idx="119">
                  <c:v>422</c:v>
                </c:pt>
                <c:pt idx="120">
                  <c:v>422</c:v>
                </c:pt>
                <c:pt idx="121">
                  <c:v>422</c:v>
                </c:pt>
                <c:pt idx="122">
                  <c:v>420</c:v>
                </c:pt>
                <c:pt idx="123">
                  <c:v>421</c:v>
                </c:pt>
                <c:pt idx="124">
                  <c:v>420</c:v>
                </c:pt>
                <c:pt idx="125">
                  <c:v>421</c:v>
                </c:pt>
                <c:pt idx="126">
                  <c:v>423</c:v>
                </c:pt>
              </c:numCache>
            </c:numRef>
          </c:val>
          <c:extLst>
            <c:ext xmlns:c16="http://schemas.microsoft.com/office/drawing/2014/chart" uri="{C3380CC4-5D6E-409C-BE32-E72D297353CC}">
              <c16:uniqueId val="{00000016-DDD6-4BF1-9672-E49A2ECC118D}"/>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'F108'!$D$5</c:f>
              <c:strCache>
                <c:ptCount val="1"/>
                <c:pt idx="0">
                  <c:v>Promedio</c:v>
                </c:pt>
              </c:strCache>
            </c:strRef>
          </c:tx>
          <c:spPr>
            <a:ln w="28575" cap="rnd">
              <a:solidFill>
                <a:srgbClr val="B69630"/>
              </a:solidFill>
              <a:round/>
            </a:ln>
            <a:effectLst/>
          </c:spPr>
          <c:marker>
            <c:symbol val="none"/>
          </c:marker>
          <c:cat>
            <c:multiLvlStrRef>
              <c:f>'F108'!$A$6:$B$132</c:f>
              <c:multiLvlStrCache>
                <c:ptCount val="1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pt idx="126">
                    <c:v>JUL</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'F108'!$D$6:$D$132</c:f>
              <c:numCache>
                <c:formatCode>#,##0</c:formatCode>
                <c:ptCount val="127"/>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439</c:v>
                </c:pt>
                <c:pt idx="15">
                  <c:v>437</c:v>
                </c:pt>
                <c:pt idx="16">
                  <c:v>435</c:v>
                </c:pt>
                <c:pt idx="17">
                  <c:v>432</c:v>
                </c:pt>
                <c:pt idx="18">
                  <c:v>430</c:v>
                </c:pt>
                <c:pt idx="19">
                  <c:v>428</c:v>
                </c:pt>
                <c:pt idx="20">
                  <c:v>426</c:v>
                </c:pt>
                <c:pt idx="21">
                  <c:v>423</c:v>
                </c:pt>
                <c:pt idx="22">
                  <c:v>421</c:v>
                </c:pt>
                <c:pt idx="23">
                  <c:v>419</c:v>
                </c:pt>
                <c:pt idx="24">
                  <c:v>418</c:v>
                </c:pt>
                <c:pt idx="25">
                  <c:v>417</c:v>
                </c:pt>
                <c:pt idx="26">
                  <c:v>416</c:v>
                </c:pt>
                <c:pt idx="27">
                  <c:v>415</c:v>
                </c:pt>
                <c:pt idx="28">
                  <c:v>414</c:v>
                </c:pt>
                <c:pt idx="29">
                  <c:v>413</c:v>
                </c:pt>
                <c:pt idx="30">
                  <c:v>412</c:v>
                </c:pt>
                <c:pt idx="31">
                  <c:v>411</c:v>
                </c:pt>
                <c:pt idx="32">
                  <c:v>412</c:v>
                </c:pt>
                <c:pt idx="33">
                  <c:v>412</c:v>
                </c:pt>
                <c:pt idx="34">
                  <c:v>411</c:v>
                </c:pt>
                <c:pt idx="35">
                  <c:v>411</c:v>
                </c:pt>
                <c:pt idx="36">
                  <c:v>409</c:v>
                </c:pt>
                <c:pt idx="37">
                  <c:v>408</c:v>
                </c:pt>
                <c:pt idx="38">
                  <c:v>407</c:v>
                </c:pt>
                <c:pt idx="39">
                  <c:v>406</c:v>
                </c:pt>
                <c:pt idx="40">
                  <c:v>405</c:v>
                </c:pt>
                <c:pt idx="41">
                  <c:v>404</c:v>
                </c:pt>
                <c:pt idx="42">
                  <c:v>404</c:v>
                </c:pt>
                <c:pt idx="43">
                  <c:v>403</c:v>
                </c:pt>
                <c:pt idx="44">
                  <c:v>402</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pt idx="77">
                  <c:v>389</c:v>
                </c:pt>
                <c:pt idx="78">
                  <c:v>390</c:v>
                </c:pt>
                <c:pt idx="79">
                  <c:v>391</c:v>
                </c:pt>
                <c:pt idx="80">
                  <c:v>392</c:v>
                </c:pt>
                <c:pt idx="81">
                  <c:v>392</c:v>
                </c:pt>
                <c:pt idx="82">
                  <c:v>392</c:v>
                </c:pt>
                <c:pt idx="83">
                  <c:v>393</c:v>
                </c:pt>
                <c:pt idx="84">
                  <c:v>394</c:v>
                </c:pt>
                <c:pt idx="85">
                  <c:v>394</c:v>
                </c:pt>
                <c:pt idx="86">
                  <c:v>395</c:v>
                </c:pt>
                <c:pt idx="87">
                  <c:v>395</c:v>
                </c:pt>
                <c:pt idx="88">
                  <c:v>395</c:v>
                </c:pt>
                <c:pt idx="89">
                  <c:v>395</c:v>
                </c:pt>
                <c:pt idx="90">
                  <c:v>395</c:v>
                </c:pt>
                <c:pt idx="91">
                  <c:v>396</c:v>
                </c:pt>
                <c:pt idx="92">
                  <c:v>397</c:v>
                </c:pt>
                <c:pt idx="93">
                  <c:v>398</c:v>
                </c:pt>
                <c:pt idx="94">
                  <c:v>400</c:v>
                </c:pt>
                <c:pt idx="95">
                  <c:v>401</c:v>
                </c:pt>
                <c:pt idx="96">
                  <c:v>402</c:v>
                </c:pt>
                <c:pt idx="97">
                  <c:v>403</c:v>
                </c:pt>
                <c:pt idx="98">
                  <c:v>405</c:v>
                </c:pt>
                <c:pt idx="99">
                  <c:v>407</c:v>
                </c:pt>
                <c:pt idx="100">
                  <c:v>409</c:v>
                </c:pt>
                <c:pt idx="101">
                  <c:v>410</c:v>
                </c:pt>
                <c:pt idx="102">
                  <c:v>411</c:v>
                </c:pt>
                <c:pt idx="103">
                  <c:v>412</c:v>
                </c:pt>
                <c:pt idx="104">
                  <c:v>413</c:v>
                </c:pt>
                <c:pt idx="105">
                  <c:v>415</c:v>
                </c:pt>
                <c:pt idx="106">
                  <c:v>416</c:v>
                </c:pt>
                <c:pt idx="107">
                  <c:v>417</c:v>
                </c:pt>
                <c:pt idx="108">
                  <c:v>418</c:v>
                </c:pt>
                <c:pt idx="109">
                  <c:v>418</c:v>
                </c:pt>
                <c:pt idx="110">
                  <c:v>419</c:v>
                </c:pt>
                <c:pt idx="111">
                  <c:v>419</c:v>
                </c:pt>
                <c:pt idx="112">
                  <c:v>419</c:v>
                </c:pt>
                <c:pt idx="113">
                  <c:v>419</c:v>
                </c:pt>
                <c:pt idx="114">
                  <c:v>419</c:v>
                </c:pt>
                <c:pt idx="115">
                  <c:v>418</c:v>
                </c:pt>
                <c:pt idx="116">
                  <c:v>419</c:v>
                </c:pt>
                <c:pt idx="117">
                  <c:v>419</c:v>
                </c:pt>
                <c:pt idx="118">
                  <c:v>419</c:v>
                </c:pt>
                <c:pt idx="119">
                  <c:v>419</c:v>
                </c:pt>
                <c:pt idx="120">
                  <c:v>420</c:v>
                </c:pt>
                <c:pt idx="121">
                  <c:v>420</c:v>
                </c:pt>
                <c:pt idx="122">
                  <c:v>420</c:v>
                </c:pt>
                <c:pt idx="123">
                  <c:v>420</c:v>
                </c:pt>
                <c:pt idx="124">
                  <c:v>420</c:v>
                </c:pt>
                <c:pt idx="125">
                  <c:v>420</c:v>
                </c:pt>
                <c:pt idx="126">
                  <c:v>420</c:v>
                </c:pt>
              </c:numCache>
            </c:numRef>
          </c:val>
          <c:smooth val="0"/>
          <c:extLst>
            <c:ext xmlns:c16="http://schemas.microsoft.com/office/drawing/2014/chart" uri="{C3380CC4-5D6E-409C-BE32-E72D297353CC}">
              <c16:uniqueId val="{00000017-DDD6-4BF1-9672-E49A2ECC118D}"/>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023-4B68-8C92-91A3931EA5D4}"/>
              </c:ext>
            </c:extLst>
          </c:dPt>
          <c:dPt>
            <c:idx val="1"/>
            <c:invertIfNegative val="0"/>
            <c:bubble3D val="0"/>
            <c:spPr>
              <a:solidFill>
                <a:srgbClr val="7C878E"/>
              </a:solidFill>
              <a:ln>
                <a:noFill/>
              </a:ln>
              <a:effectLst/>
            </c:spPr>
            <c:extLst>
              <c:ext xmlns:c16="http://schemas.microsoft.com/office/drawing/2014/chart" uri="{C3380CC4-5D6E-409C-BE32-E72D297353CC}">
                <c16:uniqueId val="{00000003-5023-4B68-8C92-91A3931EA5D4}"/>
              </c:ext>
            </c:extLst>
          </c:dPt>
          <c:dPt>
            <c:idx val="2"/>
            <c:invertIfNegative val="0"/>
            <c:bubble3D val="0"/>
            <c:spPr>
              <a:solidFill>
                <a:srgbClr val="7C878E"/>
              </a:solidFill>
              <a:ln>
                <a:noFill/>
              </a:ln>
              <a:effectLst/>
            </c:spPr>
            <c:extLst>
              <c:ext xmlns:c16="http://schemas.microsoft.com/office/drawing/2014/chart" uri="{C3380CC4-5D6E-409C-BE32-E72D297353CC}">
                <c16:uniqueId val="{00000005-5023-4B68-8C92-91A3931EA5D4}"/>
              </c:ext>
            </c:extLst>
          </c:dPt>
          <c:dPt>
            <c:idx val="3"/>
            <c:invertIfNegative val="0"/>
            <c:bubble3D val="0"/>
            <c:spPr>
              <a:solidFill>
                <a:srgbClr val="7C878E"/>
              </a:solidFill>
              <a:ln>
                <a:noFill/>
              </a:ln>
              <a:effectLst/>
            </c:spPr>
            <c:extLst>
              <c:ext xmlns:c16="http://schemas.microsoft.com/office/drawing/2014/chart" uri="{C3380CC4-5D6E-409C-BE32-E72D297353CC}">
                <c16:uniqueId val="{00000007-5023-4B68-8C92-91A3931EA5D4}"/>
              </c:ext>
            </c:extLst>
          </c:dPt>
          <c:dPt>
            <c:idx val="4"/>
            <c:invertIfNegative val="0"/>
            <c:bubble3D val="0"/>
            <c:spPr>
              <a:solidFill>
                <a:srgbClr val="7C878E"/>
              </a:solidFill>
              <a:ln>
                <a:noFill/>
              </a:ln>
              <a:effectLst/>
            </c:spPr>
            <c:extLst>
              <c:ext xmlns:c16="http://schemas.microsoft.com/office/drawing/2014/chart" uri="{C3380CC4-5D6E-409C-BE32-E72D297353CC}">
                <c16:uniqueId val="{00000009-5023-4B68-8C92-91A3931EA5D4}"/>
              </c:ext>
            </c:extLst>
          </c:dPt>
          <c:dPt>
            <c:idx val="5"/>
            <c:invertIfNegative val="0"/>
            <c:bubble3D val="0"/>
            <c:spPr>
              <a:solidFill>
                <a:srgbClr val="7C878E"/>
              </a:solidFill>
              <a:ln>
                <a:noFill/>
              </a:ln>
              <a:effectLst/>
            </c:spPr>
            <c:extLst>
              <c:ext xmlns:c16="http://schemas.microsoft.com/office/drawing/2014/chart" uri="{C3380CC4-5D6E-409C-BE32-E72D297353CC}">
                <c16:uniqueId val="{0000000B-5023-4B68-8C92-91A3931EA5D4}"/>
              </c:ext>
            </c:extLst>
          </c:dPt>
          <c:dPt>
            <c:idx val="6"/>
            <c:invertIfNegative val="0"/>
            <c:bubble3D val="0"/>
            <c:spPr>
              <a:solidFill>
                <a:srgbClr val="7C878E"/>
              </a:solidFill>
              <a:ln>
                <a:noFill/>
              </a:ln>
              <a:effectLst/>
            </c:spPr>
            <c:extLst>
              <c:ext xmlns:c16="http://schemas.microsoft.com/office/drawing/2014/chart" uri="{C3380CC4-5D6E-409C-BE32-E72D297353CC}">
                <c16:uniqueId val="{0000000D-5023-4B68-8C92-91A3931EA5D4}"/>
              </c:ext>
            </c:extLst>
          </c:dPt>
          <c:dPt>
            <c:idx val="7"/>
            <c:invertIfNegative val="0"/>
            <c:bubble3D val="0"/>
            <c:spPr>
              <a:solidFill>
                <a:srgbClr val="7C878E"/>
              </a:solidFill>
              <a:ln>
                <a:noFill/>
              </a:ln>
              <a:effectLst/>
            </c:spPr>
            <c:extLst>
              <c:ext xmlns:c16="http://schemas.microsoft.com/office/drawing/2014/chart" uri="{C3380CC4-5D6E-409C-BE32-E72D297353CC}">
                <c16:uniqueId val="{0000000F-5023-4B68-8C92-91A3931EA5D4}"/>
              </c:ext>
            </c:extLst>
          </c:dPt>
          <c:dPt>
            <c:idx val="8"/>
            <c:invertIfNegative val="0"/>
            <c:bubble3D val="0"/>
            <c:spPr>
              <a:solidFill>
                <a:srgbClr val="7C878E"/>
              </a:solidFill>
              <a:ln>
                <a:noFill/>
              </a:ln>
              <a:effectLst/>
            </c:spPr>
            <c:extLst>
              <c:ext xmlns:c16="http://schemas.microsoft.com/office/drawing/2014/chart" uri="{C3380CC4-5D6E-409C-BE32-E72D297353CC}">
                <c16:uniqueId val="{00000011-5023-4B68-8C92-91A3931EA5D4}"/>
              </c:ext>
            </c:extLst>
          </c:dPt>
          <c:dPt>
            <c:idx val="9"/>
            <c:invertIfNegative val="0"/>
            <c:bubble3D val="0"/>
            <c:spPr>
              <a:solidFill>
                <a:srgbClr val="7C878E"/>
              </a:solidFill>
              <a:ln>
                <a:noFill/>
              </a:ln>
              <a:effectLst/>
            </c:spPr>
            <c:extLst>
              <c:ext xmlns:c16="http://schemas.microsoft.com/office/drawing/2014/chart" uri="{C3380CC4-5D6E-409C-BE32-E72D297353CC}">
                <c16:uniqueId val="{00000013-5023-4B68-8C92-91A3931EA5D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023-4B68-8C92-91A3931EA5D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023-4B68-8C92-91A3931EA5D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023-4B68-8C92-91A3931EA5D4}"/>
              </c:ext>
            </c:extLst>
          </c:dPt>
          <c:dPt>
            <c:idx val="13"/>
            <c:invertIfNegative val="0"/>
            <c:bubble3D val="0"/>
            <c:spPr>
              <a:solidFill>
                <a:srgbClr val="FBBB27"/>
              </a:solidFill>
              <a:ln>
                <a:noFill/>
              </a:ln>
              <a:effectLst/>
            </c:spPr>
            <c:extLst>
              <c:ext xmlns:c16="http://schemas.microsoft.com/office/drawing/2014/chart" uri="{C3380CC4-5D6E-409C-BE32-E72D297353CC}">
                <c16:uniqueId val="{0000001B-5023-4B68-8C92-91A3931EA5D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023-4B68-8C92-91A3931EA5D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023-4B68-8C92-91A3931EA5D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023-4B68-8C92-91A3931EA5D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023-4B68-8C92-91A3931EA5D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'F109'!$A$6:$A$24</c:f>
              <c:strCache>
                <c:ptCount val="19"/>
                <c:pt idx="0">
                  <c:v>Michoacán</c:v>
                </c:pt>
                <c:pt idx="1">
                  <c:v>Yucatán</c:v>
                </c:pt>
                <c:pt idx="2">
                  <c:v>Sinaloa</c:v>
                </c:pt>
                <c:pt idx="3">
                  <c:v>Veracruz</c:v>
                </c:pt>
                <c:pt idx="4">
                  <c:v>Durango</c:v>
                </c:pt>
                <c:pt idx="5">
                  <c:v>Aguascalientes</c:v>
                </c:pt>
                <c:pt idx="6">
                  <c:v>Ciudad de México</c:v>
                </c:pt>
                <c:pt idx="7">
                  <c:v>Puebla</c:v>
                </c:pt>
                <c:pt idx="8">
                  <c:v>San Luis Potosí</c:v>
                </c:pt>
                <c:pt idx="9">
                  <c:v>Querétaro</c:v>
                </c:pt>
                <c:pt idx="10">
                  <c:v>Estado de México</c:v>
                </c:pt>
                <c:pt idx="11">
                  <c:v>Sonora</c:v>
                </c:pt>
                <c:pt idx="12">
                  <c:v>Guanajuato</c:v>
                </c:pt>
                <c:pt idx="13">
                  <c:v>Jalisco</c:v>
                </c:pt>
                <c:pt idx="14">
                  <c:v>Tamaulipas</c:v>
                </c:pt>
                <c:pt idx="15">
                  <c:v>Coahuila</c:v>
                </c:pt>
                <c:pt idx="16">
                  <c:v>Chihuahua</c:v>
                </c:pt>
                <c:pt idx="17">
                  <c:v>Nuevo León</c:v>
                </c:pt>
                <c:pt idx="18">
                  <c:v>Baja California</c:v>
                </c:pt>
              </c:strCache>
            </c:strRef>
          </c:cat>
          <c:val>
            <c:numRef>
              <c:f>'F109'!$B$6:$B$24</c:f>
              <c:numCache>
                <c:formatCode>0.0</c:formatCode>
                <c:ptCount val="19"/>
                <c:pt idx="0">
                  <c:v>0.41626641050272201</c:v>
                </c:pt>
                <c:pt idx="1">
                  <c:v>0.73647134165866202</c:v>
                </c:pt>
                <c:pt idx="2">
                  <c:v>0.75248158821645805</c:v>
                </c:pt>
                <c:pt idx="3">
                  <c:v>0.91258405379442797</c:v>
                </c:pt>
                <c:pt idx="4">
                  <c:v>1.16874799871918</c:v>
                </c:pt>
                <c:pt idx="5">
                  <c:v>1.4089016970861299</c:v>
                </c:pt>
                <c:pt idx="6">
                  <c:v>2.2094140249759802</c:v>
                </c:pt>
                <c:pt idx="7">
                  <c:v>2.81780339417227</c:v>
                </c:pt>
                <c:pt idx="8">
                  <c:v>2.9298751200768498</c:v>
                </c:pt>
                <c:pt idx="9">
                  <c:v>3.9545308997758601</c:v>
                </c:pt>
                <c:pt idx="10">
                  <c:v>4.4028178033941696</c:v>
                </c:pt>
                <c:pt idx="11">
                  <c:v>5.63560678834454</c:v>
                </c:pt>
                <c:pt idx="12">
                  <c:v>6.4681396093499801</c:v>
                </c:pt>
                <c:pt idx="13">
                  <c:v>6.7723342939481297</c:v>
                </c:pt>
                <c:pt idx="14">
                  <c:v>6.8203650336215196</c:v>
                </c:pt>
                <c:pt idx="15">
                  <c:v>7.2686519372398299</c:v>
                </c:pt>
                <c:pt idx="16">
                  <c:v>9.2058917707332704</c:v>
                </c:pt>
                <c:pt idx="17">
                  <c:v>13.368555875760499</c:v>
                </c:pt>
                <c:pt idx="18">
                  <c:v>18.715978226064699</c:v>
                </c:pt>
              </c:numCache>
            </c:numRef>
          </c:val>
          <c:extLst>
            <c:ext xmlns:c16="http://schemas.microsoft.com/office/drawing/2014/chart" uri="{C3380CC4-5D6E-409C-BE32-E72D297353CC}">
              <c16:uniqueId val="{00000024-5023-4B68-8C92-91A3931EA5D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'F110'!$C$5</c:f>
              <c:strCache>
                <c:ptCount val="1"/>
                <c:pt idx="0">
                  <c:v>Personal ocupado</c:v>
                </c:pt>
              </c:strCache>
            </c:strRef>
          </c:tx>
          <c:spPr>
            <a:solidFill>
              <a:srgbClr val="C9D0D6"/>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F5DB-4B60-9A3D-DF15972725BA}"/>
              </c:ext>
            </c:extLst>
          </c:dPt>
          <c:dPt>
            <c:idx val="18"/>
            <c:invertIfNegative val="0"/>
            <c:bubble3D val="0"/>
            <c:spPr>
              <a:solidFill>
                <a:srgbClr val="7C878E"/>
              </a:solidFill>
              <a:ln>
                <a:noFill/>
              </a:ln>
              <a:effectLst/>
            </c:spPr>
            <c:extLst>
              <c:ext xmlns:c16="http://schemas.microsoft.com/office/drawing/2014/chart" uri="{C3380CC4-5D6E-409C-BE32-E72D297353CC}">
                <c16:uniqueId val="{00000003-F5DB-4B60-9A3D-DF15972725BA}"/>
              </c:ext>
            </c:extLst>
          </c:dPt>
          <c:dPt>
            <c:idx val="30"/>
            <c:invertIfNegative val="0"/>
            <c:bubble3D val="0"/>
            <c:spPr>
              <a:solidFill>
                <a:srgbClr val="7C878E"/>
              </a:solidFill>
              <a:ln>
                <a:noFill/>
              </a:ln>
              <a:effectLst/>
            </c:spPr>
            <c:extLst>
              <c:ext xmlns:c16="http://schemas.microsoft.com/office/drawing/2014/chart" uri="{C3380CC4-5D6E-409C-BE32-E72D297353CC}">
                <c16:uniqueId val="{00000005-F5DB-4B60-9A3D-DF15972725BA}"/>
              </c:ext>
            </c:extLst>
          </c:dPt>
          <c:dPt>
            <c:idx val="42"/>
            <c:invertIfNegative val="0"/>
            <c:bubble3D val="0"/>
            <c:spPr>
              <a:solidFill>
                <a:srgbClr val="7C878E"/>
              </a:solidFill>
              <a:ln>
                <a:noFill/>
              </a:ln>
              <a:effectLst/>
            </c:spPr>
            <c:extLst>
              <c:ext xmlns:c16="http://schemas.microsoft.com/office/drawing/2014/chart" uri="{C3380CC4-5D6E-409C-BE32-E72D297353CC}">
                <c16:uniqueId val="{00000007-F5DB-4B60-9A3D-DF15972725BA}"/>
              </c:ext>
            </c:extLst>
          </c:dPt>
          <c:dPt>
            <c:idx val="54"/>
            <c:invertIfNegative val="0"/>
            <c:bubble3D val="0"/>
            <c:spPr>
              <a:solidFill>
                <a:srgbClr val="7C878E"/>
              </a:solidFill>
              <a:ln>
                <a:noFill/>
              </a:ln>
              <a:effectLst/>
            </c:spPr>
            <c:extLst>
              <c:ext xmlns:c16="http://schemas.microsoft.com/office/drawing/2014/chart" uri="{C3380CC4-5D6E-409C-BE32-E72D297353CC}">
                <c16:uniqueId val="{00000009-F5DB-4B60-9A3D-DF15972725BA}"/>
              </c:ext>
            </c:extLst>
          </c:dPt>
          <c:dPt>
            <c:idx val="66"/>
            <c:invertIfNegative val="0"/>
            <c:bubble3D val="0"/>
            <c:spPr>
              <a:solidFill>
                <a:srgbClr val="7C878E"/>
              </a:solidFill>
              <a:ln>
                <a:noFill/>
              </a:ln>
              <a:effectLst/>
            </c:spPr>
            <c:extLst>
              <c:ext xmlns:c16="http://schemas.microsoft.com/office/drawing/2014/chart" uri="{C3380CC4-5D6E-409C-BE32-E72D297353CC}">
                <c16:uniqueId val="{0000000B-F5DB-4B60-9A3D-DF15972725BA}"/>
              </c:ext>
            </c:extLst>
          </c:dPt>
          <c:dPt>
            <c:idx val="78"/>
            <c:invertIfNegative val="0"/>
            <c:bubble3D val="0"/>
            <c:spPr>
              <a:solidFill>
                <a:srgbClr val="7C878E"/>
              </a:solidFill>
              <a:ln>
                <a:noFill/>
              </a:ln>
              <a:effectLst/>
            </c:spPr>
            <c:extLst>
              <c:ext xmlns:c16="http://schemas.microsoft.com/office/drawing/2014/chart" uri="{C3380CC4-5D6E-409C-BE32-E72D297353CC}">
                <c16:uniqueId val="{0000000D-F5DB-4B60-9A3D-DF15972725BA}"/>
              </c:ext>
            </c:extLst>
          </c:dPt>
          <c:dPt>
            <c:idx val="90"/>
            <c:invertIfNegative val="0"/>
            <c:bubble3D val="0"/>
            <c:spPr>
              <a:solidFill>
                <a:srgbClr val="7C878E"/>
              </a:solidFill>
              <a:ln>
                <a:noFill/>
              </a:ln>
              <a:effectLst/>
            </c:spPr>
            <c:extLst>
              <c:ext xmlns:c16="http://schemas.microsoft.com/office/drawing/2014/chart" uri="{C3380CC4-5D6E-409C-BE32-E72D297353CC}">
                <c16:uniqueId val="{0000000F-F5DB-4B60-9A3D-DF15972725BA}"/>
              </c:ext>
            </c:extLst>
          </c:dPt>
          <c:dPt>
            <c:idx val="102"/>
            <c:invertIfNegative val="0"/>
            <c:bubble3D val="0"/>
            <c:spPr>
              <a:solidFill>
                <a:srgbClr val="7C878E"/>
              </a:solidFill>
              <a:ln>
                <a:noFill/>
              </a:ln>
              <a:effectLst/>
            </c:spPr>
            <c:extLst>
              <c:ext xmlns:c16="http://schemas.microsoft.com/office/drawing/2014/chart" uri="{C3380CC4-5D6E-409C-BE32-E72D297353CC}">
                <c16:uniqueId val="{00000011-F5DB-4B60-9A3D-DF15972725BA}"/>
              </c:ext>
            </c:extLst>
          </c:dPt>
          <c:dPt>
            <c:idx val="114"/>
            <c:invertIfNegative val="0"/>
            <c:bubble3D val="0"/>
            <c:spPr>
              <a:solidFill>
                <a:srgbClr val="7C878E"/>
              </a:solidFill>
              <a:ln>
                <a:noFill/>
              </a:ln>
              <a:effectLst/>
            </c:spPr>
            <c:extLst>
              <c:ext xmlns:c16="http://schemas.microsoft.com/office/drawing/2014/chart" uri="{C3380CC4-5D6E-409C-BE32-E72D297353CC}">
                <c16:uniqueId val="{00000013-F5DB-4B60-9A3D-DF15972725BA}"/>
              </c:ext>
            </c:extLst>
          </c:dPt>
          <c:dPt>
            <c:idx val="126"/>
            <c:invertIfNegative val="0"/>
            <c:bubble3D val="0"/>
            <c:spPr>
              <a:solidFill>
                <a:srgbClr val="FBBB27"/>
              </a:solidFill>
              <a:ln>
                <a:noFill/>
              </a:ln>
              <a:effectLst/>
            </c:spPr>
            <c:extLst>
              <c:ext xmlns:c16="http://schemas.microsoft.com/office/drawing/2014/chart" uri="{C3380CC4-5D6E-409C-BE32-E72D297353CC}">
                <c16:uniqueId val="{00000015-F5DB-4B60-9A3D-DF15972725BA}"/>
              </c:ext>
            </c:extLst>
          </c:dPt>
          <c:cat>
            <c:multiLvlStrRef>
              <c:f>'F110'!$A$6:$B$132</c:f>
              <c:multiLvlStrCache>
                <c:ptCount val="1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pt idx="126">
                    <c:v>JUL</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'F110'!$C$6:$C$132</c:f>
              <c:numCache>
                <c:formatCode>#,##0</c:formatCode>
                <c:ptCount val="127"/>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pt idx="77">
                  <c:v>204192</c:v>
                </c:pt>
                <c:pt idx="78">
                  <c:v>203819</c:v>
                </c:pt>
                <c:pt idx="79">
                  <c:v>202269</c:v>
                </c:pt>
                <c:pt idx="80">
                  <c:v>206125</c:v>
                </c:pt>
                <c:pt idx="81">
                  <c:v>207299</c:v>
                </c:pt>
                <c:pt idx="82">
                  <c:v>205076</c:v>
                </c:pt>
                <c:pt idx="83">
                  <c:v>205719</c:v>
                </c:pt>
                <c:pt idx="84">
                  <c:v>200803</c:v>
                </c:pt>
                <c:pt idx="85">
                  <c:v>200947</c:v>
                </c:pt>
                <c:pt idx="86">
                  <c:v>203670</c:v>
                </c:pt>
                <c:pt idx="87">
                  <c:v>198946</c:v>
                </c:pt>
                <c:pt idx="88">
                  <c:v>193758</c:v>
                </c:pt>
                <c:pt idx="89">
                  <c:v>194649</c:v>
                </c:pt>
                <c:pt idx="90">
                  <c:v>191599</c:v>
                </c:pt>
                <c:pt idx="91">
                  <c:v>192948</c:v>
                </c:pt>
                <c:pt idx="92">
                  <c:v>195648</c:v>
                </c:pt>
                <c:pt idx="93">
                  <c:v>195719</c:v>
                </c:pt>
                <c:pt idx="94">
                  <c:v>198046</c:v>
                </c:pt>
                <c:pt idx="95">
                  <c:v>200309</c:v>
                </c:pt>
                <c:pt idx="96">
                  <c:v>200718</c:v>
                </c:pt>
                <c:pt idx="97">
                  <c:v>205931</c:v>
                </c:pt>
                <c:pt idx="98">
                  <c:v>207112</c:v>
                </c:pt>
                <c:pt idx="99">
                  <c:v>209090</c:v>
                </c:pt>
                <c:pt idx="100">
                  <c:v>205309</c:v>
                </c:pt>
                <c:pt idx="101">
                  <c:v>204370</c:v>
                </c:pt>
                <c:pt idx="102">
                  <c:v>203445</c:v>
                </c:pt>
                <c:pt idx="103">
                  <c:v>196347</c:v>
                </c:pt>
                <c:pt idx="104">
                  <c:v>192303</c:v>
                </c:pt>
                <c:pt idx="105">
                  <c:v>187080</c:v>
                </c:pt>
                <c:pt idx="106">
                  <c:v>185901</c:v>
                </c:pt>
                <c:pt idx="107">
                  <c:v>186546</c:v>
                </c:pt>
                <c:pt idx="108">
                  <c:v>187153</c:v>
                </c:pt>
                <c:pt idx="109">
                  <c:v>195851</c:v>
                </c:pt>
                <c:pt idx="110">
                  <c:v>200810</c:v>
                </c:pt>
                <c:pt idx="111">
                  <c:v>205249</c:v>
                </c:pt>
                <c:pt idx="112">
                  <c:v>208966</c:v>
                </c:pt>
                <c:pt idx="113">
                  <c:v>212500</c:v>
                </c:pt>
                <c:pt idx="114">
                  <c:v>215290</c:v>
                </c:pt>
                <c:pt idx="115">
                  <c:v>219426</c:v>
                </c:pt>
                <c:pt idx="116">
                  <c:v>220685</c:v>
                </c:pt>
                <c:pt idx="117">
                  <c:v>221863</c:v>
                </c:pt>
                <c:pt idx="118">
                  <c:v>223630</c:v>
                </c:pt>
                <c:pt idx="119">
                  <c:v>224001</c:v>
                </c:pt>
                <c:pt idx="120">
                  <c:v>223804</c:v>
                </c:pt>
                <c:pt idx="121">
                  <c:v>226555</c:v>
                </c:pt>
                <c:pt idx="122">
                  <c:v>225363</c:v>
                </c:pt>
                <c:pt idx="123">
                  <c:v>232040</c:v>
                </c:pt>
                <c:pt idx="124">
                  <c:v>227119</c:v>
                </c:pt>
                <c:pt idx="125">
                  <c:v>228960</c:v>
                </c:pt>
                <c:pt idx="126">
                  <c:v>219996</c:v>
                </c:pt>
              </c:numCache>
            </c:numRef>
          </c:val>
          <c:extLst>
            <c:ext xmlns:c16="http://schemas.microsoft.com/office/drawing/2014/chart" uri="{C3380CC4-5D6E-409C-BE32-E72D297353CC}">
              <c16:uniqueId val="{00000016-F5DB-4B60-9A3D-DF15972725BA}"/>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'F110'!$D$5</c:f>
              <c:strCache>
                <c:ptCount val="1"/>
                <c:pt idx="0">
                  <c:v>Promedio</c:v>
                </c:pt>
              </c:strCache>
            </c:strRef>
          </c:tx>
          <c:spPr>
            <a:ln w="28575" cap="rnd">
              <a:solidFill>
                <a:srgbClr val="B69630"/>
              </a:solidFill>
              <a:round/>
            </a:ln>
            <a:effectLst/>
          </c:spPr>
          <c:marker>
            <c:symbol val="none"/>
          </c:marker>
          <c:cat>
            <c:multiLvlStrRef>
              <c:f>'F110'!$A$6:$B$132</c:f>
              <c:multiLvlStrCache>
                <c:ptCount val="1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pt idx="126">
                    <c:v>JUL</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'F110'!$D$6:$D$132</c:f>
              <c:numCache>
                <c:formatCode>#,##0</c:formatCode>
                <c:ptCount val="127"/>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pt idx="77">
                  <c:v>195981</c:v>
                </c:pt>
                <c:pt idx="78">
                  <c:v>197502</c:v>
                </c:pt>
                <c:pt idx="79">
                  <c:v>198611</c:v>
                </c:pt>
                <c:pt idx="80">
                  <c:v>199757</c:v>
                </c:pt>
                <c:pt idx="81">
                  <c:v>200820</c:v>
                </c:pt>
                <c:pt idx="82">
                  <c:v>201683</c:v>
                </c:pt>
                <c:pt idx="83">
                  <c:v>202554</c:v>
                </c:pt>
                <c:pt idx="84">
                  <c:v>202983</c:v>
                </c:pt>
                <c:pt idx="85">
                  <c:v>203426</c:v>
                </c:pt>
                <c:pt idx="86">
                  <c:v>203889</c:v>
                </c:pt>
                <c:pt idx="87">
                  <c:v>203534</c:v>
                </c:pt>
                <c:pt idx="88">
                  <c:v>202719</c:v>
                </c:pt>
                <c:pt idx="89">
                  <c:v>201923</c:v>
                </c:pt>
                <c:pt idx="90">
                  <c:v>200905</c:v>
                </c:pt>
                <c:pt idx="91">
                  <c:v>200128</c:v>
                </c:pt>
                <c:pt idx="92">
                  <c:v>199255</c:v>
                </c:pt>
                <c:pt idx="93">
                  <c:v>198290</c:v>
                </c:pt>
                <c:pt idx="94">
                  <c:v>197704</c:v>
                </c:pt>
                <c:pt idx="95">
                  <c:v>197254</c:v>
                </c:pt>
                <c:pt idx="96">
                  <c:v>197246</c:v>
                </c:pt>
                <c:pt idx="97">
                  <c:v>197662</c:v>
                </c:pt>
                <c:pt idx="98">
                  <c:v>197949</c:v>
                </c:pt>
                <c:pt idx="99">
                  <c:v>198794</c:v>
                </c:pt>
                <c:pt idx="100">
                  <c:v>199756</c:v>
                </c:pt>
                <c:pt idx="101">
                  <c:v>200567</c:v>
                </c:pt>
                <c:pt idx="102">
                  <c:v>201554</c:v>
                </c:pt>
                <c:pt idx="103">
                  <c:v>201837</c:v>
                </c:pt>
                <c:pt idx="104">
                  <c:v>201558</c:v>
                </c:pt>
                <c:pt idx="105">
                  <c:v>200838</c:v>
                </c:pt>
                <c:pt idx="106">
                  <c:v>199826</c:v>
                </c:pt>
                <c:pt idx="107">
                  <c:v>198679</c:v>
                </c:pt>
                <c:pt idx="108">
                  <c:v>197549</c:v>
                </c:pt>
                <c:pt idx="109">
                  <c:v>196709</c:v>
                </c:pt>
                <c:pt idx="110">
                  <c:v>196184</c:v>
                </c:pt>
                <c:pt idx="111">
                  <c:v>195864</c:v>
                </c:pt>
                <c:pt idx="112">
                  <c:v>196168</c:v>
                </c:pt>
                <c:pt idx="113">
                  <c:v>196846</c:v>
                </c:pt>
                <c:pt idx="114">
                  <c:v>197833</c:v>
                </c:pt>
                <c:pt idx="115">
                  <c:v>199756</c:v>
                </c:pt>
                <c:pt idx="116">
                  <c:v>202121</c:v>
                </c:pt>
                <c:pt idx="117">
                  <c:v>205020</c:v>
                </c:pt>
                <c:pt idx="118">
                  <c:v>208164</c:v>
                </c:pt>
                <c:pt idx="119">
                  <c:v>211285</c:v>
                </c:pt>
                <c:pt idx="120">
                  <c:v>214340</c:v>
                </c:pt>
                <c:pt idx="121">
                  <c:v>216898</c:v>
                </c:pt>
                <c:pt idx="122">
                  <c:v>218944</c:v>
                </c:pt>
                <c:pt idx="123">
                  <c:v>221177</c:v>
                </c:pt>
                <c:pt idx="124">
                  <c:v>222690</c:v>
                </c:pt>
                <c:pt idx="125">
                  <c:v>224061</c:v>
                </c:pt>
                <c:pt idx="126">
                  <c:v>224454</c:v>
                </c:pt>
              </c:numCache>
            </c:numRef>
          </c:val>
          <c:smooth val="0"/>
          <c:extLst>
            <c:ext xmlns:c16="http://schemas.microsoft.com/office/drawing/2014/chart" uri="{C3380CC4-5D6E-409C-BE32-E72D297353CC}">
              <c16:uniqueId val="{00000017-F5DB-4B60-9A3D-DF15972725BA}"/>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'F111'!$C$5</c:f>
              <c:strCache>
                <c:ptCount val="1"/>
                <c:pt idx="0">
                  <c:v>Variación</c:v>
                </c:pt>
              </c:strCache>
            </c:strRef>
          </c:tx>
          <c:spPr>
            <a:solidFill>
              <a:srgbClr val="C9D0D6"/>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DD98-4A3E-89EF-420FE8360C10}"/>
              </c:ext>
            </c:extLst>
          </c:dPt>
          <c:dPt>
            <c:idx val="18"/>
            <c:invertIfNegative val="0"/>
            <c:bubble3D val="0"/>
            <c:spPr>
              <a:solidFill>
                <a:srgbClr val="7C878E"/>
              </a:solidFill>
              <a:ln>
                <a:noFill/>
              </a:ln>
              <a:effectLst/>
            </c:spPr>
            <c:extLst>
              <c:ext xmlns:c16="http://schemas.microsoft.com/office/drawing/2014/chart" uri="{C3380CC4-5D6E-409C-BE32-E72D297353CC}">
                <c16:uniqueId val="{00000003-DD98-4A3E-89EF-420FE8360C10}"/>
              </c:ext>
            </c:extLst>
          </c:dPt>
          <c:dPt>
            <c:idx val="30"/>
            <c:invertIfNegative val="0"/>
            <c:bubble3D val="0"/>
            <c:spPr>
              <a:solidFill>
                <a:srgbClr val="7C878E"/>
              </a:solidFill>
              <a:ln>
                <a:noFill/>
              </a:ln>
              <a:effectLst/>
            </c:spPr>
            <c:extLst>
              <c:ext xmlns:c16="http://schemas.microsoft.com/office/drawing/2014/chart" uri="{C3380CC4-5D6E-409C-BE32-E72D297353CC}">
                <c16:uniqueId val="{00000005-DD98-4A3E-89EF-420FE8360C10}"/>
              </c:ext>
            </c:extLst>
          </c:dPt>
          <c:dPt>
            <c:idx val="42"/>
            <c:invertIfNegative val="0"/>
            <c:bubble3D val="0"/>
            <c:spPr>
              <a:solidFill>
                <a:srgbClr val="7C878E"/>
              </a:solidFill>
              <a:ln>
                <a:noFill/>
              </a:ln>
              <a:effectLst/>
            </c:spPr>
            <c:extLst>
              <c:ext xmlns:c16="http://schemas.microsoft.com/office/drawing/2014/chart" uri="{C3380CC4-5D6E-409C-BE32-E72D297353CC}">
                <c16:uniqueId val="{00000007-DD98-4A3E-89EF-420FE8360C10}"/>
              </c:ext>
            </c:extLst>
          </c:dPt>
          <c:dPt>
            <c:idx val="54"/>
            <c:invertIfNegative val="0"/>
            <c:bubble3D val="0"/>
            <c:spPr>
              <a:solidFill>
                <a:srgbClr val="7C878E"/>
              </a:solidFill>
              <a:ln>
                <a:noFill/>
              </a:ln>
              <a:effectLst/>
            </c:spPr>
            <c:extLst>
              <c:ext xmlns:c16="http://schemas.microsoft.com/office/drawing/2014/chart" uri="{C3380CC4-5D6E-409C-BE32-E72D297353CC}">
                <c16:uniqueId val="{00000009-DD98-4A3E-89EF-420FE8360C10}"/>
              </c:ext>
            </c:extLst>
          </c:dPt>
          <c:dPt>
            <c:idx val="66"/>
            <c:invertIfNegative val="0"/>
            <c:bubble3D val="0"/>
            <c:spPr>
              <a:solidFill>
                <a:srgbClr val="7C878E"/>
              </a:solidFill>
              <a:ln>
                <a:noFill/>
              </a:ln>
              <a:effectLst/>
            </c:spPr>
            <c:extLst>
              <c:ext xmlns:c16="http://schemas.microsoft.com/office/drawing/2014/chart" uri="{C3380CC4-5D6E-409C-BE32-E72D297353CC}">
                <c16:uniqueId val="{0000000B-DD98-4A3E-89EF-420FE8360C10}"/>
              </c:ext>
            </c:extLst>
          </c:dPt>
          <c:dPt>
            <c:idx val="78"/>
            <c:invertIfNegative val="0"/>
            <c:bubble3D val="0"/>
            <c:spPr>
              <a:solidFill>
                <a:srgbClr val="7C878E"/>
              </a:solidFill>
              <a:ln>
                <a:noFill/>
              </a:ln>
              <a:effectLst/>
            </c:spPr>
            <c:extLst>
              <c:ext xmlns:c16="http://schemas.microsoft.com/office/drawing/2014/chart" uri="{C3380CC4-5D6E-409C-BE32-E72D297353CC}">
                <c16:uniqueId val="{0000000D-DD98-4A3E-89EF-420FE8360C10}"/>
              </c:ext>
            </c:extLst>
          </c:dPt>
          <c:dPt>
            <c:idx val="90"/>
            <c:invertIfNegative val="0"/>
            <c:bubble3D val="0"/>
            <c:spPr>
              <a:solidFill>
                <a:srgbClr val="7C878E"/>
              </a:solidFill>
              <a:ln>
                <a:noFill/>
              </a:ln>
              <a:effectLst/>
            </c:spPr>
            <c:extLst>
              <c:ext xmlns:c16="http://schemas.microsoft.com/office/drawing/2014/chart" uri="{C3380CC4-5D6E-409C-BE32-E72D297353CC}">
                <c16:uniqueId val="{0000000F-DD98-4A3E-89EF-420FE8360C10}"/>
              </c:ext>
            </c:extLst>
          </c:dPt>
          <c:dPt>
            <c:idx val="102"/>
            <c:invertIfNegative val="0"/>
            <c:bubble3D val="0"/>
            <c:spPr>
              <a:solidFill>
                <a:srgbClr val="7C878E"/>
              </a:solidFill>
              <a:ln>
                <a:noFill/>
              </a:ln>
              <a:effectLst/>
            </c:spPr>
            <c:extLst>
              <c:ext xmlns:c16="http://schemas.microsoft.com/office/drawing/2014/chart" uri="{C3380CC4-5D6E-409C-BE32-E72D297353CC}">
                <c16:uniqueId val="{00000011-DD98-4A3E-89EF-420FE8360C10}"/>
              </c:ext>
            </c:extLst>
          </c:dPt>
          <c:dPt>
            <c:idx val="114"/>
            <c:invertIfNegative val="0"/>
            <c:bubble3D val="0"/>
            <c:spPr>
              <a:solidFill>
                <a:srgbClr val="7C878E"/>
              </a:solidFill>
              <a:ln>
                <a:noFill/>
              </a:ln>
              <a:effectLst/>
            </c:spPr>
            <c:extLst>
              <c:ext xmlns:c16="http://schemas.microsoft.com/office/drawing/2014/chart" uri="{C3380CC4-5D6E-409C-BE32-E72D297353CC}">
                <c16:uniqueId val="{00000013-DD98-4A3E-89EF-420FE8360C10}"/>
              </c:ext>
            </c:extLst>
          </c:dPt>
          <c:dPt>
            <c:idx val="126"/>
            <c:invertIfNegative val="0"/>
            <c:bubble3D val="0"/>
            <c:spPr>
              <a:solidFill>
                <a:srgbClr val="FBBB27"/>
              </a:solidFill>
              <a:ln>
                <a:noFill/>
              </a:ln>
              <a:effectLst/>
            </c:spPr>
            <c:extLst>
              <c:ext xmlns:c16="http://schemas.microsoft.com/office/drawing/2014/chart" uri="{C3380CC4-5D6E-409C-BE32-E72D297353CC}">
                <c16:uniqueId val="{00000015-DD98-4A3E-89EF-420FE8360C10}"/>
              </c:ext>
            </c:extLst>
          </c:dPt>
          <c:cat>
            <c:multiLvlStrRef>
              <c:f>'F111'!$A$6:$B$132</c:f>
              <c:multiLvlStrCache>
                <c:ptCount val="1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pt idx="126">
                    <c:v>JUL</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'F111'!$C$6:$C$132</c:f>
              <c:numCache>
                <c:formatCode>0.0</c:formatCode>
                <c:ptCount val="127"/>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pt idx="77">
                  <c:v>11.8</c:v>
                </c:pt>
                <c:pt idx="78">
                  <c:v>9.8000000000000007</c:v>
                </c:pt>
                <c:pt idx="79">
                  <c:v>7</c:v>
                </c:pt>
                <c:pt idx="80">
                  <c:v>7.1</c:v>
                </c:pt>
                <c:pt idx="81">
                  <c:v>6.6</c:v>
                </c:pt>
                <c:pt idx="82">
                  <c:v>5.3</c:v>
                </c:pt>
                <c:pt idx="83">
                  <c:v>5.3</c:v>
                </c:pt>
                <c:pt idx="84">
                  <c:v>2.6</c:v>
                </c:pt>
                <c:pt idx="85">
                  <c:v>2.7</c:v>
                </c:pt>
                <c:pt idx="86">
                  <c:v>2.8</c:v>
                </c:pt>
                <c:pt idx="87">
                  <c:v>-2.1</c:v>
                </c:pt>
                <c:pt idx="88">
                  <c:v>-4.8</c:v>
                </c:pt>
                <c:pt idx="89">
                  <c:v>-4.7</c:v>
                </c:pt>
                <c:pt idx="90">
                  <c:v>-6</c:v>
                </c:pt>
                <c:pt idx="91">
                  <c:v>-4.5999999999999996</c:v>
                </c:pt>
                <c:pt idx="92">
                  <c:v>-5.0999999999999996</c:v>
                </c:pt>
                <c:pt idx="93">
                  <c:v>-5.6</c:v>
                </c:pt>
                <c:pt idx="94">
                  <c:v>-3.4</c:v>
                </c:pt>
                <c:pt idx="95">
                  <c:v>-2.6</c:v>
                </c:pt>
                <c:pt idx="96">
                  <c:v>0</c:v>
                </c:pt>
                <c:pt idx="97">
                  <c:v>2.5</c:v>
                </c:pt>
                <c:pt idx="98">
                  <c:v>1.7</c:v>
                </c:pt>
                <c:pt idx="99">
                  <c:v>5.0999999999999996</c:v>
                </c:pt>
                <c:pt idx="100">
                  <c:v>6</c:v>
                </c:pt>
                <c:pt idx="101">
                  <c:v>5</c:v>
                </c:pt>
                <c:pt idx="102">
                  <c:v>6.2</c:v>
                </c:pt>
                <c:pt idx="103">
                  <c:v>1.8</c:v>
                </c:pt>
                <c:pt idx="104">
                  <c:v>-1.7</c:v>
                </c:pt>
                <c:pt idx="105">
                  <c:v>-4.4000000000000004</c:v>
                </c:pt>
                <c:pt idx="106">
                  <c:v>-6.1</c:v>
                </c:pt>
                <c:pt idx="107">
                  <c:v>-6.9</c:v>
                </c:pt>
                <c:pt idx="108">
                  <c:v>-6.8</c:v>
                </c:pt>
                <c:pt idx="109">
                  <c:v>-4.9000000000000004</c:v>
                </c:pt>
                <c:pt idx="110">
                  <c:v>-3</c:v>
                </c:pt>
                <c:pt idx="111">
                  <c:v>-1.8</c:v>
                </c:pt>
                <c:pt idx="112">
                  <c:v>1.8</c:v>
                </c:pt>
                <c:pt idx="113">
                  <c:v>4</c:v>
                </c:pt>
                <c:pt idx="114">
                  <c:v>5.8</c:v>
                </c:pt>
                <c:pt idx="115">
                  <c:v>11.8</c:v>
                </c:pt>
                <c:pt idx="116">
                  <c:v>14.8</c:v>
                </c:pt>
                <c:pt idx="117">
                  <c:v>18.600000000000001</c:v>
                </c:pt>
                <c:pt idx="118">
                  <c:v>20.3</c:v>
                </c:pt>
                <c:pt idx="119">
                  <c:v>20.100000000000001</c:v>
                </c:pt>
                <c:pt idx="120">
                  <c:v>19.600000000000001</c:v>
                </c:pt>
                <c:pt idx="121">
                  <c:v>15.7</c:v>
                </c:pt>
                <c:pt idx="122">
                  <c:v>12.2</c:v>
                </c:pt>
                <c:pt idx="123">
                  <c:v>13.1</c:v>
                </c:pt>
                <c:pt idx="124">
                  <c:v>8.6999999999999993</c:v>
                </c:pt>
                <c:pt idx="125">
                  <c:v>7.7</c:v>
                </c:pt>
                <c:pt idx="126">
                  <c:v>2.2000000000000002</c:v>
                </c:pt>
              </c:numCache>
            </c:numRef>
          </c:val>
          <c:extLst>
            <c:ext xmlns:c16="http://schemas.microsoft.com/office/drawing/2014/chart" uri="{C3380CC4-5D6E-409C-BE32-E72D297353CC}">
              <c16:uniqueId val="{00000016-DD98-4A3E-89EF-420FE8360C10}"/>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'F111'!$D$5</c:f>
              <c:strCache>
                <c:ptCount val="1"/>
                <c:pt idx="0">
                  <c:v>Variación promedio</c:v>
                </c:pt>
              </c:strCache>
            </c:strRef>
          </c:tx>
          <c:spPr>
            <a:ln w="28575" cap="rnd">
              <a:solidFill>
                <a:srgbClr val="B69630"/>
              </a:solidFill>
              <a:round/>
            </a:ln>
            <a:effectLst/>
          </c:spPr>
          <c:marker>
            <c:symbol val="none"/>
          </c:marker>
          <c:cat>
            <c:multiLvlStrRef>
              <c:f>'F111'!$A$6:$B$132</c:f>
              <c:multiLvlStrCache>
                <c:ptCount val="1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pt idx="126">
                    <c:v>JUL</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'F111'!$D$6:$D$132</c:f>
              <c:numCache>
                <c:formatCode>0.0</c:formatCode>
                <c:ptCount val="127"/>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pt idx="77">
                  <c:v>11.4</c:v>
                </c:pt>
                <c:pt idx="78">
                  <c:v>11.4</c:v>
                </c:pt>
                <c:pt idx="79">
                  <c:v>11.1</c:v>
                </c:pt>
                <c:pt idx="80">
                  <c:v>10.7</c:v>
                </c:pt>
                <c:pt idx="81">
                  <c:v>10.3</c:v>
                </c:pt>
                <c:pt idx="82">
                  <c:v>9.9</c:v>
                </c:pt>
                <c:pt idx="83">
                  <c:v>9.6</c:v>
                </c:pt>
                <c:pt idx="84">
                  <c:v>8.9</c:v>
                </c:pt>
                <c:pt idx="85">
                  <c:v>8.1999999999999993</c:v>
                </c:pt>
                <c:pt idx="86">
                  <c:v>7.3</c:v>
                </c:pt>
                <c:pt idx="87">
                  <c:v>6</c:v>
                </c:pt>
                <c:pt idx="88">
                  <c:v>4.5</c:v>
                </c:pt>
                <c:pt idx="89">
                  <c:v>3.2</c:v>
                </c:pt>
                <c:pt idx="90">
                  <c:v>1.8</c:v>
                </c:pt>
                <c:pt idx="91">
                  <c:v>0.9</c:v>
                </c:pt>
                <c:pt idx="92">
                  <c:v>-0.2</c:v>
                </c:pt>
                <c:pt idx="93">
                  <c:v>-1.2</c:v>
                </c:pt>
                <c:pt idx="94">
                  <c:v>-1.9</c:v>
                </c:pt>
                <c:pt idx="95">
                  <c:v>-2.6</c:v>
                </c:pt>
                <c:pt idx="96">
                  <c:v>-2.8</c:v>
                </c:pt>
                <c:pt idx="97">
                  <c:v>-2.8</c:v>
                </c:pt>
                <c:pt idx="98">
                  <c:v>-2.9</c:v>
                </c:pt>
                <c:pt idx="99">
                  <c:v>-2.2999999999999998</c:v>
                </c:pt>
                <c:pt idx="100">
                  <c:v>-1.4</c:v>
                </c:pt>
                <c:pt idx="101">
                  <c:v>-0.6</c:v>
                </c:pt>
                <c:pt idx="102">
                  <c:v>0.4</c:v>
                </c:pt>
                <c:pt idx="103">
                  <c:v>1</c:v>
                </c:pt>
                <c:pt idx="104">
                  <c:v>1.2</c:v>
                </c:pt>
                <c:pt idx="105">
                  <c:v>1.3</c:v>
                </c:pt>
                <c:pt idx="106">
                  <c:v>1.1000000000000001</c:v>
                </c:pt>
                <c:pt idx="107">
                  <c:v>0.7</c:v>
                </c:pt>
                <c:pt idx="108">
                  <c:v>0.2</c:v>
                </c:pt>
                <c:pt idx="109">
                  <c:v>-0.4</c:v>
                </c:pt>
                <c:pt idx="110">
                  <c:v>-0.8</c:v>
                </c:pt>
                <c:pt idx="111">
                  <c:v>-1.4</c:v>
                </c:pt>
                <c:pt idx="112">
                  <c:v>-1.7</c:v>
                </c:pt>
                <c:pt idx="113">
                  <c:v>-1.8</c:v>
                </c:pt>
                <c:pt idx="114">
                  <c:v>-1.9</c:v>
                </c:pt>
                <c:pt idx="115">
                  <c:v>-1</c:v>
                </c:pt>
                <c:pt idx="116">
                  <c:v>0.3</c:v>
                </c:pt>
                <c:pt idx="117">
                  <c:v>2.2999999999999998</c:v>
                </c:pt>
                <c:pt idx="118">
                  <c:v>4.5</c:v>
                </c:pt>
                <c:pt idx="119">
                  <c:v>6.7</c:v>
                </c:pt>
                <c:pt idx="120">
                  <c:v>8.9</c:v>
                </c:pt>
                <c:pt idx="121">
                  <c:v>10.6</c:v>
                </c:pt>
                <c:pt idx="122">
                  <c:v>11.9</c:v>
                </c:pt>
                <c:pt idx="123">
                  <c:v>13.1</c:v>
                </c:pt>
                <c:pt idx="124">
                  <c:v>13.7</c:v>
                </c:pt>
                <c:pt idx="125">
                  <c:v>14</c:v>
                </c:pt>
                <c:pt idx="126">
                  <c:v>13.7</c:v>
                </c:pt>
              </c:numCache>
            </c:numRef>
          </c:val>
          <c:smooth val="0"/>
          <c:extLst>
            <c:ext xmlns:c16="http://schemas.microsoft.com/office/drawing/2014/chart" uri="{C3380CC4-5D6E-409C-BE32-E72D297353CC}">
              <c16:uniqueId val="{00000017-DD98-4A3E-89EF-420FE8360C10}"/>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626-4B1B-B0D4-5D6296E1A850}"/>
              </c:ext>
            </c:extLst>
          </c:dPt>
          <c:dPt>
            <c:idx val="1"/>
            <c:invertIfNegative val="0"/>
            <c:bubble3D val="0"/>
            <c:spPr>
              <a:solidFill>
                <a:srgbClr val="7C878E"/>
              </a:solidFill>
              <a:ln>
                <a:noFill/>
              </a:ln>
              <a:effectLst/>
            </c:spPr>
            <c:extLst>
              <c:ext xmlns:c16="http://schemas.microsoft.com/office/drawing/2014/chart" uri="{C3380CC4-5D6E-409C-BE32-E72D297353CC}">
                <c16:uniqueId val="{00000003-C626-4B1B-B0D4-5D6296E1A850}"/>
              </c:ext>
            </c:extLst>
          </c:dPt>
          <c:dPt>
            <c:idx val="2"/>
            <c:invertIfNegative val="0"/>
            <c:bubble3D val="0"/>
            <c:spPr>
              <a:solidFill>
                <a:srgbClr val="7C878E"/>
              </a:solidFill>
              <a:ln>
                <a:noFill/>
              </a:ln>
              <a:effectLst/>
            </c:spPr>
            <c:extLst>
              <c:ext xmlns:c16="http://schemas.microsoft.com/office/drawing/2014/chart" uri="{C3380CC4-5D6E-409C-BE32-E72D297353CC}">
                <c16:uniqueId val="{00000005-C626-4B1B-B0D4-5D6296E1A850}"/>
              </c:ext>
            </c:extLst>
          </c:dPt>
          <c:dPt>
            <c:idx val="3"/>
            <c:invertIfNegative val="0"/>
            <c:bubble3D val="0"/>
            <c:spPr>
              <a:solidFill>
                <a:srgbClr val="7C878E"/>
              </a:solidFill>
              <a:ln>
                <a:noFill/>
              </a:ln>
              <a:effectLst/>
            </c:spPr>
            <c:extLst>
              <c:ext xmlns:c16="http://schemas.microsoft.com/office/drawing/2014/chart" uri="{C3380CC4-5D6E-409C-BE32-E72D297353CC}">
                <c16:uniqueId val="{00000007-C626-4B1B-B0D4-5D6296E1A850}"/>
              </c:ext>
            </c:extLst>
          </c:dPt>
          <c:dPt>
            <c:idx val="4"/>
            <c:invertIfNegative val="0"/>
            <c:bubble3D val="0"/>
            <c:spPr>
              <a:solidFill>
                <a:srgbClr val="7C878E"/>
              </a:solidFill>
              <a:ln>
                <a:noFill/>
              </a:ln>
              <a:effectLst/>
            </c:spPr>
            <c:extLst>
              <c:ext xmlns:c16="http://schemas.microsoft.com/office/drawing/2014/chart" uri="{C3380CC4-5D6E-409C-BE32-E72D297353CC}">
                <c16:uniqueId val="{00000009-C626-4B1B-B0D4-5D6296E1A850}"/>
              </c:ext>
            </c:extLst>
          </c:dPt>
          <c:dPt>
            <c:idx val="5"/>
            <c:invertIfNegative val="0"/>
            <c:bubble3D val="0"/>
            <c:spPr>
              <a:solidFill>
                <a:srgbClr val="7C878E"/>
              </a:solidFill>
              <a:ln>
                <a:noFill/>
              </a:ln>
              <a:effectLst/>
            </c:spPr>
            <c:extLst>
              <c:ext xmlns:c16="http://schemas.microsoft.com/office/drawing/2014/chart" uri="{C3380CC4-5D6E-409C-BE32-E72D297353CC}">
                <c16:uniqueId val="{0000000B-C626-4B1B-B0D4-5D6296E1A850}"/>
              </c:ext>
            </c:extLst>
          </c:dPt>
          <c:dPt>
            <c:idx val="6"/>
            <c:invertIfNegative val="0"/>
            <c:bubble3D val="0"/>
            <c:spPr>
              <a:solidFill>
                <a:srgbClr val="7C878E"/>
              </a:solidFill>
              <a:ln>
                <a:noFill/>
              </a:ln>
              <a:effectLst/>
            </c:spPr>
            <c:extLst>
              <c:ext xmlns:c16="http://schemas.microsoft.com/office/drawing/2014/chart" uri="{C3380CC4-5D6E-409C-BE32-E72D297353CC}">
                <c16:uniqueId val="{0000000D-C626-4B1B-B0D4-5D6296E1A850}"/>
              </c:ext>
            </c:extLst>
          </c:dPt>
          <c:dPt>
            <c:idx val="7"/>
            <c:invertIfNegative val="0"/>
            <c:bubble3D val="0"/>
            <c:spPr>
              <a:solidFill>
                <a:srgbClr val="7C878E"/>
              </a:solidFill>
              <a:ln>
                <a:noFill/>
              </a:ln>
              <a:effectLst/>
            </c:spPr>
            <c:extLst>
              <c:ext xmlns:c16="http://schemas.microsoft.com/office/drawing/2014/chart" uri="{C3380CC4-5D6E-409C-BE32-E72D297353CC}">
                <c16:uniqueId val="{0000000F-C626-4B1B-B0D4-5D6296E1A850}"/>
              </c:ext>
            </c:extLst>
          </c:dPt>
          <c:dPt>
            <c:idx val="8"/>
            <c:invertIfNegative val="0"/>
            <c:bubble3D val="0"/>
            <c:spPr>
              <a:solidFill>
                <a:srgbClr val="7C878E"/>
              </a:solidFill>
              <a:ln>
                <a:noFill/>
              </a:ln>
              <a:effectLst/>
            </c:spPr>
            <c:extLst>
              <c:ext xmlns:c16="http://schemas.microsoft.com/office/drawing/2014/chart" uri="{C3380CC4-5D6E-409C-BE32-E72D297353CC}">
                <c16:uniqueId val="{00000011-C626-4B1B-B0D4-5D6296E1A850}"/>
              </c:ext>
            </c:extLst>
          </c:dPt>
          <c:dPt>
            <c:idx val="9"/>
            <c:invertIfNegative val="0"/>
            <c:bubble3D val="0"/>
            <c:spPr>
              <a:solidFill>
                <a:srgbClr val="7C878E"/>
              </a:solidFill>
              <a:ln>
                <a:noFill/>
              </a:ln>
              <a:effectLst/>
            </c:spPr>
            <c:extLst>
              <c:ext xmlns:c16="http://schemas.microsoft.com/office/drawing/2014/chart" uri="{C3380CC4-5D6E-409C-BE32-E72D297353CC}">
                <c16:uniqueId val="{00000013-C626-4B1B-B0D4-5D6296E1A85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626-4B1B-B0D4-5D6296E1A85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626-4B1B-B0D4-5D6296E1A85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626-4B1B-B0D4-5D6296E1A850}"/>
              </c:ext>
            </c:extLst>
          </c:dPt>
          <c:dPt>
            <c:idx val="13"/>
            <c:invertIfNegative val="0"/>
            <c:bubble3D val="0"/>
            <c:spPr>
              <a:solidFill>
                <a:srgbClr val="FBBB27"/>
              </a:solidFill>
              <a:ln>
                <a:noFill/>
              </a:ln>
              <a:effectLst/>
            </c:spPr>
            <c:extLst>
              <c:ext xmlns:c16="http://schemas.microsoft.com/office/drawing/2014/chart" uri="{C3380CC4-5D6E-409C-BE32-E72D297353CC}">
                <c16:uniqueId val="{0000001B-C626-4B1B-B0D4-5D6296E1A85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626-4B1B-B0D4-5D6296E1A85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626-4B1B-B0D4-5D6296E1A85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626-4B1B-B0D4-5D6296E1A85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626-4B1B-B0D4-5D6296E1A85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'F112'!$A$6:$A$24</c:f>
              <c:strCache>
                <c:ptCount val="19"/>
                <c:pt idx="0">
                  <c:v>Michoacán</c:v>
                </c:pt>
                <c:pt idx="1">
                  <c:v>Veracruz</c:v>
                </c:pt>
                <c:pt idx="2">
                  <c:v>Yucatán</c:v>
                </c:pt>
                <c:pt idx="3">
                  <c:v>Sinaloa</c:v>
                </c:pt>
                <c:pt idx="4">
                  <c:v>Ciudad de México</c:v>
                </c:pt>
                <c:pt idx="5">
                  <c:v>Durango</c:v>
                </c:pt>
                <c:pt idx="6">
                  <c:v>Aguascalientes</c:v>
                </c:pt>
                <c:pt idx="7">
                  <c:v>Puebla</c:v>
                </c:pt>
                <c:pt idx="8">
                  <c:v>San Luis Potosí</c:v>
                </c:pt>
                <c:pt idx="9">
                  <c:v>Querétaro</c:v>
                </c:pt>
                <c:pt idx="10">
                  <c:v>Estado de México</c:v>
                </c:pt>
                <c:pt idx="11">
                  <c:v>Sonora</c:v>
                </c:pt>
                <c:pt idx="12">
                  <c:v>Guanajuato</c:v>
                </c:pt>
                <c:pt idx="13">
                  <c:v>Jalisco</c:v>
                </c:pt>
                <c:pt idx="14">
                  <c:v>Tamaulipas</c:v>
                </c:pt>
                <c:pt idx="15">
                  <c:v>Coahuila</c:v>
                </c:pt>
                <c:pt idx="16">
                  <c:v>Nuevo León</c:v>
                </c:pt>
                <c:pt idx="17">
                  <c:v>Baja California</c:v>
                </c:pt>
                <c:pt idx="18">
                  <c:v>Chihuahua</c:v>
                </c:pt>
              </c:strCache>
            </c:strRef>
          </c:cat>
          <c:val>
            <c:numRef>
              <c:f>'F112'!$B$6:$B$24</c:f>
              <c:numCache>
                <c:formatCode>0.0</c:formatCode>
                <c:ptCount val="19"/>
                <c:pt idx="0">
                  <c:v>0.23271089248525101</c:v>
                </c:pt>
                <c:pt idx="1">
                  <c:v>0.66350624841112904</c:v>
                </c:pt>
                <c:pt idx="2">
                  <c:v>0.72380507511993997</c:v>
                </c:pt>
                <c:pt idx="3">
                  <c:v>1.12632948581318</c:v>
                </c:pt>
                <c:pt idx="4">
                  <c:v>1.2042546050645999</c:v>
                </c:pt>
                <c:pt idx="5">
                  <c:v>1.60558931928072</c:v>
                </c:pt>
                <c:pt idx="6">
                  <c:v>2.19705631522198</c:v>
                </c:pt>
                <c:pt idx="7">
                  <c:v>2.5579726570180199</c:v>
                </c:pt>
                <c:pt idx="8">
                  <c:v>3.0523541588658101</c:v>
                </c:pt>
                <c:pt idx="9">
                  <c:v>3.7916252881883201</c:v>
                </c:pt>
                <c:pt idx="10">
                  <c:v>4.7172717629924303</c:v>
                </c:pt>
                <c:pt idx="11">
                  <c:v>5.0971919406203696</c:v>
                </c:pt>
                <c:pt idx="12">
                  <c:v>6.4338159326656799</c:v>
                </c:pt>
                <c:pt idx="13">
                  <c:v>6.8875912152812102</c:v>
                </c:pt>
                <c:pt idx="14">
                  <c:v>8.1538352683642206</c:v>
                </c:pt>
                <c:pt idx="15">
                  <c:v>9.5985964086194109</c:v>
                </c:pt>
                <c:pt idx="16">
                  <c:v>11.383328971112901</c:v>
                </c:pt>
                <c:pt idx="17">
                  <c:v>13.3686193134074</c:v>
                </c:pt>
                <c:pt idx="18">
                  <c:v>15.124767852648</c:v>
                </c:pt>
              </c:numCache>
            </c:numRef>
          </c:val>
          <c:extLst>
            <c:ext xmlns:c16="http://schemas.microsoft.com/office/drawing/2014/chart" uri="{C3380CC4-5D6E-409C-BE32-E72D297353CC}">
              <c16:uniqueId val="{00000024-C626-4B1B-B0D4-5D6296E1A85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'F127'!$G$5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73D1-4F25-8ED0-6E3C0E6B7A60}"/>
              </c:ext>
            </c:extLst>
          </c:dPt>
          <c:dPt>
            <c:idx val="1"/>
            <c:invertIfNegative val="0"/>
            <c:bubble3D val="0"/>
            <c:extLst>
              <c:ext xmlns:c16="http://schemas.microsoft.com/office/drawing/2014/chart" uri="{C3380CC4-5D6E-409C-BE32-E72D297353CC}">
                <c16:uniqueId val="{00000001-73D1-4F25-8ED0-6E3C0E6B7A60}"/>
              </c:ext>
            </c:extLst>
          </c:dPt>
          <c:dPt>
            <c:idx val="4"/>
            <c:invertIfNegative val="0"/>
            <c:bubble3D val="0"/>
            <c:spPr>
              <a:solidFill>
                <a:srgbClr val="FBBB27"/>
              </a:solidFill>
            </c:spPr>
            <c:extLst>
              <c:ext xmlns:c16="http://schemas.microsoft.com/office/drawing/2014/chart" uri="{C3380CC4-5D6E-409C-BE32-E72D297353CC}">
                <c16:uniqueId val="{00000003-73D1-4F25-8ED0-6E3C0E6B7A60}"/>
              </c:ext>
            </c:extLst>
          </c:dPt>
          <c:dPt>
            <c:idx val="11"/>
            <c:invertIfNegative val="0"/>
            <c:bubble3D val="0"/>
            <c:extLst>
              <c:ext xmlns:c16="http://schemas.microsoft.com/office/drawing/2014/chart" uri="{C3380CC4-5D6E-409C-BE32-E72D297353CC}">
                <c16:uniqueId val="{00000004-73D1-4F25-8ED0-6E3C0E6B7A60}"/>
              </c:ext>
            </c:extLst>
          </c:dPt>
          <c:dPt>
            <c:idx val="12"/>
            <c:invertIfNegative val="0"/>
            <c:bubble3D val="0"/>
            <c:extLst>
              <c:ext xmlns:c16="http://schemas.microsoft.com/office/drawing/2014/chart" uri="{C3380CC4-5D6E-409C-BE32-E72D297353CC}">
                <c16:uniqueId val="{00000005-73D1-4F25-8ED0-6E3C0E6B7A60}"/>
              </c:ext>
            </c:extLst>
          </c:dPt>
          <c:dPt>
            <c:idx val="13"/>
            <c:invertIfNegative val="0"/>
            <c:bubble3D val="0"/>
            <c:extLst>
              <c:ext xmlns:c16="http://schemas.microsoft.com/office/drawing/2014/chart" uri="{C3380CC4-5D6E-409C-BE32-E72D297353CC}">
                <c16:uniqueId val="{00000006-73D1-4F25-8ED0-6E3C0E6B7A60}"/>
              </c:ext>
            </c:extLst>
          </c:dPt>
          <c:dPt>
            <c:idx val="16"/>
            <c:invertIfNegative val="0"/>
            <c:bubble3D val="0"/>
            <c:spPr>
              <a:solidFill>
                <a:srgbClr val="FBBB27"/>
              </a:solidFill>
            </c:spPr>
            <c:extLst>
              <c:ext xmlns:c16="http://schemas.microsoft.com/office/drawing/2014/chart" uri="{C3380CC4-5D6E-409C-BE32-E72D297353CC}">
                <c16:uniqueId val="{00000008-73D1-4F25-8ED0-6E3C0E6B7A60}"/>
              </c:ext>
            </c:extLst>
          </c:dPt>
          <c:dPt>
            <c:idx val="23"/>
            <c:invertIfNegative val="0"/>
            <c:bubble3D val="0"/>
            <c:extLst>
              <c:ext xmlns:c16="http://schemas.microsoft.com/office/drawing/2014/chart" uri="{C3380CC4-5D6E-409C-BE32-E72D297353CC}">
                <c16:uniqueId val="{00000009-73D1-4F25-8ED0-6E3C0E6B7A60}"/>
              </c:ext>
            </c:extLst>
          </c:dPt>
          <c:dPt>
            <c:idx val="24"/>
            <c:invertIfNegative val="0"/>
            <c:bubble3D val="0"/>
            <c:extLst>
              <c:ext xmlns:c16="http://schemas.microsoft.com/office/drawing/2014/chart" uri="{C3380CC4-5D6E-409C-BE32-E72D297353CC}">
                <c16:uniqueId val="{0000000A-73D1-4F25-8ED0-6E3C0E6B7A60}"/>
              </c:ext>
            </c:extLst>
          </c:dPt>
          <c:dPt>
            <c:idx val="25"/>
            <c:invertIfNegative val="0"/>
            <c:bubble3D val="0"/>
            <c:extLst>
              <c:ext xmlns:c16="http://schemas.microsoft.com/office/drawing/2014/chart" uri="{C3380CC4-5D6E-409C-BE32-E72D297353CC}">
                <c16:uniqueId val="{0000000B-73D1-4F25-8ED0-6E3C0E6B7A60}"/>
              </c:ext>
            </c:extLst>
          </c:dPt>
          <c:dPt>
            <c:idx val="28"/>
            <c:invertIfNegative val="0"/>
            <c:bubble3D val="0"/>
            <c:spPr>
              <a:solidFill>
                <a:srgbClr val="FBBB27"/>
              </a:solidFill>
            </c:spPr>
            <c:extLst>
              <c:ext xmlns:c16="http://schemas.microsoft.com/office/drawing/2014/chart" uri="{C3380CC4-5D6E-409C-BE32-E72D297353CC}">
                <c16:uniqueId val="{0000000D-73D1-4F25-8ED0-6E3C0E6B7A60}"/>
              </c:ext>
            </c:extLst>
          </c:dPt>
          <c:dPt>
            <c:idx val="35"/>
            <c:invertIfNegative val="0"/>
            <c:bubble3D val="0"/>
            <c:extLst>
              <c:ext xmlns:c16="http://schemas.microsoft.com/office/drawing/2014/chart" uri="{C3380CC4-5D6E-409C-BE32-E72D297353CC}">
                <c16:uniqueId val="{0000000E-73D1-4F25-8ED0-6E3C0E6B7A60}"/>
              </c:ext>
            </c:extLst>
          </c:dPt>
          <c:dPt>
            <c:idx val="36"/>
            <c:invertIfNegative val="0"/>
            <c:bubble3D val="0"/>
            <c:extLst>
              <c:ext xmlns:c16="http://schemas.microsoft.com/office/drawing/2014/chart" uri="{C3380CC4-5D6E-409C-BE32-E72D297353CC}">
                <c16:uniqueId val="{0000000F-73D1-4F25-8ED0-6E3C0E6B7A60}"/>
              </c:ext>
            </c:extLst>
          </c:dPt>
          <c:dPt>
            <c:idx val="37"/>
            <c:invertIfNegative val="0"/>
            <c:bubble3D val="0"/>
            <c:extLst>
              <c:ext xmlns:c16="http://schemas.microsoft.com/office/drawing/2014/chart" uri="{C3380CC4-5D6E-409C-BE32-E72D297353CC}">
                <c16:uniqueId val="{00000010-73D1-4F25-8ED0-6E3C0E6B7A60}"/>
              </c:ext>
            </c:extLst>
          </c:dPt>
          <c:dPt>
            <c:idx val="40"/>
            <c:invertIfNegative val="0"/>
            <c:bubble3D val="0"/>
            <c:spPr>
              <a:solidFill>
                <a:srgbClr val="FBBB27"/>
              </a:solidFill>
            </c:spPr>
            <c:extLst>
              <c:ext xmlns:c16="http://schemas.microsoft.com/office/drawing/2014/chart" uri="{C3380CC4-5D6E-409C-BE32-E72D297353CC}">
                <c16:uniqueId val="{00000012-73D1-4F25-8ED0-6E3C0E6B7A60}"/>
              </c:ext>
            </c:extLst>
          </c:dPt>
          <c:dPt>
            <c:idx val="52"/>
            <c:invertIfNegative val="0"/>
            <c:bubble3D val="0"/>
            <c:spPr>
              <a:solidFill>
                <a:srgbClr val="FBBB27"/>
              </a:solidFill>
            </c:spPr>
            <c:extLst>
              <c:ext xmlns:c16="http://schemas.microsoft.com/office/drawing/2014/chart" uri="{C3380CC4-5D6E-409C-BE32-E72D297353CC}">
                <c16:uniqueId val="{00000014-73D1-4F25-8ED0-6E3C0E6B7A60}"/>
              </c:ext>
            </c:extLst>
          </c:dPt>
          <c:dPt>
            <c:idx val="64"/>
            <c:invertIfNegative val="0"/>
            <c:bubble3D val="0"/>
            <c:spPr>
              <a:solidFill>
                <a:srgbClr val="FBBB27"/>
              </a:solidFill>
            </c:spPr>
            <c:extLst>
              <c:ext xmlns:c16="http://schemas.microsoft.com/office/drawing/2014/chart" uri="{C3380CC4-5D6E-409C-BE32-E72D297353CC}">
                <c16:uniqueId val="{00000016-73D1-4F25-8ED0-6E3C0E6B7A60}"/>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'F127'!$A$6:$B$70</c:f>
              <c:multiLvlStrCache>
                <c:ptCount val="6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lvl>
                <c:lvl>
                  <c:pt idx="0">
                    <c:v>2016</c:v>
                  </c:pt>
                  <c:pt idx="12">
                    <c:v>2017</c:v>
                  </c:pt>
                  <c:pt idx="24">
                    <c:v>2018</c:v>
                  </c:pt>
                  <c:pt idx="36">
                    <c:v>2019</c:v>
                  </c:pt>
                  <c:pt idx="48">
                    <c:v>2020</c:v>
                  </c:pt>
                  <c:pt idx="60">
                    <c:v>2021</c:v>
                  </c:pt>
                </c:lvl>
              </c:multiLvlStrCache>
            </c:multiLvlStrRef>
          </c:cat>
          <c:val>
            <c:numRef>
              <c:f>'F127'!$G$6:$G$70</c:f>
              <c:numCache>
                <c:formatCode>General</c:formatCode>
                <c:ptCount val="65"/>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numCache>
            </c:numRef>
          </c:val>
          <c:extLst>
            <c:ext xmlns:c16="http://schemas.microsoft.com/office/drawing/2014/chart" uri="{C3380CC4-5D6E-409C-BE32-E72D297353CC}">
              <c16:uniqueId val="{00000017-73D1-4F25-8ED0-6E3C0E6B7A60}"/>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'F127'!$H$5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73D1-4F25-8ED0-6E3C0E6B7A60}"/>
              </c:ext>
            </c:extLst>
          </c:dPt>
          <c:dLbls>
            <c:delete val="1"/>
          </c:dLbls>
          <c:val>
            <c:numRef>
              <c:f>'F127'!$H$6:$H$70</c:f>
              <c:numCache>
                <c:formatCode>#,##0</c:formatCode>
                <c:ptCount val="65"/>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numCache>
            </c:numRef>
          </c:val>
          <c:smooth val="0"/>
          <c:extLst>
            <c:ext xmlns:c16="http://schemas.microsoft.com/office/drawing/2014/chart" uri="{C3380CC4-5D6E-409C-BE32-E72D297353CC}">
              <c16:uniqueId val="{00000019-73D1-4F25-8ED0-6E3C0E6B7A60}"/>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'F127'!$G$5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664E-4065-A1FE-36F7012EF507}"/>
              </c:ext>
            </c:extLst>
          </c:dPt>
          <c:dPt>
            <c:idx val="1"/>
            <c:invertIfNegative val="0"/>
            <c:bubble3D val="0"/>
            <c:extLst>
              <c:ext xmlns:c16="http://schemas.microsoft.com/office/drawing/2014/chart" uri="{C3380CC4-5D6E-409C-BE32-E72D297353CC}">
                <c16:uniqueId val="{00000001-664E-4065-A1FE-36F7012EF507}"/>
              </c:ext>
            </c:extLst>
          </c:dPt>
          <c:dPt>
            <c:idx val="7"/>
            <c:invertIfNegative val="0"/>
            <c:bubble3D val="0"/>
            <c:spPr>
              <a:solidFill>
                <a:srgbClr val="FBBB27"/>
              </a:solidFill>
            </c:spPr>
            <c:extLst>
              <c:ext xmlns:c16="http://schemas.microsoft.com/office/drawing/2014/chart" uri="{C3380CC4-5D6E-409C-BE32-E72D297353CC}">
                <c16:uniqueId val="{00000003-664E-4065-A1FE-36F7012EF507}"/>
              </c:ext>
            </c:extLst>
          </c:dPt>
          <c:dPt>
            <c:idx val="11"/>
            <c:invertIfNegative val="0"/>
            <c:bubble3D val="0"/>
            <c:extLst>
              <c:ext xmlns:c16="http://schemas.microsoft.com/office/drawing/2014/chart" uri="{C3380CC4-5D6E-409C-BE32-E72D297353CC}">
                <c16:uniqueId val="{00000004-664E-4065-A1FE-36F7012EF507}"/>
              </c:ext>
            </c:extLst>
          </c:dPt>
          <c:dPt>
            <c:idx val="12"/>
            <c:invertIfNegative val="0"/>
            <c:bubble3D val="0"/>
            <c:extLst>
              <c:ext xmlns:c16="http://schemas.microsoft.com/office/drawing/2014/chart" uri="{C3380CC4-5D6E-409C-BE32-E72D297353CC}">
                <c16:uniqueId val="{00000005-664E-4065-A1FE-36F7012EF507}"/>
              </c:ext>
            </c:extLst>
          </c:dPt>
          <c:dPt>
            <c:idx val="13"/>
            <c:invertIfNegative val="0"/>
            <c:bubble3D val="0"/>
            <c:extLst>
              <c:ext xmlns:c16="http://schemas.microsoft.com/office/drawing/2014/chart" uri="{C3380CC4-5D6E-409C-BE32-E72D297353CC}">
                <c16:uniqueId val="{00000006-664E-4065-A1FE-36F7012EF507}"/>
              </c:ext>
            </c:extLst>
          </c:dPt>
          <c:dPt>
            <c:idx val="19"/>
            <c:invertIfNegative val="0"/>
            <c:bubble3D val="0"/>
            <c:spPr>
              <a:solidFill>
                <a:srgbClr val="FBBB27"/>
              </a:solidFill>
            </c:spPr>
            <c:extLst>
              <c:ext xmlns:c16="http://schemas.microsoft.com/office/drawing/2014/chart" uri="{C3380CC4-5D6E-409C-BE32-E72D297353CC}">
                <c16:uniqueId val="{00000008-664E-4065-A1FE-36F7012EF507}"/>
              </c:ext>
            </c:extLst>
          </c:dPt>
          <c:dPt>
            <c:idx val="23"/>
            <c:invertIfNegative val="0"/>
            <c:bubble3D val="0"/>
            <c:extLst>
              <c:ext xmlns:c16="http://schemas.microsoft.com/office/drawing/2014/chart" uri="{C3380CC4-5D6E-409C-BE32-E72D297353CC}">
                <c16:uniqueId val="{00000009-664E-4065-A1FE-36F7012EF507}"/>
              </c:ext>
            </c:extLst>
          </c:dPt>
          <c:dPt>
            <c:idx val="24"/>
            <c:invertIfNegative val="0"/>
            <c:bubble3D val="0"/>
            <c:extLst>
              <c:ext xmlns:c16="http://schemas.microsoft.com/office/drawing/2014/chart" uri="{C3380CC4-5D6E-409C-BE32-E72D297353CC}">
                <c16:uniqueId val="{0000000A-664E-4065-A1FE-36F7012EF507}"/>
              </c:ext>
            </c:extLst>
          </c:dPt>
          <c:dPt>
            <c:idx val="25"/>
            <c:invertIfNegative val="0"/>
            <c:bubble3D val="0"/>
            <c:extLst>
              <c:ext xmlns:c16="http://schemas.microsoft.com/office/drawing/2014/chart" uri="{C3380CC4-5D6E-409C-BE32-E72D297353CC}">
                <c16:uniqueId val="{0000000B-664E-4065-A1FE-36F7012EF507}"/>
              </c:ext>
            </c:extLst>
          </c:dPt>
          <c:dPt>
            <c:idx val="31"/>
            <c:invertIfNegative val="0"/>
            <c:bubble3D val="0"/>
            <c:spPr>
              <a:solidFill>
                <a:srgbClr val="FBBB27"/>
              </a:solidFill>
            </c:spPr>
            <c:extLst>
              <c:ext xmlns:c16="http://schemas.microsoft.com/office/drawing/2014/chart" uri="{C3380CC4-5D6E-409C-BE32-E72D297353CC}">
                <c16:uniqueId val="{0000000D-664E-4065-A1FE-36F7012EF507}"/>
              </c:ext>
            </c:extLst>
          </c:dPt>
          <c:dPt>
            <c:idx val="35"/>
            <c:invertIfNegative val="0"/>
            <c:bubble3D val="0"/>
            <c:extLst>
              <c:ext xmlns:c16="http://schemas.microsoft.com/office/drawing/2014/chart" uri="{C3380CC4-5D6E-409C-BE32-E72D297353CC}">
                <c16:uniqueId val="{0000000E-664E-4065-A1FE-36F7012EF507}"/>
              </c:ext>
            </c:extLst>
          </c:dPt>
          <c:dPt>
            <c:idx val="36"/>
            <c:invertIfNegative val="0"/>
            <c:bubble3D val="0"/>
            <c:extLst>
              <c:ext xmlns:c16="http://schemas.microsoft.com/office/drawing/2014/chart" uri="{C3380CC4-5D6E-409C-BE32-E72D297353CC}">
                <c16:uniqueId val="{0000000F-664E-4065-A1FE-36F7012EF507}"/>
              </c:ext>
            </c:extLst>
          </c:dPt>
          <c:dPt>
            <c:idx val="37"/>
            <c:invertIfNegative val="0"/>
            <c:bubble3D val="0"/>
            <c:extLst>
              <c:ext xmlns:c16="http://schemas.microsoft.com/office/drawing/2014/chart" uri="{C3380CC4-5D6E-409C-BE32-E72D297353CC}">
                <c16:uniqueId val="{00000010-664E-4065-A1FE-36F7012EF507}"/>
              </c:ext>
            </c:extLst>
          </c:dPt>
          <c:dPt>
            <c:idx val="43"/>
            <c:invertIfNegative val="0"/>
            <c:bubble3D val="0"/>
            <c:spPr>
              <a:solidFill>
                <a:srgbClr val="FBBB27"/>
              </a:solidFill>
            </c:spPr>
            <c:extLst>
              <c:ext xmlns:c16="http://schemas.microsoft.com/office/drawing/2014/chart" uri="{C3380CC4-5D6E-409C-BE32-E72D297353CC}">
                <c16:uniqueId val="{00000012-664E-4065-A1FE-36F7012EF507}"/>
              </c:ext>
            </c:extLst>
          </c:dPt>
          <c:dPt>
            <c:idx val="55"/>
            <c:invertIfNegative val="0"/>
            <c:bubble3D val="0"/>
            <c:spPr>
              <a:solidFill>
                <a:srgbClr val="FBBB27"/>
              </a:solidFill>
            </c:spPr>
            <c:extLst>
              <c:ext xmlns:c16="http://schemas.microsoft.com/office/drawing/2014/chart" uri="{C3380CC4-5D6E-409C-BE32-E72D297353CC}">
                <c16:uniqueId val="{00000014-664E-4065-A1FE-36F7012EF507}"/>
              </c:ext>
            </c:extLst>
          </c:dPt>
          <c:dPt>
            <c:idx val="67"/>
            <c:invertIfNegative val="0"/>
            <c:bubble3D val="0"/>
            <c:spPr>
              <a:solidFill>
                <a:srgbClr val="FBBB27"/>
              </a:solidFill>
            </c:spPr>
            <c:extLst>
              <c:ext xmlns:c16="http://schemas.microsoft.com/office/drawing/2014/chart" uri="{C3380CC4-5D6E-409C-BE32-E72D297353CC}">
                <c16:uniqueId val="{00000016-664E-4065-A1FE-36F7012EF507}"/>
              </c:ext>
            </c:extLst>
          </c:dPt>
          <c:dLbls>
            <c:spPr>
              <a:noFill/>
              <a:ln>
                <a:noFill/>
              </a:ln>
              <a:effectLst/>
            </c:spPr>
            <c:txPr>
              <a:bodyPr/>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'F127'!$A$6:$B$73</c:f>
              <c:multiLvlStrCache>
                <c:ptCount val="6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lvl>
                <c:lvl>
                  <c:pt idx="0">
                    <c:v>2016</c:v>
                  </c:pt>
                  <c:pt idx="12">
                    <c:v>2017</c:v>
                  </c:pt>
                  <c:pt idx="24">
                    <c:v>2018</c:v>
                  </c:pt>
                  <c:pt idx="36">
                    <c:v>2019</c:v>
                  </c:pt>
                  <c:pt idx="48">
                    <c:v>2020</c:v>
                  </c:pt>
                  <c:pt idx="60">
                    <c:v>2021</c:v>
                  </c:pt>
                </c:lvl>
              </c:multiLvlStrCache>
            </c:multiLvlStrRef>
          </c:cat>
          <c:val>
            <c:numRef>
              <c:f>'F127'!$G$6:$G$73</c:f>
              <c:numCache>
                <c:formatCode>General</c:formatCode>
                <c:ptCount val="68"/>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numCache>
            </c:numRef>
          </c:val>
          <c:extLst>
            <c:ext xmlns:c16="http://schemas.microsoft.com/office/drawing/2014/chart" uri="{C3380CC4-5D6E-409C-BE32-E72D297353CC}">
              <c16:uniqueId val="{00000017-664E-4065-A1FE-36F7012EF507}"/>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'F127'!$H$5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664E-4065-A1FE-36F7012EF507}"/>
              </c:ext>
            </c:extLst>
          </c:dPt>
          <c:dLbls>
            <c:delete val="1"/>
          </c:dLbls>
          <c:val>
            <c:numRef>
              <c:f>'F127'!$H$6:$H$73</c:f>
              <c:numCache>
                <c:formatCode>#,##0</c:formatCode>
                <c:ptCount val="68"/>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pt idx="65" formatCode="0.00">
                  <c:v>135.75</c:v>
                </c:pt>
                <c:pt idx="66" formatCode="0.00">
                  <c:v>141.22</c:v>
                </c:pt>
                <c:pt idx="67" formatCode="0.00">
                  <c:v>124.5</c:v>
                </c:pt>
              </c:numCache>
            </c:numRef>
          </c:val>
          <c:smooth val="0"/>
          <c:extLst>
            <c:ext xmlns:c16="http://schemas.microsoft.com/office/drawing/2014/chart" uri="{C3380CC4-5D6E-409C-BE32-E72D297353CC}">
              <c16:uniqueId val="{00000019-664E-4065-A1FE-36F7012EF507}"/>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'F127'!$G$5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AECD-44BE-97B8-FAF7483F8CDD}"/>
              </c:ext>
            </c:extLst>
          </c:dPt>
          <c:dPt>
            <c:idx val="1"/>
            <c:invertIfNegative val="0"/>
            <c:bubble3D val="0"/>
            <c:extLst>
              <c:ext xmlns:c16="http://schemas.microsoft.com/office/drawing/2014/chart" uri="{C3380CC4-5D6E-409C-BE32-E72D297353CC}">
                <c16:uniqueId val="{00000001-AECD-44BE-97B8-FAF7483F8CDD}"/>
              </c:ext>
            </c:extLst>
          </c:dPt>
          <c:dPt>
            <c:idx val="8"/>
            <c:invertIfNegative val="0"/>
            <c:bubble3D val="0"/>
            <c:spPr>
              <a:solidFill>
                <a:srgbClr val="FBBB27"/>
              </a:solidFill>
            </c:spPr>
            <c:extLst>
              <c:ext xmlns:c16="http://schemas.microsoft.com/office/drawing/2014/chart" uri="{C3380CC4-5D6E-409C-BE32-E72D297353CC}">
                <c16:uniqueId val="{00000003-AECD-44BE-97B8-FAF7483F8CDD}"/>
              </c:ext>
            </c:extLst>
          </c:dPt>
          <c:dPt>
            <c:idx val="11"/>
            <c:invertIfNegative val="0"/>
            <c:bubble3D val="0"/>
            <c:extLst>
              <c:ext xmlns:c16="http://schemas.microsoft.com/office/drawing/2014/chart" uri="{C3380CC4-5D6E-409C-BE32-E72D297353CC}">
                <c16:uniqueId val="{00000004-AECD-44BE-97B8-FAF7483F8CDD}"/>
              </c:ext>
            </c:extLst>
          </c:dPt>
          <c:dPt>
            <c:idx val="12"/>
            <c:invertIfNegative val="0"/>
            <c:bubble3D val="0"/>
            <c:extLst>
              <c:ext xmlns:c16="http://schemas.microsoft.com/office/drawing/2014/chart" uri="{C3380CC4-5D6E-409C-BE32-E72D297353CC}">
                <c16:uniqueId val="{00000005-AECD-44BE-97B8-FAF7483F8CDD}"/>
              </c:ext>
            </c:extLst>
          </c:dPt>
          <c:dPt>
            <c:idx val="13"/>
            <c:invertIfNegative val="0"/>
            <c:bubble3D val="0"/>
            <c:extLst>
              <c:ext xmlns:c16="http://schemas.microsoft.com/office/drawing/2014/chart" uri="{C3380CC4-5D6E-409C-BE32-E72D297353CC}">
                <c16:uniqueId val="{00000006-AECD-44BE-97B8-FAF7483F8CDD}"/>
              </c:ext>
            </c:extLst>
          </c:dPt>
          <c:dPt>
            <c:idx val="20"/>
            <c:invertIfNegative val="0"/>
            <c:bubble3D val="0"/>
            <c:spPr>
              <a:solidFill>
                <a:srgbClr val="FBBB27"/>
              </a:solidFill>
            </c:spPr>
            <c:extLst>
              <c:ext xmlns:c16="http://schemas.microsoft.com/office/drawing/2014/chart" uri="{C3380CC4-5D6E-409C-BE32-E72D297353CC}">
                <c16:uniqueId val="{00000008-AECD-44BE-97B8-FAF7483F8CDD}"/>
              </c:ext>
            </c:extLst>
          </c:dPt>
          <c:dPt>
            <c:idx val="23"/>
            <c:invertIfNegative val="0"/>
            <c:bubble3D val="0"/>
            <c:extLst>
              <c:ext xmlns:c16="http://schemas.microsoft.com/office/drawing/2014/chart" uri="{C3380CC4-5D6E-409C-BE32-E72D297353CC}">
                <c16:uniqueId val="{00000009-AECD-44BE-97B8-FAF7483F8CDD}"/>
              </c:ext>
            </c:extLst>
          </c:dPt>
          <c:dPt>
            <c:idx val="24"/>
            <c:invertIfNegative val="0"/>
            <c:bubble3D val="0"/>
            <c:extLst>
              <c:ext xmlns:c16="http://schemas.microsoft.com/office/drawing/2014/chart" uri="{C3380CC4-5D6E-409C-BE32-E72D297353CC}">
                <c16:uniqueId val="{0000000A-AECD-44BE-97B8-FAF7483F8CDD}"/>
              </c:ext>
            </c:extLst>
          </c:dPt>
          <c:dPt>
            <c:idx val="25"/>
            <c:invertIfNegative val="0"/>
            <c:bubble3D val="0"/>
            <c:extLst>
              <c:ext xmlns:c16="http://schemas.microsoft.com/office/drawing/2014/chart" uri="{C3380CC4-5D6E-409C-BE32-E72D297353CC}">
                <c16:uniqueId val="{0000000B-AECD-44BE-97B8-FAF7483F8CDD}"/>
              </c:ext>
            </c:extLst>
          </c:dPt>
          <c:dPt>
            <c:idx val="32"/>
            <c:invertIfNegative val="0"/>
            <c:bubble3D val="0"/>
            <c:spPr>
              <a:solidFill>
                <a:srgbClr val="FBBB27"/>
              </a:solidFill>
            </c:spPr>
            <c:extLst>
              <c:ext xmlns:c16="http://schemas.microsoft.com/office/drawing/2014/chart" uri="{C3380CC4-5D6E-409C-BE32-E72D297353CC}">
                <c16:uniqueId val="{0000000D-AECD-44BE-97B8-FAF7483F8CDD}"/>
              </c:ext>
            </c:extLst>
          </c:dPt>
          <c:dPt>
            <c:idx val="35"/>
            <c:invertIfNegative val="0"/>
            <c:bubble3D val="0"/>
            <c:extLst>
              <c:ext xmlns:c16="http://schemas.microsoft.com/office/drawing/2014/chart" uri="{C3380CC4-5D6E-409C-BE32-E72D297353CC}">
                <c16:uniqueId val="{0000000E-AECD-44BE-97B8-FAF7483F8CDD}"/>
              </c:ext>
            </c:extLst>
          </c:dPt>
          <c:dPt>
            <c:idx val="36"/>
            <c:invertIfNegative val="0"/>
            <c:bubble3D val="0"/>
            <c:extLst>
              <c:ext xmlns:c16="http://schemas.microsoft.com/office/drawing/2014/chart" uri="{C3380CC4-5D6E-409C-BE32-E72D297353CC}">
                <c16:uniqueId val="{0000000F-AECD-44BE-97B8-FAF7483F8CDD}"/>
              </c:ext>
            </c:extLst>
          </c:dPt>
          <c:dPt>
            <c:idx val="37"/>
            <c:invertIfNegative val="0"/>
            <c:bubble3D val="0"/>
            <c:extLst>
              <c:ext xmlns:c16="http://schemas.microsoft.com/office/drawing/2014/chart" uri="{C3380CC4-5D6E-409C-BE32-E72D297353CC}">
                <c16:uniqueId val="{00000010-AECD-44BE-97B8-FAF7483F8CDD}"/>
              </c:ext>
            </c:extLst>
          </c:dPt>
          <c:dPt>
            <c:idx val="44"/>
            <c:invertIfNegative val="0"/>
            <c:bubble3D val="0"/>
            <c:spPr>
              <a:solidFill>
                <a:srgbClr val="FBBB27"/>
              </a:solidFill>
            </c:spPr>
            <c:extLst>
              <c:ext xmlns:c16="http://schemas.microsoft.com/office/drawing/2014/chart" uri="{C3380CC4-5D6E-409C-BE32-E72D297353CC}">
                <c16:uniqueId val="{00000012-AECD-44BE-97B8-FAF7483F8CDD}"/>
              </c:ext>
            </c:extLst>
          </c:dPt>
          <c:dPt>
            <c:idx val="56"/>
            <c:invertIfNegative val="0"/>
            <c:bubble3D val="0"/>
            <c:spPr>
              <a:solidFill>
                <a:srgbClr val="FBBB27"/>
              </a:solidFill>
            </c:spPr>
            <c:extLst>
              <c:ext xmlns:c16="http://schemas.microsoft.com/office/drawing/2014/chart" uri="{C3380CC4-5D6E-409C-BE32-E72D297353CC}">
                <c16:uniqueId val="{00000014-AECD-44BE-97B8-FAF7483F8CDD}"/>
              </c:ext>
            </c:extLst>
          </c:dPt>
          <c:dPt>
            <c:idx val="68"/>
            <c:invertIfNegative val="0"/>
            <c:bubble3D val="0"/>
            <c:spPr>
              <a:solidFill>
                <a:srgbClr val="FBBB27"/>
              </a:solidFill>
            </c:spPr>
            <c:extLst>
              <c:ext xmlns:c16="http://schemas.microsoft.com/office/drawing/2014/chart" uri="{C3380CC4-5D6E-409C-BE32-E72D297353CC}">
                <c16:uniqueId val="{00000016-AECD-44BE-97B8-FAF7483F8CDD}"/>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'F127'!$A$6:$B$74</c:f>
              <c:multiLvlStrCache>
                <c:ptCount val="69"/>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lvl>
                <c:lvl>
                  <c:pt idx="0">
                    <c:v>2016</c:v>
                  </c:pt>
                  <c:pt idx="12">
                    <c:v>2017</c:v>
                  </c:pt>
                  <c:pt idx="24">
                    <c:v>2018</c:v>
                  </c:pt>
                  <c:pt idx="36">
                    <c:v>2019</c:v>
                  </c:pt>
                  <c:pt idx="48">
                    <c:v>2020</c:v>
                  </c:pt>
                  <c:pt idx="60">
                    <c:v>2021</c:v>
                  </c:pt>
                </c:lvl>
              </c:multiLvlStrCache>
            </c:multiLvlStrRef>
          </c:cat>
          <c:val>
            <c:numRef>
              <c:f>'F127'!$G$6:$G$74</c:f>
              <c:numCache>
                <c:formatCode>General</c:formatCode>
                <c:ptCount val="69"/>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pt idx="68">
                  <c:v>378</c:v>
                </c:pt>
              </c:numCache>
            </c:numRef>
          </c:val>
          <c:extLst>
            <c:ext xmlns:c16="http://schemas.microsoft.com/office/drawing/2014/chart" uri="{C3380CC4-5D6E-409C-BE32-E72D297353CC}">
              <c16:uniqueId val="{00000017-AECD-44BE-97B8-FAF7483F8CDD}"/>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'F127'!$H$5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AECD-44BE-97B8-FAF7483F8CDD}"/>
              </c:ext>
            </c:extLst>
          </c:dPt>
          <c:dLbls>
            <c:delete val="1"/>
          </c:dLbls>
          <c:val>
            <c:numRef>
              <c:f>'F127'!$H$6:$H$74</c:f>
              <c:numCache>
                <c:formatCode>#,##0</c:formatCode>
                <c:ptCount val="69"/>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pt idx="65" formatCode="0.00">
                  <c:v>135.75</c:v>
                </c:pt>
                <c:pt idx="66" formatCode="0.00">
                  <c:v>141.22</c:v>
                </c:pt>
                <c:pt idx="67" formatCode="0.00">
                  <c:v>124.5</c:v>
                </c:pt>
                <c:pt idx="68" formatCode="0.00">
                  <c:v>126.56</c:v>
                </c:pt>
              </c:numCache>
            </c:numRef>
          </c:val>
          <c:smooth val="0"/>
          <c:extLst>
            <c:ext xmlns:c16="http://schemas.microsoft.com/office/drawing/2014/chart" uri="{C3380CC4-5D6E-409C-BE32-E72D297353CC}">
              <c16:uniqueId val="{00000019-AECD-44BE-97B8-FAF7483F8CDD}"/>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'F127'!$G$5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35A2-4318-AAC5-1725417387B1}"/>
              </c:ext>
            </c:extLst>
          </c:dPt>
          <c:dPt>
            <c:idx val="1"/>
            <c:invertIfNegative val="0"/>
            <c:bubble3D val="0"/>
            <c:extLst>
              <c:ext xmlns:c16="http://schemas.microsoft.com/office/drawing/2014/chart" uri="{C3380CC4-5D6E-409C-BE32-E72D297353CC}">
                <c16:uniqueId val="{00000001-35A2-4318-AAC5-1725417387B1}"/>
              </c:ext>
            </c:extLst>
          </c:dPt>
          <c:dPt>
            <c:idx val="10"/>
            <c:invertIfNegative val="0"/>
            <c:bubble3D val="0"/>
            <c:spPr>
              <a:solidFill>
                <a:srgbClr val="FBBB27"/>
              </a:solidFill>
            </c:spPr>
            <c:extLst>
              <c:ext xmlns:c16="http://schemas.microsoft.com/office/drawing/2014/chart" uri="{C3380CC4-5D6E-409C-BE32-E72D297353CC}">
                <c16:uniqueId val="{00000003-35A2-4318-AAC5-1725417387B1}"/>
              </c:ext>
            </c:extLst>
          </c:dPt>
          <c:dPt>
            <c:idx val="11"/>
            <c:invertIfNegative val="0"/>
            <c:bubble3D val="0"/>
            <c:extLst>
              <c:ext xmlns:c16="http://schemas.microsoft.com/office/drawing/2014/chart" uri="{C3380CC4-5D6E-409C-BE32-E72D297353CC}">
                <c16:uniqueId val="{00000004-35A2-4318-AAC5-1725417387B1}"/>
              </c:ext>
            </c:extLst>
          </c:dPt>
          <c:dPt>
            <c:idx val="12"/>
            <c:invertIfNegative val="0"/>
            <c:bubble3D val="0"/>
            <c:extLst>
              <c:ext xmlns:c16="http://schemas.microsoft.com/office/drawing/2014/chart" uri="{C3380CC4-5D6E-409C-BE32-E72D297353CC}">
                <c16:uniqueId val="{00000005-35A2-4318-AAC5-1725417387B1}"/>
              </c:ext>
            </c:extLst>
          </c:dPt>
          <c:dPt>
            <c:idx val="13"/>
            <c:invertIfNegative val="0"/>
            <c:bubble3D val="0"/>
            <c:extLst>
              <c:ext xmlns:c16="http://schemas.microsoft.com/office/drawing/2014/chart" uri="{C3380CC4-5D6E-409C-BE32-E72D297353CC}">
                <c16:uniqueId val="{00000006-35A2-4318-AAC5-1725417387B1}"/>
              </c:ext>
            </c:extLst>
          </c:dPt>
          <c:dPt>
            <c:idx val="22"/>
            <c:invertIfNegative val="0"/>
            <c:bubble3D val="0"/>
            <c:spPr>
              <a:solidFill>
                <a:srgbClr val="FBBB27"/>
              </a:solidFill>
            </c:spPr>
            <c:extLst>
              <c:ext xmlns:c16="http://schemas.microsoft.com/office/drawing/2014/chart" uri="{C3380CC4-5D6E-409C-BE32-E72D297353CC}">
                <c16:uniqueId val="{00000008-35A2-4318-AAC5-1725417387B1}"/>
              </c:ext>
            </c:extLst>
          </c:dPt>
          <c:dPt>
            <c:idx val="23"/>
            <c:invertIfNegative val="0"/>
            <c:bubble3D val="0"/>
            <c:extLst>
              <c:ext xmlns:c16="http://schemas.microsoft.com/office/drawing/2014/chart" uri="{C3380CC4-5D6E-409C-BE32-E72D297353CC}">
                <c16:uniqueId val="{00000009-35A2-4318-AAC5-1725417387B1}"/>
              </c:ext>
            </c:extLst>
          </c:dPt>
          <c:dPt>
            <c:idx val="24"/>
            <c:invertIfNegative val="0"/>
            <c:bubble3D val="0"/>
            <c:extLst>
              <c:ext xmlns:c16="http://schemas.microsoft.com/office/drawing/2014/chart" uri="{C3380CC4-5D6E-409C-BE32-E72D297353CC}">
                <c16:uniqueId val="{0000000A-35A2-4318-AAC5-1725417387B1}"/>
              </c:ext>
            </c:extLst>
          </c:dPt>
          <c:dPt>
            <c:idx val="25"/>
            <c:invertIfNegative val="0"/>
            <c:bubble3D val="0"/>
            <c:extLst>
              <c:ext xmlns:c16="http://schemas.microsoft.com/office/drawing/2014/chart" uri="{C3380CC4-5D6E-409C-BE32-E72D297353CC}">
                <c16:uniqueId val="{0000000B-35A2-4318-AAC5-1725417387B1}"/>
              </c:ext>
            </c:extLst>
          </c:dPt>
          <c:dPt>
            <c:idx val="34"/>
            <c:invertIfNegative val="0"/>
            <c:bubble3D val="0"/>
            <c:spPr>
              <a:solidFill>
                <a:srgbClr val="FBBB27"/>
              </a:solidFill>
            </c:spPr>
            <c:extLst>
              <c:ext xmlns:c16="http://schemas.microsoft.com/office/drawing/2014/chart" uri="{C3380CC4-5D6E-409C-BE32-E72D297353CC}">
                <c16:uniqueId val="{0000000D-35A2-4318-AAC5-1725417387B1}"/>
              </c:ext>
            </c:extLst>
          </c:dPt>
          <c:dPt>
            <c:idx val="35"/>
            <c:invertIfNegative val="0"/>
            <c:bubble3D val="0"/>
            <c:extLst>
              <c:ext xmlns:c16="http://schemas.microsoft.com/office/drawing/2014/chart" uri="{C3380CC4-5D6E-409C-BE32-E72D297353CC}">
                <c16:uniqueId val="{0000000E-35A2-4318-AAC5-1725417387B1}"/>
              </c:ext>
            </c:extLst>
          </c:dPt>
          <c:dPt>
            <c:idx val="36"/>
            <c:invertIfNegative val="0"/>
            <c:bubble3D val="0"/>
            <c:extLst>
              <c:ext xmlns:c16="http://schemas.microsoft.com/office/drawing/2014/chart" uri="{C3380CC4-5D6E-409C-BE32-E72D297353CC}">
                <c16:uniqueId val="{0000000F-35A2-4318-AAC5-1725417387B1}"/>
              </c:ext>
            </c:extLst>
          </c:dPt>
          <c:dPt>
            <c:idx val="37"/>
            <c:invertIfNegative val="0"/>
            <c:bubble3D val="0"/>
            <c:extLst>
              <c:ext xmlns:c16="http://schemas.microsoft.com/office/drawing/2014/chart" uri="{C3380CC4-5D6E-409C-BE32-E72D297353CC}">
                <c16:uniqueId val="{00000010-35A2-4318-AAC5-1725417387B1}"/>
              </c:ext>
            </c:extLst>
          </c:dPt>
          <c:dPt>
            <c:idx val="46"/>
            <c:invertIfNegative val="0"/>
            <c:bubble3D val="0"/>
            <c:spPr>
              <a:solidFill>
                <a:srgbClr val="FBBB27"/>
              </a:solidFill>
            </c:spPr>
            <c:extLst>
              <c:ext xmlns:c16="http://schemas.microsoft.com/office/drawing/2014/chart" uri="{C3380CC4-5D6E-409C-BE32-E72D297353CC}">
                <c16:uniqueId val="{00000012-35A2-4318-AAC5-1725417387B1}"/>
              </c:ext>
            </c:extLst>
          </c:dPt>
          <c:dPt>
            <c:idx val="58"/>
            <c:invertIfNegative val="0"/>
            <c:bubble3D val="0"/>
            <c:spPr>
              <a:solidFill>
                <a:srgbClr val="FBBB27"/>
              </a:solidFill>
            </c:spPr>
            <c:extLst>
              <c:ext xmlns:c16="http://schemas.microsoft.com/office/drawing/2014/chart" uri="{C3380CC4-5D6E-409C-BE32-E72D297353CC}">
                <c16:uniqueId val="{00000014-35A2-4318-AAC5-1725417387B1}"/>
              </c:ext>
            </c:extLst>
          </c:dPt>
          <c:dPt>
            <c:idx val="70"/>
            <c:invertIfNegative val="0"/>
            <c:bubble3D val="0"/>
            <c:spPr>
              <a:solidFill>
                <a:srgbClr val="FBBB27"/>
              </a:solidFill>
            </c:spPr>
            <c:extLst>
              <c:ext xmlns:c16="http://schemas.microsoft.com/office/drawing/2014/chart" uri="{C3380CC4-5D6E-409C-BE32-E72D297353CC}">
                <c16:uniqueId val="{00000016-35A2-4318-AAC5-1725417387B1}"/>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'F127'!$A$6:$B$78</c:f>
              <c:multiLvlStrCache>
                <c:ptCount val="7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lvl>
                <c:lvl>
                  <c:pt idx="0">
                    <c:v>2016</c:v>
                  </c:pt>
                  <c:pt idx="12">
                    <c:v>2017</c:v>
                  </c:pt>
                  <c:pt idx="24">
                    <c:v>2018</c:v>
                  </c:pt>
                  <c:pt idx="36">
                    <c:v>2019</c:v>
                  </c:pt>
                  <c:pt idx="48">
                    <c:v>2020</c:v>
                  </c:pt>
                  <c:pt idx="60">
                    <c:v>2021</c:v>
                  </c:pt>
                  <c:pt idx="72">
                    <c:v>2022</c:v>
                  </c:pt>
                </c:lvl>
              </c:multiLvlStrCache>
            </c:multiLvlStrRef>
          </c:cat>
          <c:val>
            <c:numRef>
              <c:f>'F127'!$G$6:$G$78</c:f>
              <c:numCache>
                <c:formatCode>General</c:formatCode>
                <c:ptCount val="73"/>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pt idx="68">
                  <c:v>378</c:v>
                </c:pt>
                <c:pt idx="69">
                  <c:v>327</c:v>
                </c:pt>
                <c:pt idx="70">
                  <c:v>385</c:v>
                </c:pt>
                <c:pt idx="71">
                  <c:v>331</c:v>
                </c:pt>
                <c:pt idx="72">
                  <c:v>263</c:v>
                </c:pt>
              </c:numCache>
            </c:numRef>
          </c:val>
          <c:extLst>
            <c:ext xmlns:c16="http://schemas.microsoft.com/office/drawing/2014/chart" uri="{C3380CC4-5D6E-409C-BE32-E72D297353CC}">
              <c16:uniqueId val="{00000017-35A2-4318-AAC5-1725417387B1}"/>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'F127'!$H$5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35A2-4318-AAC5-1725417387B1}"/>
              </c:ext>
            </c:extLst>
          </c:dPt>
          <c:dLbls>
            <c:delete val="1"/>
          </c:dLbls>
          <c:cat>
            <c:multiLvlStrRef>
              <c:f>'F127'!$A$6:$B$78</c:f>
              <c:multiLvlStrCache>
                <c:ptCount val="7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lvl>
                <c:lvl>
                  <c:pt idx="0">
                    <c:v>2016</c:v>
                  </c:pt>
                  <c:pt idx="12">
                    <c:v>2017</c:v>
                  </c:pt>
                  <c:pt idx="24">
                    <c:v>2018</c:v>
                  </c:pt>
                  <c:pt idx="36">
                    <c:v>2019</c:v>
                  </c:pt>
                  <c:pt idx="48">
                    <c:v>2020</c:v>
                  </c:pt>
                  <c:pt idx="60">
                    <c:v>2021</c:v>
                  </c:pt>
                  <c:pt idx="72">
                    <c:v>2022</c:v>
                  </c:pt>
                </c:lvl>
              </c:multiLvlStrCache>
            </c:multiLvlStrRef>
          </c:cat>
          <c:val>
            <c:numRef>
              <c:f>'F127'!$H$6:$H$78</c:f>
              <c:numCache>
                <c:formatCode>#,##0</c:formatCode>
                <c:ptCount val="73"/>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pt idx="65" formatCode="0.00">
                  <c:v>135.75</c:v>
                </c:pt>
                <c:pt idx="66" formatCode="0.00">
                  <c:v>141.22</c:v>
                </c:pt>
                <c:pt idx="67" formatCode="0.00">
                  <c:v>124.5</c:v>
                </c:pt>
                <c:pt idx="68" formatCode="0.00">
                  <c:v>126.56</c:v>
                </c:pt>
                <c:pt idx="69" formatCode="0.00">
                  <c:v>109.31</c:v>
                </c:pt>
                <c:pt idx="70" formatCode="0.00">
                  <c:v>117.97</c:v>
                </c:pt>
                <c:pt idx="71" formatCode="0.00">
                  <c:v>128.44</c:v>
                </c:pt>
                <c:pt idx="72" formatCode="0.00">
                  <c:v>101.78</c:v>
                </c:pt>
              </c:numCache>
            </c:numRef>
          </c:val>
          <c:smooth val="0"/>
          <c:extLst>
            <c:ext xmlns:c16="http://schemas.microsoft.com/office/drawing/2014/chart" uri="{C3380CC4-5D6E-409C-BE32-E72D297353CC}">
              <c16:uniqueId val="{00000019-35A2-4318-AAC5-1725417387B1}"/>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effectLst/>
          </c:spPr>
          <c:invertIfNegative val="0"/>
          <c:dPt>
            <c:idx val="2"/>
            <c:invertIfNegative val="0"/>
            <c:bubble3D val="0"/>
            <c:extLst>
              <c:ext xmlns:c16="http://schemas.microsoft.com/office/drawing/2014/chart" uri="{C3380CC4-5D6E-409C-BE32-E72D297353CC}">
                <c16:uniqueId val="{00000000-2338-41A3-AA2C-7DA58D5CE399}"/>
              </c:ext>
            </c:extLst>
          </c:dPt>
          <c:dPt>
            <c:idx val="4"/>
            <c:invertIfNegative val="0"/>
            <c:bubble3D val="0"/>
            <c:extLst>
              <c:ext xmlns:c16="http://schemas.microsoft.com/office/drawing/2014/chart" uri="{C3380CC4-5D6E-409C-BE32-E72D297353CC}">
                <c16:uniqueId val="{00000001-2338-41A3-AA2C-7DA58D5CE399}"/>
              </c:ext>
            </c:extLst>
          </c:dPt>
          <c:dPt>
            <c:idx val="5"/>
            <c:invertIfNegative val="0"/>
            <c:bubble3D val="0"/>
            <c:extLst>
              <c:ext xmlns:c16="http://schemas.microsoft.com/office/drawing/2014/chart" uri="{C3380CC4-5D6E-409C-BE32-E72D297353CC}">
                <c16:uniqueId val="{00000002-2338-41A3-AA2C-7DA58D5CE399}"/>
              </c:ext>
            </c:extLst>
          </c:dPt>
          <c:dPt>
            <c:idx val="8"/>
            <c:invertIfNegative val="0"/>
            <c:bubble3D val="0"/>
            <c:extLst>
              <c:ext xmlns:c16="http://schemas.microsoft.com/office/drawing/2014/chart" uri="{C3380CC4-5D6E-409C-BE32-E72D297353CC}">
                <c16:uniqueId val="{00000003-2338-41A3-AA2C-7DA58D5CE399}"/>
              </c:ext>
            </c:extLst>
          </c:dPt>
          <c:dPt>
            <c:idx val="10"/>
            <c:invertIfNegative val="0"/>
            <c:bubble3D val="0"/>
            <c:extLst>
              <c:ext xmlns:c16="http://schemas.microsoft.com/office/drawing/2014/chart" uri="{C3380CC4-5D6E-409C-BE32-E72D297353CC}">
                <c16:uniqueId val="{00000004-2338-41A3-AA2C-7DA58D5CE399}"/>
              </c:ext>
            </c:extLst>
          </c:dPt>
          <c:dPt>
            <c:idx val="13"/>
            <c:invertIfNegative val="0"/>
            <c:bubble3D val="0"/>
            <c:extLst>
              <c:ext xmlns:c16="http://schemas.microsoft.com/office/drawing/2014/chart" uri="{C3380CC4-5D6E-409C-BE32-E72D297353CC}">
                <c16:uniqueId val="{00000005-2338-41A3-AA2C-7DA58D5CE399}"/>
              </c:ext>
            </c:extLst>
          </c:dPt>
          <c:dPt>
            <c:idx val="14"/>
            <c:invertIfNegative val="0"/>
            <c:bubble3D val="0"/>
            <c:extLst>
              <c:ext xmlns:c16="http://schemas.microsoft.com/office/drawing/2014/chart" uri="{C3380CC4-5D6E-409C-BE32-E72D297353CC}">
                <c16:uniqueId val="{00000006-2338-41A3-AA2C-7DA58D5CE399}"/>
              </c:ext>
            </c:extLst>
          </c:dPt>
          <c:dPt>
            <c:idx val="16"/>
            <c:invertIfNegative val="0"/>
            <c:bubble3D val="0"/>
            <c:extLst>
              <c:ext xmlns:c16="http://schemas.microsoft.com/office/drawing/2014/chart" uri="{C3380CC4-5D6E-409C-BE32-E72D297353CC}">
                <c16:uniqueId val="{00000007-2338-41A3-AA2C-7DA58D5CE399}"/>
              </c:ext>
            </c:extLst>
          </c:dPt>
          <c:dPt>
            <c:idx val="17"/>
            <c:invertIfNegative val="0"/>
            <c:bubble3D val="0"/>
            <c:extLst>
              <c:ext xmlns:c16="http://schemas.microsoft.com/office/drawing/2014/chart" uri="{C3380CC4-5D6E-409C-BE32-E72D297353CC}">
                <c16:uniqueId val="{00000008-2338-41A3-AA2C-7DA58D5CE399}"/>
              </c:ext>
            </c:extLst>
          </c:dPt>
          <c:dPt>
            <c:idx val="18"/>
            <c:invertIfNegative val="0"/>
            <c:bubble3D val="0"/>
            <c:extLst>
              <c:ext xmlns:c16="http://schemas.microsoft.com/office/drawing/2014/chart" uri="{C3380CC4-5D6E-409C-BE32-E72D297353CC}">
                <c16:uniqueId val="{00000009-2338-41A3-AA2C-7DA58D5CE399}"/>
              </c:ext>
            </c:extLst>
          </c:dPt>
          <c:dPt>
            <c:idx val="20"/>
            <c:invertIfNegative val="0"/>
            <c:bubble3D val="0"/>
            <c:extLst>
              <c:ext xmlns:c16="http://schemas.microsoft.com/office/drawing/2014/chart" uri="{C3380CC4-5D6E-409C-BE32-E72D297353CC}">
                <c16:uniqueId val="{0000000A-2338-41A3-AA2C-7DA58D5CE399}"/>
              </c:ext>
            </c:extLst>
          </c:dPt>
          <c:dPt>
            <c:idx val="23"/>
            <c:invertIfNegative val="0"/>
            <c:bubble3D val="0"/>
            <c:extLst>
              <c:ext xmlns:c16="http://schemas.microsoft.com/office/drawing/2014/chart" uri="{C3380CC4-5D6E-409C-BE32-E72D297353CC}">
                <c16:uniqueId val="{0000000B-2338-41A3-AA2C-7DA58D5CE399}"/>
              </c:ext>
            </c:extLst>
          </c:dPt>
          <c:dPt>
            <c:idx val="25"/>
            <c:invertIfNegative val="0"/>
            <c:bubble3D val="0"/>
            <c:extLst>
              <c:ext xmlns:c16="http://schemas.microsoft.com/office/drawing/2014/chart" uri="{C3380CC4-5D6E-409C-BE32-E72D297353CC}">
                <c16:uniqueId val="{0000000C-2338-41A3-AA2C-7DA58D5CE399}"/>
              </c:ext>
            </c:extLst>
          </c:dPt>
          <c:dPt>
            <c:idx val="26"/>
            <c:invertIfNegative val="0"/>
            <c:bubble3D val="0"/>
            <c:extLst>
              <c:ext xmlns:c16="http://schemas.microsoft.com/office/drawing/2014/chart" uri="{C3380CC4-5D6E-409C-BE32-E72D297353CC}">
                <c16:uniqueId val="{0000000D-2338-41A3-AA2C-7DA58D5CE399}"/>
              </c:ext>
            </c:extLst>
          </c:dPt>
          <c:dPt>
            <c:idx val="28"/>
            <c:invertIfNegative val="0"/>
            <c:bubble3D val="0"/>
            <c:extLst>
              <c:ext xmlns:c16="http://schemas.microsoft.com/office/drawing/2014/chart" uri="{C3380CC4-5D6E-409C-BE32-E72D297353CC}">
                <c16:uniqueId val="{0000000E-2338-41A3-AA2C-7DA58D5CE399}"/>
              </c:ext>
            </c:extLst>
          </c:dPt>
          <c:dPt>
            <c:idx val="29"/>
            <c:invertIfNegative val="0"/>
            <c:bubble3D val="0"/>
            <c:extLst>
              <c:ext xmlns:c16="http://schemas.microsoft.com/office/drawing/2014/chart" uri="{C3380CC4-5D6E-409C-BE32-E72D297353CC}">
                <c16:uniqueId val="{0000000F-2338-41A3-AA2C-7DA58D5CE399}"/>
              </c:ext>
            </c:extLst>
          </c:dPt>
          <c:dPt>
            <c:idx val="30"/>
            <c:invertIfNegative val="0"/>
            <c:bubble3D val="0"/>
            <c:extLst>
              <c:ext xmlns:c16="http://schemas.microsoft.com/office/drawing/2014/chart" uri="{C3380CC4-5D6E-409C-BE32-E72D297353CC}">
                <c16:uniqueId val="{00000010-2338-41A3-AA2C-7DA58D5CE399}"/>
              </c:ext>
            </c:extLst>
          </c:dPt>
          <c:dPt>
            <c:idx val="31"/>
            <c:invertIfNegative val="0"/>
            <c:bubble3D val="0"/>
            <c:extLst>
              <c:ext xmlns:c16="http://schemas.microsoft.com/office/drawing/2014/chart" uri="{C3380CC4-5D6E-409C-BE32-E72D297353CC}">
                <c16:uniqueId val="{00000011-2338-41A3-AA2C-7DA58D5CE399}"/>
              </c:ext>
            </c:extLst>
          </c:dPt>
          <c:dPt>
            <c:idx val="32"/>
            <c:invertIfNegative val="0"/>
            <c:bubble3D val="0"/>
            <c:extLst>
              <c:ext xmlns:c16="http://schemas.microsoft.com/office/drawing/2014/chart" uri="{C3380CC4-5D6E-409C-BE32-E72D297353CC}">
                <c16:uniqueId val="{00000012-2338-41A3-AA2C-7DA58D5CE399}"/>
              </c:ext>
            </c:extLst>
          </c:dPt>
          <c:dPt>
            <c:idx val="33"/>
            <c:invertIfNegative val="0"/>
            <c:bubble3D val="0"/>
            <c:extLst>
              <c:ext xmlns:c16="http://schemas.microsoft.com/office/drawing/2014/chart" uri="{C3380CC4-5D6E-409C-BE32-E72D297353CC}">
                <c16:uniqueId val="{00000013-2338-41A3-AA2C-7DA58D5CE399}"/>
              </c:ext>
            </c:extLst>
          </c:dPt>
          <c:dPt>
            <c:idx val="34"/>
            <c:invertIfNegative val="0"/>
            <c:bubble3D val="0"/>
            <c:extLst>
              <c:ext xmlns:c16="http://schemas.microsoft.com/office/drawing/2014/chart" uri="{C3380CC4-5D6E-409C-BE32-E72D297353CC}">
                <c16:uniqueId val="{00000014-2338-41A3-AA2C-7DA58D5CE399}"/>
              </c:ext>
            </c:extLst>
          </c:dPt>
          <c:dPt>
            <c:idx val="36"/>
            <c:invertIfNegative val="0"/>
            <c:bubble3D val="0"/>
            <c:extLst>
              <c:ext xmlns:c16="http://schemas.microsoft.com/office/drawing/2014/chart" uri="{C3380CC4-5D6E-409C-BE32-E72D297353CC}">
                <c16:uniqueId val="{00000015-2338-41A3-AA2C-7DA58D5CE399}"/>
              </c:ext>
            </c:extLst>
          </c:dPt>
          <c:dPt>
            <c:idx val="37"/>
            <c:invertIfNegative val="0"/>
            <c:bubble3D val="0"/>
            <c:extLst>
              <c:ext xmlns:c16="http://schemas.microsoft.com/office/drawing/2014/chart" uri="{C3380CC4-5D6E-409C-BE32-E72D297353CC}">
                <c16:uniqueId val="{00000016-2338-41A3-AA2C-7DA58D5CE399}"/>
              </c:ext>
            </c:extLst>
          </c:dPt>
          <c:dPt>
            <c:idx val="38"/>
            <c:invertIfNegative val="0"/>
            <c:bubble3D val="0"/>
            <c:extLst>
              <c:ext xmlns:c16="http://schemas.microsoft.com/office/drawing/2014/chart" uri="{C3380CC4-5D6E-409C-BE32-E72D297353CC}">
                <c16:uniqueId val="{00000017-2338-41A3-AA2C-7DA58D5CE399}"/>
              </c:ext>
            </c:extLst>
          </c:dPt>
          <c:dPt>
            <c:idx val="39"/>
            <c:invertIfNegative val="0"/>
            <c:bubble3D val="0"/>
            <c:extLst>
              <c:ext xmlns:c16="http://schemas.microsoft.com/office/drawing/2014/chart" uri="{C3380CC4-5D6E-409C-BE32-E72D297353CC}">
                <c16:uniqueId val="{00000018-2338-41A3-AA2C-7DA58D5CE399}"/>
              </c:ext>
            </c:extLst>
          </c:dPt>
          <c:dPt>
            <c:idx val="41"/>
            <c:invertIfNegative val="0"/>
            <c:bubble3D val="0"/>
            <c:extLst>
              <c:ext xmlns:c16="http://schemas.microsoft.com/office/drawing/2014/chart" uri="{C3380CC4-5D6E-409C-BE32-E72D297353CC}">
                <c16:uniqueId val="{00000019-2338-41A3-AA2C-7DA58D5CE399}"/>
              </c:ext>
            </c:extLst>
          </c:dPt>
          <c:dPt>
            <c:idx val="42"/>
            <c:invertIfNegative val="0"/>
            <c:bubble3D val="0"/>
            <c:extLst>
              <c:ext xmlns:c16="http://schemas.microsoft.com/office/drawing/2014/chart" uri="{C3380CC4-5D6E-409C-BE32-E72D297353CC}">
                <c16:uniqueId val="{0000001A-2338-41A3-AA2C-7DA58D5CE399}"/>
              </c:ext>
            </c:extLst>
          </c:dPt>
          <c:dPt>
            <c:idx val="43"/>
            <c:invertIfNegative val="0"/>
            <c:bubble3D val="0"/>
            <c:extLst>
              <c:ext xmlns:c16="http://schemas.microsoft.com/office/drawing/2014/chart" uri="{C3380CC4-5D6E-409C-BE32-E72D297353CC}">
                <c16:uniqueId val="{0000001B-2338-41A3-AA2C-7DA58D5CE399}"/>
              </c:ext>
            </c:extLst>
          </c:dPt>
          <c:dPt>
            <c:idx val="44"/>
            <c:invertIfNegative val="0"/>
            <c:bubble3D val="0"/>
            <c:spPr>
              <a:solidFill>
                <a:srgbClr val="FFC000"/>
              </a:solidFill>
              <a:effectLst/>
            </c:spPr>
            <c:extLst>
              <c:ext xmlns:c16="http://schemas.microsoft.com/office/drawing/2014/chart" uri="{C3380CC4-5D6E-409C-BE32-E72D297353CC}">
                <c16:uniqueId val="{0000001D-2338-41A3-AA2C-7DA58D5CE399}"/>
              </c:ext>
            </c:extLst>
          </c:dPt>
          <c:dPt>
            <c:idx val="45"/>
            <c:invertIfNegative val="0"/>
            <c:bubble3D val="0"/>
            <c:extLst>
              <c:ext xmlns:c16="http://schemas.microsoft.com/office/drawing/2014/chart" uri="{C3380CC4-5D6E-409C-BE32-E72D297353CC}">
                <c16:uniqueId val="{0000001E-2338-41A3-AA2C-7DA58D5CE399}"/>
              </c:ext>
            </c:extLst>
          </c:dPt>
          <c:dPt>
            <c:idx val="46"/>
            <c:invertIfNegative val="0"/>
            <c:bubble3D val="0"/>
            <c:spPr>
              <a:solidFill>
                <a:srgbClr val="FFC000"/>
              </a:solidFill>
              <a:effectLst/>
            </c:spPr>
            <c:extLst>
              <c:ext xmlns:c16="http://schemas.microsoft.com/office/drawing/2014/chart" uri="{C3380CC4-5D6E-409C-BE32-E72D297353CC}">
                <c16:uniqueId val="{00000020-2338-41A3-AA2C-7DA58D5CE399}"/>
              </c:ext>
            </c:extLst>
          </c:dPt>
          <c:dPt>
            <c:idx val="47"/>
            <c:invertIfNegative val="0"/>
            <c:bubble3D val="0"/>
            <c:extLst>
              <c:ext xmlns:c16="http://schemas.microsoft.com/office/drawing/2014/chart" uri="{C3380CC4-5D6E-409C-BE32-E72D297353CC}">
                <c16:uniqueId val="{00000021-2338-41A3-AA2C-7DA58D5CE399}"/>
              </c:ext>
            </c:extLst>
          </c:dPt>
          <c:dPt>
            <c:idx val="48"/>
            <c:invertIfNegative val="0"/>
            <c:bubble3D val="0"/>
            <c:extLst>
              <c:ext xmlns:c16="http://schemas.microsoft.com/office/drawing/2014/chart" uri="{C3380CC4-5D6E-409C-BE32-E72D297353CC}">
                <c16:uniqueId val="{00000022-2338-41A3-AA2C-7DA58D5CE399}"/>
              </c:ext>
            </c:extLst>
          </c:dPt>
          <c:dPt>
            <c:idx val="49"/>
            <c:invertIfNegative val="0"/>
            <c:bubble3D val="0"/>
            <c:extLst>
              <c:ext xmlns:c16="http://schemas.microsoft.com/office/drawing/2014/chart" uri="{C3380CC4-5D6E-409C-BE32-E72D297353CC}">
                <c16:uniqueId val="{00000023-2338-41A3-AA2C-7DA58D5CE399}"/>
              </c:ext>
            </c:extLst>
          </c:dPt>
          <c:dPt>
            <c:idx val="50"/>
            <c:invertIfNegative val="0"/>
            <c:bubble3D val="0"/>
            <c:extLst>
              <c:ext xmlns:c16="http://schemas.microsoft.com/office/drawing/2014/chart" uri="{C3380CC4-5D6E-409C-BE32-E72D297353CC}">
                <c16:uniqueId val="{00000024-2338-41A3-AA2C-7DA58D5CE399}"/>
              </c:ext>
            </c:extLst>
          </c:dPt>
          <c:dPt>
            <c:idx val="51"/>
            <c:invertIfNegative val="0"/>
            <c:bubble3D val="0"/>
            <c:extLst>
              <c:ext xmlns:c16="http://schemas.microsoft.com/office/drawing/2014/chart" uri="{C3380CC4-5D6E-409C-BE32-E72D297353CC}">
                <c16:uniqueId val="{00000025-2338-41A3-AA2C-7DA58D5CE399}"/>
              </c:ext>
            </c:extLst>
          </c:dPt>
          <c:dPt>
            <c:idx val="52"/>
            <c:invertIfNegative val="0"/>
            <c:bubble3D val="0"/>
            <c:extLst>
              <c:ext xmlns:c16="http://schemas.microsoft.com/office/drawing/2014/chart" uri="{C3380CC4-5D6E-409C-BE32-E72D297353CC}">
                <c16:uniqueId val="{00000026-2338-41A3-AA2C-7DA58D5CE399}"/>
              </c:ext>
            </c:extLst>
          </c:dPt>
          <c:dPt>
            <c:idx val="53"/>
            <c:invertIfNegative val="0"/>
            <c:bubble3D val="0"/>
            <c:extLst>
              <c:ext xmlns:c16="http://schemas.microsoft.com/office/drawing/2014/chart" uri="{C3380CC4-5D6E-409C-BE32-E72D297353CC}">
                <c16:uniqueId val="{00000027-2338-41A3-AA2C-7DA58D5CE399}"/>
              </c:ext>
            </c:extLst>
          </c:dPt>
          <c:dLbls>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'F14'!$A$7:$A$61</c:f>
              <c:strCache>
                <c:ptCount val="55"/>
                <c:pt idx="0">
                  <c:v>Monclova, Coah.</c:v>
                </c:pt>
                <c:pt idx="1">
                  <c:v>Cd. Juárez, Chih.</c:v>
                </c:pt>
                <c:pt idx="2">
                  <c:v>Cd. Jiménez, Chih.</c:v>
                </c:pt>
                <c:pt idx="3">
                  <c:v>Toluca, Edo. de Méx.</c:v>
                </c:pt>
                <c:pt idx="4">
                  <c:v>Hermosillo, Son.</c:v>
                </c:pt>
                <c:pt idx="5">
                  <c:v>Torreón, Coah.</c:v>
                </c:pt>
                <c:pt idx="6">
                  <c:v>Tuxtla Gutiérrez, Chis.</c:v>
                </c:pt>
                <c:pt idx="7">
                  <c:v>Monterrey, N.L.</c:v>
                </c:pt>
                <c:pt idx="8">
                  <c:v>Tampico, Tamps.</c:v>
                </c:pt>
                <c:pt idx="9">
                  <c:v>Tijuana, B.C.</c:v>
                </c:pt>
                <c:pt idx="10">
                  <c:v>Tulancingo, Hgo.</c:v>
                </c:pt>
                <c:pt idx="11">
                  <c:v>Esperanza, Son.</c:v>
                </c:pt>
                <c:pt idx="12">
                  <c:v>Saltillo, Coah.</c:v>
                </c:pt>
                <c:pt idx="13">
                  <c:v>Cortazar, Gto.</c:v>
                </c:pt>
                <c:pt idx="14">
                  <c:v>Atlacomulco, Méx.</c:v>
                </c:pt>
                <c:pt idx="15">
                  <c:v>Fresnillo, Zac.</c:v>
                </c:pt>
                <c:pt idx="16">
                  <c:v>La Paz, B.C.S.</c:v>
                </c:pt>
                <c:pt idx="17">
                  <c:v>Izúcar de Matamoros, Pue.</c:v>
                </c:pt>
                <c:pt idx="18">
                  <c:v>Tlaxcala, Tlax.</c:v>
                </c:pt>
                <c:pt idx="19">
                  <c:v>San Luis Potosí, S.L.P.</c:v>
                </c:pt>
                <c:pt idx="20">
                  <c:v>Chihuahua, Chih.</c:v>
                </c:pt>
                <c:pt idx="21">
                  <c:v>Iguala, Gro.</c:v>
                </c:pt>
                <c:pt idx="22">
                  <c:v>Cd. de México</c:v>
                </c:pt>
                <c:pt idx="23">
                  <c:v>Mexicali, B.C.</c:v>
                </c:pt>
                <c:pt idx="24">
                  <c:v>Villahermosa, Tab.</c:v>
                </c:pt>
                <c:pt idx="25">
                  <c:v>Durango, Dgo.</c:v>
                </c:pt>
                <c:pt idx="26">
                  <c:v>Culiacán, Sin.</c:v>
                </c:pt>
                <c:pt idx="27">
                  <c:v>Puebla, Pue.</c:v>
                </c:pt>
                <c:pt idx="28">
                  <c:v>Coatzacoalcos, Ver.</c:v>
                </c:pt>
                <c:pt idx="29">
                  <c:v>Cd. Acuña, Coah.</c:v>
                </c:pt>
                <c:pt idx="30">
                  <c:v>Cuernavaca, Mor.</c:v>
                </c:pt>
                <c:pt idx="31">
                  <c:v>Querétaro, Qro.</c:v>
                </c:pt>
                <c:pt idx="32">
                  <c:v>Zacatecas, Zac.</c:v>
                </c:pt>
                <c:pt idx="33">
                  <c:v>Veracruz,Ver.</c:v>
                </c:pt>
                <c:pt idx="34">
                  <c:v>Huatabampo, Son.</c:v>
                </c:pt>
                <c:pt idx="35">
                  <c:v>Chetumal, Q.R.</c:v>
                </c:pt>
                <c:pt idx="36">
                  <c:v>Acapulco, Gro.</c:v>
                </c:pt>
                <c:pt idx="37">
                  <c:v>Tehuantepec, Oax.</c:v>
                </c:pt>
                <c:pt idx="38">
                  <c:v>Pachuca, Hgo.</c:v>
                </c:pt>
                <c:pt idx="39">
                  <c:v>Morelia, Mich.</c:v>
                </c:pt>
                <c:pt idx="40">
                  <c:v>Matamoros, Tamps.</c:v>
                </c:pt>
                <c:pt idx="41">
                  <c:v>Cancún, Q. Roo.</c:v>
                </c:pt>
                <c:pt idx="42">
                  <c:v>León, Gto.</c:v>
                </c:pt>
                <c:pt idx="43">
                  <c:v>Colima, Col.</c:v>
                </c:pt>
                <c:pt idx="44">
                  <c:v>Guadalajara, Jal.</c:v>
                </c:pt>
                <c:pt idx="45">
                  <c:v>San Andrés Tuxtla, Ver.</c:v>
                </c:pt>
                <c:pt idx="46">
                  <c:v>Tepatitlán, Jal.</c:v>
                </c:pt>
                <c:pt idx="47">
                  <c:v>Oaxaca, Oax.</c:v>
                </c:pt>
                <c:pt idx="48">
                  <c:v>Tapachula, Chis.</c:v>
                </c:pt>
                <c:pt idx="49">
                  <c:v>Aguascalientes, Ags.</c:v>
                </c:pt>
                <c:pt idx="50">
                  <c:v>Córdoba, Ver.</c:v>
                </c:pt>
                <c:pt idx="51">
                  <c:v>Tepic, Nay.</c:v>
                </c:pt>
                <c:pt idx="52">
                  <c:v>Campeche, Camp.</c:v>
                </c:pt>
                <c:pt idx="53">
                  <c:v>Mérida, Yuc.</c:v>
                </c:pt>
                <c:pt idx="54">
                  <c:v>Jacona, Mich.</c:v>
                </c:pt>
              </c:strCache>
            </c:strRef>
          </c:cat>
          <c:val>
            <c:numRef>
              <c:f>'F14'!$D$7:$D$61</c:f>
              <c:numCache>
                <c:formatCode>General</c:formatCode>
                <c:ptCount val="55"/>
                <c:pt idx="0">
                  <c:v>2.2400000000000002</c:v>
                </c:pt>
                <c:pt idx="1">
                  <c:v>2.63</c:v>
                </c:pt>
                <c:pt idx="2">
                  <c:v>3.15</c:v>
                </c:pt>
                <c:pt idx="3">
                  <c:v>3.32</c:v>
                </c:pt>
                <c:pt idx="4">
                  <c:v>3.36</c:v>
                </c:pt>
                <c:pt idx="5">
                  <c:v>3.52</c:v>
                </c:pt>
                <c:pt idx="6">
                  <c:v>3.67</c:v>
                </c:pt>
                <c:pt idx="7">
                  <c:v>3.68</c:v>
                </c:pt>
                <c:pt idx="8">
                  <c:v>3.78</c:v>
                </c:pt>
                <c:pt idx="9">
                  <c:v>3.8</c:v>
                </c:pt>
                <c:pt idx="10">
                  <c:v>3.8</c:v>
                </c:pt>
                <c:pt idx="11">
                  <c:v>3.99</c:v>
                </c:pt>
                <c:pt idx="12">
                  <c:v>4.05</c:v>
                </c:pt>
                <c:pt idx="13">
                  <c:v>4.0999999999999996</c:v>
                </c:pt>
                <c:pt idx="14">
                  <c:v>4.1100000000000003</c:v>
                </c:pt>
                <c:pt idx="15">
                  <c:v>4.13</c:v>
                </c:pt>
                <c:pt idx="16">
                  <c:v>4.26</c:v>
                </c:pt>
                <c:pt idx="17">
                  <c:v>4.32</c:v>
                </c:pt>
                <c:pt idx="18">
                  <c:v>4.37</c:v>
                </c:pt>
                <c:pt idx="19">
                  <c:v>4.38</c:v>
                </c:pt>
                <c:pt idx="20">
                  <c:v>4.47</c:v>
                </c:pt>
                <c:pt idx="21">
                  <c:v>4.47</c:v>
                </c:pt>
                <c:pt idx="22">
                  <c:v>4.4800000000000004</c:v>
                </c:pt>
                <c:pt idx="23">
                  <c:v>4.51</c:v>
                </c:pt>
                <c:pt idx="24">
                  <c:v>4.51</c:v>
                </c:pt>
                <c:pt idx="25">
                  <c:v>4.5199999999999996</c:v>
                </c:pt>
                <c:pt idx="26">
                  <c:v>4.5999999999999996</c:v>
                </c:pt>
                <c:pt idx="27">
                  <c:v>4.6100000000000003</c:v>
                </c:pt>
                <c:pt idx="28">
                  <c:v>4.6900000000000004</c:v>
                </c:pt>
                <c:pt idx="29">
                  <c:v>4.74</c:v>
                </c:pt>
                <c:pt idx="30">
                  <c:v>4.76</c:v>
                </c:pt>
                <c:pt idx="31">
                  <c:v>4.76</c:v>
                </c:pt>
                <c:pt idx="32">
                  <c:v>4.87</c:v>
                </c:pt>
                <c:pt idx="33">
                  <c:v>4.91</c:v>
                </c:pt>
                <c:pt idx="34">
                  <c:v>4.9400000000000004</c:v>
                </c:pt>
                <c:pt idx="35">
                  <c:v>4.97</c:v>
                </c:pt>
                <c:pt idx="36">
                  <c:v>5</c:v>
                </c:pt>
                <c:pt idx="37">
                  <c:v>5</c:v>
                </c:pt>
                <c:pt idx="38">
                  <c:v>5.03</c:v>
                </c:pt>
                <c:pt idx="39">
                  <c:v>5.05</c:v>
                </c:pt>
                <c:pt idx="40">
                  <c:v>5.1100000000000003</c:v>
                </c:pt>
                <c:pt idx="41">
                  <c:v>5.24</c:v>
                </c:pt>
                <c:pt idx="42">
                  <c:v>5.25</c:v>
                </c:pt>
                <c:pt idx="43">
                  <c:v>5.26</c:v>
                </c:pt>
                <c:pt idx="44">
                  <c:v>5.33</c:v>
                </c:pt>
                <c:pt idx="45">
                  <c:v>5.46</c:v>
                </c:pt>
                <c:pt idx="46">
                  <c:v>5.49</c:v>
                </c:pt>
                <c:pt idx="47">
                  <c:v>5.51</c:v>
                </c:pt>
                <c:pt idx="48">
                  <c:v>5.7</c:v>
                </c:pt>
                <c:pt idx="49">
                  <c:v>5.76</c:v>
                </c:pt>
                <c:pt idx="50">
                  <c:v>5.76</c:v>
                </c:pt>
                <c:pt idx="51">
                  <c:v>5.89</c:v>
                </c:pt>
                <c:pt idx="52">
                  <c:v>6.12</c:v>
                </c:pt>
                <c:pt idx="53">
                  <c:v>6.75</c:v>
                </c:pt>
                <c:pt idx="54">
                  <c:v>6.83</c:v>
                </c:pt>
              </c:numCache>
            </c:numRef>
          </c:val>
          <c:extLst>
            <c:ext xmlns:c16="http://schemas.microsoft.com/office/drawing/2014/chart" uri="{C3380CC4-5D6E-409C-BE32-E72D297353CC}">
              <c16:uniqueId val="{00000028-2338-41A3-AA2C-7DA58D5CE399}"/>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11219505255808966"/>
                  <c:y val="-0.54106031746031746"/>
                </c:manualLayout>
              </c:layout>
              <c:tx>
                <c:rich>
                  <a:bodyPr rot="-5400000" vert="horz" wrap="square" lIns="38100" tIns="19050" rIns="38100" bIns="19050" anchor="ctr">
                    <a:noAutofit/>
                  </a:bodyPr>
                  <a:lstStyle/>
                  <a:p>
                    <a:pPr>
                      <a:defRPr sz="900" b="1"/>
                    </a:pPr>
                    <a:r>
                      <a:rPr lang="en-US" sz="900" b="1"/>
                      <a:t>Nacional</a:t>
                    </a:r>
                    <a:r>
                      <a:rPr lang="en-US" sz="900" b="1" baseline="0"/>
                      <a:t>, 4.64</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728906351667736"/>
                      <c:h val="4.7701603174603181E-2"/>
                    </c:manualLayout>
                  </c15:layout>
                </c:ext>
                <c:ext xmlns:c16="http://schemas.microsoft.com/office/drawing/2014/chart" uri="{C3380CC4-5D6E-409C-BE32-E72D297353CC}">
                  <c16:uniqueId val="{00000029-2338-41A3-AA2C-7DA58D5CE399}"/>
                </c:ext>
              </c:extLst>
            </c:dLbl>
            <c:dLbl>
              <c:idx val="1"/>
              <c:delete val="1"/>
              <c:extLst>
                <c:ext xmlns:c15="http://schemas.microsoft.com/office/drawing/2012/chart" uri="{CE6537A1-D6FC-4f65-9D91-7224C49458BB}"/>
                <c:ext xmlns:c16="http://schemas.microsoft.com/office/drawing/2014/chart" uri="{C3380CC4-5D6E-409C-BE32-E72D297353CC}">
                  <c16:uniqueId val="{0000002A-2338-41A3-AA2C-7DA58D5CE399}"/>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4.6399999999999997</c:v>
              </c:pt>
              <c:pt idx="1">
                <c:v>4.6399999999999997</c:v>
              </c:pt>
            </c:numLit>
          </c:xVal>
          <c:yVal>
            <c:numLit>
              <c:formatCode>General</c:formatCode>
              <c:ptCount val="2"/>
              <c:pt idx="0">
                <c:v>0</c:v>
              </c:pt>
              <c:pt idx="1">
                <c:v>1</c:v>
              </c:pt>
            </c:numLit>
          </c:yVal>
          <c:smooth val="0"/>
          <c:extLst>
            <c:ext xmlns:c16="http://schemas.microsoft.com/office/drawing/2014/chart" uri="{C3380CC4-5D6E-409C-BE32-E72D297353CC}">
              <c16:uniqueId val="{0000002B-2338-41A3-AA2C-7DA58D5CE399}"/>
            </c:ext>
          </c:extLst>
        </c:ser>
        <c:dLbls>
          <c:showLegendKey val="0"/>
          <c:showVal val="0"/>
          <c:showCatName val="0"/>
          <c:showSerName val="0"/>
          <c:showPercent val="0"/>
          <c:showBubbleSize val="0"/>
        </c:dLbls>
        <c:axId val="3043680"/>
        <c:axId val="222500048"/>
      </c:scatte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valAx>
        <c:axId val="222500048"/>
        <c:scaling>
          <c:orientation val="minMax"/>
          <c:max val="1"/>
        </c:scaling>
        <c:delete val="1"/>
        <c:axPos val="r"/>
        <c:numFmt formatCode="General" sourceLinked="1"/>
        <c:majorTickMark val="out"/>
        <c:minorTickMark val="none"/>
        <c:tickLblPos val="nextTo"/>
        <c:crossAx val="3043680"/>
        <c:crosses val="max"/>
        <c:crossBetween val="midCat"/>
      </c:valAx>
      <c:valAx>
        <c:axId val="3043680"/>
        <c:scaling>
          <c:orientation val="minMax"/>
        </c:scaling>
        <c:delete val="1"/>
        <c:axPos val="b"/>
        <c:numFmt formatCode="General" sourceLinked="1"/>
        <c:majorTickMark val="out"/>
        <c:minorTickMark val="none"/>
        <c:tickLblPos val="nextTo"/>
        <c:crossAx val="2225000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'F127'!$G$5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D9B9-45AF-84D4-02C9554BCFBA}"/>
              </c:ext>
            </c:extLst>
          </c:dPt>
          <c:dPt>
            <c:idx val="1"/>
            <c:invertIfNegative val="0"/>
            <c:bubble3D val="0"/>
            <c:spPr>
              <a:solidFill>
                <a:srgbClr val="FBBB27"/>
              </a:solidFill>
            </c:spPr>
            <c:extLst>
              <c:ext xmlns:c16="http://schemas.microsoft.com/office/drawing/2014/chart" uri="{C3380CC4-5D6E-409C-BE32-E72D297353CC}">
                <c16:uniqueId val="{00000002-D9B9-45AF-84D4-02C9554BCFBA}"/>
              </c:ext>
            </c:extLst>
          </c:dPt>
          <c:dPt>
            <c:idx val="11"/>
            <c:invertIfNegative val="0"/>
            <c:bubble3D val="0"/>
            <c:extLst>
              <c:ext xmlns:c16="http://schemas.microsoft.com/office/drawing/2014/chart" uri="{C3380CC4-5D6E-409C-BE32-E72D297353CC}">
                <c16:uniqueId val="{00000003-D9B9-45AF-84D4-02C9554BCFBA}"/>
              </c:ext>
            </c:extLst>
          </c:dPt>
          <c:dPt>
            <c:idx val="12"/>
            <c:invertIfNegative val="0"/>
            <c:bubble3D val="0"/>
            <c:extLst>
              <c:ext xmlns:c16="http://schemas.microsoft.com/office/drawing/2014/chart" uri="{C3380CC4-5D6E-409C-BE32-E72D297353CC}">
                <c16:uniqueId val="{00000004-D9B9-45AF-84D4-02C9554BCFBA}"/>
              </c:ext>
            </c:extLst>
          </c:dPt>
          <c:dPt>
            <c:idx val="13"/>
            <c:invertIfNegative val="0"/>
            <c:bubble3D val="0"/>
            <c:spPr>
              <a:solidFill>
                <a:srgbClr val="FBBB27"/>
              </a:solidFill>
            </c:spPr>
            <c:extLst>
              <c:ext xmlns:c16="http://schemas.microsoft.com/office/drawing/2014/chart" uri="{C3380CC4-5D6E-409C-BE32-E72D297353CC}">
                <c16:uniqueId val="{00000006-D9B9-45AF-84D4-02C9554BCFBA}"/>
              </c:ext>
            </c:extLst>
          </c:dPt>
          <c:dPt>
            <c:idx val="23"/>
            <c:invertIfNegative val="0"/>
            <c:bubble3D val="0"/>
            <c:extLst>
              <c:ext xmlns:c16="http://schemas.microsoft.com/office/drawing/2014/chart" uri="{C3380CC4-5D6E-409C-BE32-E72D297353CC}">
                <c16:uniqueId val="{00000007-D9B9-45AF-84D4-02C9554BCFBA}"/>
              </c:ext>
            </c:extLst>
          </c:dPt>
          <c:dPt>
            <c:idx val="24"/>
            <c:invertIfNegative val="0"/>
            <c:bubble3D val="0"/>
            <c:extLst>
              <c:ext xmlns:c16="http://schemas.microsoft.com/office/drawing/2014/chart" uri="{C3380CC4-5D6E-409C-BE32-E72D297353CC}">
                <c16:uniqueId val="{00000008-D9B9-45AF-84D4-02C9554BCFBA}"/>
              </c:ext>
            </c:extLst>
          </c:dPt>
          <c:dPt>
            <c:idx val="25"/>
            <c:invertIfNegative val="0"/>
            <c:bubble3D val="0"/>
            <c:spPr>
              <a:solidFill>
                <a:srgbClr val="FBBB27"/>
              </a:solidFill>
            </c:spPr>
            <c:extLst>
              <c:ext xmlns:c16="http://schemas.microsoft.com/office/drawing/2014/chart" uri="{C3380CC4-5D6E-409C-BE32-E72D297353CC}">
                <c16:uniqueId val="{0000000A-D9B9-45AF-84D4-02C9554BCFBA}"/>
              </c:ext>
            </c:extLst>
          </c:dPt>
          <c:dPt>
            <c:idx val="35"/>
            <c:invertIfNegative val="0"/>
            <c:bubble3D val="0"/>
            <c:extLst>
              <c:ext xmlns:c16="http://schemas.microsoft.com/office/drawing/2014/chart" uri="{C3380CC4-5D6E-409C-BE32-E72D297353CC}">
                <c16:uniqueId val="{0000000B-D9B9-45AF-84D4-02C9554BCFBA}"/>
              </c:ext>
            </c:extLst>
          </c:dPt>
          <c:dPt>
            <c:idx val="36"/>
            <c:invertIfNegative val="0"/>
            <c:bubble3D val="0"/>
            <c:extLst>
              <c:ext xmlns:c16="http://schemas.microsoft.com/office/drawing/2014/chart" uri="{C3380CC4-5D6E-409C-BE32-E72D297353CC}">
                <c16:uniqueId val="{0000000C-D9B9-45AF-84D4-02C9554BCFBA}"/>
              </c:ext>
            </c:extLst>
          </c:dPt>
          <c:dPt>
            <c:idx val="37"/>
            <c:invertIfNegative val="0"/>
            <c:bubble3D val="0"/>
            <c:spPr>
              <a:solidFill>
                <a:srgbClr val="FBBB27"/>
              </a:solidFill>
            </c:spPr>
            <c:extLst>
              <c:ext xmlns:c16="http://schemas.microsoft.com/office/drawing/2014/chart" uri="{C3380CC4-5D6E-409C-BE32-E72D297353CC}">
                <c16:uniqueId val="{0000000E-D9B9-45AF-84D4-02C9554BCFBA}"/>
              </c:ext>
            </c:extLst>
          </c:dPt>
          <c:dPt>
            <c:idx val="49"/>
            <c:invertIfNegative val="0"/>
            <c:bubble3D val="0"/>
            <c:spPr>
              <a:solidFill>
                <a:srgbClr val="FBBB27"/>
              </a:solidFill>
            </c:spPr>
            <c:extLst>
              <c:ext xmlns:c16="http://schemas.microsoft.com/office/drawing/2014/chart" uri="{C3380CC4-5D6E-409C-BE32-E72D297353CC}">
                <c16:uniqueId val="{00000010-D9B9-45AF-84D4-02C9554BCFBA}"/>
              </c:ext>
            </c:extLst>
          </c:dPt>
          <c:dPt>
            <c:idx val="61"/>
            <c:invertIfNegative val="0"/>
            <c:bubble3D val="0"/>
            <c:spPr>
              <a:solidFill>
                <a:srgbClr val="FBBB27"/>
              </a:solidFill>
            </c:spPr>
            <c:extLst>
              <c:ext xmlns:c16="http://schemas.microsoft.com/office/drawing/2014/chart" uri="{C3380CC4-5D6E-409C-BE32-E72D297353CC}">
                <c16:uniqueId val="{00000012-D9B9-45AF-84D4-02C9554BCFBA}"/>
              </c:ext>
            </c:extLst>
          </c:dPt>
          <c:dPt>
            <c:idx val="73"/>
            <c:invertIfNegative val="0"/>
            <c:bubble3D val="0"/>
            <c:spPr>
              <a:solidFill>
                <a:srgbClr val="FBBB27"/>
              </a:solidFill>
            </c:spPr>
            <c:extLst>
              <c:ext xmlns:c16="http://schemas.microsoft.com/office/drawing/2014/chart" uri="{C3380CC4-5D6E-409C-BE32-E72D297353CC}">
                <c16:uniqueId val="{00000014-D9B9-45AF-84D4-02C9554BCFBA}"/>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'F127'!$A$18:$B$79</c:f>
              <c:multiLvlStrCache>
                <c:ptCount val="6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lvl>
                <c:lvl>
                  <c:pt idx="0">
                    <c:v>2017</c:v>
                  </c:pt>
                  <c:pt idx="12">
                    <c:v>2018</c:v>
                  </c:pt>
                  <c:pt idx="24">
                    <c:v>2019</c:v>
                  </c:pt>
                  <c:pt idx="36">
                    <c:v>2020</c:v>
                  </c:pt>
                  <c:pt idx="48">
                    <c:v>2021</c:v>
                  </c:pt>
                  <c:pt idx="60">
                    <c:v>2022</c:v>
                  </c:pt>
                </c:lvl>
              </c:multiLvlStrCache>
            </c:multiLvlStrRef>
          </c:cat>
          <c:val>
            <c:numRef>
              <c:f>'F127'!$G$18:$G$79</c:f>
              <c:numCache>
                <c:formatCode>General</c:formatCode>
                <c:ptCount val="62"/>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numCache>
            </c:numRef>
          </c:val>
          <c:extLst>
            <c:ext xmlns:c16="http://schemas.microsoft.com/office/drawing/2014/chart" uri="{C3380CC4-5D6E-409C-BE32-E72D297353CC}">
              <c16:uniqueId val="{00000015-D9B9-45AF-84D4-02C9554BCFBA}"/>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'F127'!$H$5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6-D9B9-45AF-84D4-02C9554BCFBA}"/>
              </c:ext>
            </c:extLst>
          </c:dPt>
          <c:dLbls>
            <c:delete val="1"/>
          </c:dLbls>
          <c:cat>
            <c:multiLvlStrRef>
              <c:f>'F127'!$A$18:$B$79</c:f>
              <c:multiLvlStrCache>
                <c:ptCount val="6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lvl>
                <c:lvl>
                  <c:pt idx="0">
                    <c:v>2017</c:v>
                  </c:pt>
                  <c:pt idx="12">
                    <c:v>2018</c:v>
                  </c:pt>
                  <c:pt idx="24">
                    <c:v>2019</c:v>
                  </c:pt>
                  <c:pt idx="36">
                    <c:v>2020</c:v>
                  </c:pt>
                  <c:pt idx="48">
                    <c:v>2021</c:v>
                  </c:pt>
                  <c:pt idx="60">
                    <c:v>2022</c:v>
                  </c:pt>
                </c:lvl>
              </c:multiLvlStrCache>
            </c:multiLvlStrRef>
          </c:cat>
          <c:val>
            <c:numRef>
              <c:f>'F127'!$H$18:$H$79</c:f>
              <c:numCache>
                <c:formatCode>#,##0</c:formatCode>
                <c:ptCount val="62"/>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formatCode="0.00">
                  <c:v>98</c:v>
                </c:pt>
                <c:pt idx="50" formatCode="0.00">
                  <c:v>126.22</c:v>
                </c:pt>
                <c:pt idx="51" formatCode="0.00">
                  <c:v>142.59</c:v>
                </c:pt>
                <c:pt idx="52" formatCode="0.00">
                  <c:v>136.72</c:v>
                </c:pt>
                <c:pt idx="53" formatCode="0.00">
                  <c:v>135.75</c:v>
                </c:pt>
                <c:pt idx="54" formatCode="0.00">
                  <c:v>141.22</c:v>
                </c:pt>
                <c:pt idx="55" formatCode="0.00">
                  <c:v>124.5</c:v>
                </c:pt>
                <c:pt idx="56" formatCode="0.00">
                  <c:v>126.56</c:v>
                </c:pt>
                <c:pt idx="57" formatCode="0.00">
                  <c:v>109.31</c:v>
                </c:pt>
                <c:pt idx="58" formatCode="0.00">
                  <c:v>117.97</c:v>
                </c:pt>
                <c:pt idx="59" formatCode="0.00">
                  <c:v>128.44</c:v>
                </c:pt>
                <c:pt idx="60" formatCode="0.00">
                  <c:v>101.78</c:v>
                </c:pt>
                <c:pt idx="61" formatCode="0.00">
                  <c:v>104.97</c:v>
                </c:pt>
              </c:numCache>
            </c:numRef>
          </c:val>
          <c:smooth val="0"/>
          <c:extLst>
            <c:ext xmlns:c16="http://schemas.microsoft.com/office/drawing/2014/chart" uri="{C3380CC4-5D6E-409C-BE32-E72D297353CC}">
              <c16:uniqueId val="{00000017-D9B9-45AF-84D4-02C9554BCFBA}"/>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'F127'!$G$5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B554-4881-ADC1-0B8EAE10FAF4}"/>
              </c:ext>
            </c:extLst>
          </c:dPt>
          <c:dPt>
            <c:idx val="1"/>
            <c:invertIfNegative val="0"/>
            <c:bubble3D val="0"/>
            <c:extLst>
              <c:ext xmlns:c16="http://schemas.microsoft.com/office/drawing/2014/chart" uri="{C3380CC4-5D6E-409C-BE32-E72D297353CC}">
                <c16:uniqueId val="{00000001-B554-4881-ADC1-0B8EAE10FAF4}"/>
              </c:ext>
            </c:extLst>
          </c:dPt>
          <c:dPt>
            <c:idx val="2"/>
            <c:invertIfNegative val="0"/>
            <c:bubble3D val="0"/>
            <c:spPr>
              <a:solidFill>
                <a:srgbClr val="FBBB27"/>
              </a:solidFill>
            </c:spPr>
            <c:extLst>
              <c:ext xmlns:c16="http://schemas.microsoft.com/office/drawing/2014/chart" uri="{C3380CC4-5D6E-409C-BE32-E72D297353CC}">
                <c16:uniqueId val="{00000003-B554-4881-ADC1-0B8EAE10FAF4}"/>
              </c:ext>
            </c:extLst>
          </c:dPt>
          <c:dPt>
            <c:idx val="11"/>
            <c:invertIfNegative val="0"/>
            <c:bubble3D val="0"/>
            <c:extLst>
              <c:ext xmlns:c16="http://schemas.microsoft.com/office/drawing/2014/chart" uri="{C3380CC4-5D6E-409C-BE32-E72D297353CC}">
                <c16:uniqueId val="{00000004-B554-4881-ADC1-0B8EAE10FAF4}"/>
              </c:ext>
            </c:extLst>
          </c:dPt>
          <c:dPt>
            <c:idx val="12"/>
            <c:invertIfNegative val="0"/>
            <c:bubble3D val="0"/>
            <c:extLst>
              <c:ext xmlns:c16="http://schemas.microsoft.com/office/drawing/2014/chart" uri="{C3380CC4-5D6E-409C-BE32-E72D297353CC}">
                <c16:uniqueId val="{00000005-B554-4881-ADC1-0B8EAE10FAF4}"/>
              </c:ext>
            </c:extLst>
          </c:dPt>
          <c:dPt>
            <c:idx val="13"/>
            <c:invertIfNegative val="0"/>
            <c:bubble3D val="0"/>
            <c:extLst>
              <c:ext xmlns:c16="http://schemas.microsoft.com/office/drawing/2014/chart" uri="{C3380CC4-5D6E-409C-BE32-E72D297353CC}">
                <c16:uniqueId val="{00000006-B554-4881-ADC1-0B8EAE10FAF4}"/>
              </c:ext>
            </c:extLst>
          </c:dPt>
          <c:dPt>
            <c:idx val="14"/>
            <c:invertIfNegative val="0"/>
            <c:bubble3D val="0"/>
            <c:spPr>
              <a:solidFill>
                <a:srgbClr val="FBBB27"/>
              </a:solidFill>
            </c:spPr>
            <c:extLst>
              <c:ext xmlns:c16="http://schemas.microsoft.com/office/drawing/2014/chart" uri="{C3380CC4-5D6E-409C-BE32-E72D297353CC}">
                <c16:uniqueId val="{00000008-B554-4881-ADC1-0B8EAE10FAF4}"/>
              </c:ext>
            </c:extLst>
          </c:dPt>
          <c:dPt>
            <c:idx val="23"/>
            <c:invertIfNegative val="0"/>
            <c:bubble3D val="0"/>
            <c:extLst>
              <c:ext xmlns:c16="http://schemas.microsoft.com/office/drawing/2014/chart" uri="{C3380CC4-5D6E-409C-BE32-E72D297353CC}">
                <c16:uniqueId val="{00000009-B554-4881-ADC1-0B8EAE10FAF4}"/>
              </c:ext>
            </c:extLst>
          </c:dPt>
          <c:dPt>
            <c:idx val="24"/>
            <c:invertIfNegative val="0"/>
            <c:bubble3D val="0"/>
            <c:extLst>
              <c:ext xmlns:c16="http://schemas.microsoft.com/office/drawing/2014/chart" uri="{C3380CC4-5D6E-409C-BE32-E72D297353CC}">
                <c16:uniqueId val="{0000000A-B554-4881-ADC1-0B8EAE10FAF4}"/>
              </c:ext>
            </c:extLst>
          </c:dPt>
          <c:dPt>
            <c:idx val="25"/>
            <c:invertIfNegative val="0"/>
            <c:bubble3D val="0"/>
            <c:extLst>
              <c:ext xmlns:c16="http://schemas.microsoft.com/office/drawing/2014/chart" uri="{C3380CC4-5D6E-409C-BE32-E72D297353CC}">
                <c16:uniqueId val="{0000000B-B554-4881-ADC1-0B8EAE10FAF4}"/>
              </c:ext>
            </c:extLst>
          </c:dPt>
          <c:dPt>
            <c:idx val="26"/>
            <c:invertIfNegative val="0"/>
            <c:bubble3D val="0"/>
            <c:spPr>
              <a:solidFill>
                <a:srgbClr val="FBBB27"/>
              </a:solidFill>
            </c:spPr>
            <c:extLst>
              <c:ext xmlns:c16="http://schemas.microsoft.com/office/drawing/2014/chart" uri="{C3380CC4-5D6E-409C-BE32-E72D297353CC}">
                <c16:uniqueId val="{0000000D-B554-4881-ADC1-0B8EAE10FAF4}"/>
              </c:ext>
            </c:extLst>
          </c:dPt>
          <c:dPt>
            <c:idx val="35"/>
            <c:invertIfNegative val="0"/>
            <c:bubble3D val="0"/>
            <c:extLst>
              <c:ext xmlns:c16="http://schemas.microsoft.com/office/drawing/2014/chart" uri="{C3380CC4-5D6E-409C-BE32-E72D297353CC}">
                <c16:uniqueId val="{0000000E-B554-4881-ADC1-0B8EAE10FAF4}"/>
              </c:ext>
            </c:extLst>
          </c:dPt>
          <c:dPt>
            <c:idx val="36"/>
            <c:invertIfNegative val="0"/>
            <c:bubble3D val="0"/>
            <c:extLst>
              <c:ext xmlns:c16="http://schemas.microsoft.com/office/drawing/2014/chart" uri="{C3380CC4-5D6E-409C-BE32-E72D297353CC}">
                <c16:uniqueId val="{0000000F-B554-4881-ADC1-0B8EAE10FAF4}"/>
              </c:ext>
            </c:extLst>
          </c:dPt>
          <c:dPt>
            <c:idx val="37"/>
            <c:invertIfNegative val="0"/>
            <c:bubble3D val="0"/>
            <c:extLst>
              <c:ext xmlns:c16="http://schemas.microsoft.com/office/drawing/2014/chart" uri="{C3380CC4-5D6E-409C-BE32-E72D297353CC}">
                <c16:uniqueId val="{00000010-B554-4881-ADC1-0B8EAE10FAF4}"/>
              </c:ext>
            </c:extLst>
          </c:dPt>
          <c:dPt>
            <c:idx val="38"/>
            <c:invertIfNegative val="0"/>
            <c:bubble3D val="0"/>
            <c:spPr>
              <a:solidFill>
                <a:srgbClr val="FBBB27"/>
              </a:solidFill>
            </c:spPr>
            <c:extLst>
              <c:ext xmlns:c16="http://schemas.microsoft.com/office/drawing/2014/chart" uri="{C3380CC4-5D6E-409C-BE32-E72D297353CC}">
                <c16:uniqueId val="{00000012-B554-4881-ADC1-0B8EAE10FAF4}"/>
              </c:ext>
            </c:extLst>
          </c:dPt>
          <c:dPt>
            <c:idx val="50"/>
            <c:invertIfNegative val="0"/>
            <c:bubble3D val="0"/>
            <c:spPr>
              <a:solidFill>
                <a:srgbClr val="FBBB27"/>
              </a:solidFill>
            </c:spPr>
            <c:extLst>
              <c:ext xmlns:c16="http://schemas.microsoft.com/office/drawing/2014/chart" uri="{C3380CC4-5D6E-409C-BE32-E72D297353CC}">
                <c16:uniqueId val="{00000014-B554-4881-ADC1-0B8EAE10FAF4}"/>
              </c:ext>
            </c:extLst>
          </c:dPt>
          <c:dPt>
            <c:idx val="62"/>
            <c:invertIfNegative val="0"/>
            <c:bubble3D val="0"/>
            <c:spPr>
              <a:solidFill>
                <a:srgbClr val="FBBB27"/>
              </a:solidFill>
            </c:spPr>
            <c:extLst>
              <c:ext xmlns:c16="http://schemas.microsoft.com/office/drawing/2014/chart" uri="{C3380CC4-5D6E-409C-BE32-E72D297353CC}">
                <c16:uniqueId val="{00000016-B554-4881-ADC1-0B8EAE10FAF4}"/>
              </c:ext>
            </c:extLst>
          </c:dPt>
          <c:dPt>
            <c:idx val="74"/>
            <c:invertIfNegative val="0"/>
            <c:bubble3D val="0"/>
            <c:spPr>
              <a:solidFill>
                <a:srgbClr val="FBBB27"/>
              </a:solidFill>
            </c:spPr>
            <c:extLst>
              <c:ext xmlns:c16="http://schemas.microsoft.com/office/drawing/2014/chart" uri="{C3380CC4-5D6E-409C-BE32-E72D297353CC}">
                <c16:uniqueId val="{00000018-B554-4881-ADC1-0B8EAE10FAF4}"/>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'F127'!$A$18:$B$80</c:f>
              <c:multiLvlStrCache>
                <c:ptCount val="6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lvl>
                <c:lvl>
                  <c:pt idx="0">
                    <c:v>2017</c:v>
                  </c:pt>
                  <c:pt idx="12">
                    <c:v>2018</c:v>
                  </c:pt>
                  <c:pt idx="24">
                    <c:v>2019</c:v>
                  </c:pt>
                  <c:pt idx="36">
                    <c:v>2020</c:v>
                  </c:pt>
                  <c:pt idx="48">
                    <c:v>2021</c:v>
                  </c:pt>
                  <c:pt idx="60">
                    <c:v>2022</c:v>
                  </c:pt>
                </c:lvl>
              </c:multiLvlStrCache>
            </c:multiLvlStrRef>
          </c:cat>
          <c:val>
            <c:numRef>
              <c:f>'F127'!$G$18:$G$80</c:f>
              <c:numCache>
                <c:formatCode>General</c:formatCode>
                <c:ptCount val="63"/>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pt idx="62">
                  <c:v>424</c:v>
                </c:pt>
              </c:numCache>
            </c:numRef>
          </c:val>
          <c:extLst>
            <c:ext xmlns:c16="http://schemas.microsoft.com/office/drawing/2014/chart" uri="{C3380CC4-5D6E-409C-BE32-E72D297353CC}">
              <c16:uniqueId val="{00000019-B554-4881-ADC1-0B8EAE10FAF4}"/>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'F127'!$H$5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A-B554-4881-ADC1-0B8EAE10FAF4}"/>
              </c:ext>
            </c:extLst>
          </c:dPt>
          <c:dLbls>
            <c:delete val="1"/>
          </c:dLbls>
          <c:cat>
            <c:multiLvlStrRef>
              <c:f>'F127'!$A$18:$B$80</c:f>
              <c:multiLvlStrCache>
                <c:ptCount val="6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lvl>
                <c:lvl>
                  <c:pt idx="0">
                    <c:v>2017</c:v>
                  </c:pt>
                  <c:pt idx="12">
                    <c:v>2018</c:v>
                  </c:pt>
                  <c:pt idx="24">
                    <c:v>2019</c:v>
                  </c:pt>
                  <c:pt idx="36">
                    <c:v>2020</c:v>
                  </c:pt>
                  <c:pt idx="48">
                    <c:v>2021</c:v>
                  </c:pt>
                  <c:pt idx="60">
                    <c:v>2022</c:v>
                  </c:pt>
                </c:lvl>
              </c:multiLvlStrCache>
            </c:multiLvlStrRef>
          </c:cat>
          <c:val>
            <c:numRef>
              <c:f>'F127'!$H$18:$H$80</c:f>
              <c:numCache>
                <c:formatCode>#,##0</c:formatCode>
                <c:ptCount val="63"/>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formatCode="0.00">
                  <c:v>98</c:v>
                </c:pt>
                <c:pt idx="50" formatCode="0.00">
                  <c:v>126.22</c:v>
                </c:pt>
                <c:pt idx="51" formatCode="0.00">
                  <c:v>142.59</c:v>
                </c:pt>
                <c:pt idx="52" formatCode="0.00">
                  <c:v>136.72</c:v>
                </c:pt>
                <c:pt idx="53" formatCode="0.00">
                  <c:v>135.75</c:v>
                </c:pt>
                <c:pt idx="54" formatCode="0.00">
                  <c:v>141.22</c:v>
                </c:pt>
                <c:pt idx="55" formatCode="0.00">
                  <c:v>124.5</c:v>
                </c:pt>
                <c:pt idx="56" formatCode="0.00">
                  <c:v>126.56</c:v>
                </c:pt>
                <c:pt idx="57" formatCode="0.00">
                  <c:v>109.31</c:v>
                </c:pt>
                <c:pt idx="58" formatCode="0.00">
                  <c:v>117.97</c:v>
                </c:pt>
                <c:pt idx="59" formatCode="0.00">
                  <c:v>128.44</c:v>
                </c:pt>
                <c:pt idx="60" formatCode="0.00">
                  <c:v>101.78</c:v>
                </c:pt>
                <c:pt idx="61" formatCode="0.00">
                  <c:v>104.97</c:v>
                </c:pt>
                <c:pt idx="62" formatCode="0.00">
                  <c:v>137.56</c:v>
                </c:pt>
              </c:numCache>
            </c:numRef>
          </c:val>
          <c:smooth val="0"/>
          <c:extLst>
            <c:ext xmlns:c16="http://schemas.microsoft.com/office/drawing/2014/chart" uri="{C3380CC4-5D6E-409C-BE32-E72D297353CC}">
              <c16:uniqueId val="{0000001B-B554-4881-ADC1-0B8EAE10FAF4}"/>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'F127'!$G$5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9812-4571-92B3-CFF907909EFC}"/>
              </c:ext>
            </c:extLst>
          </c:dPt>
          <c:dPt>
            <c:idx val="1"/>
            <c:invertIfNegative val="0"/>
            <c:bubble3D val="0"/>
            <c:extLst>
              <c:ext xmlns:c16="http://schemas.microsoft.com/office/drawing/2014/chart" uri="{C3380CC4-5D6E-409C-BE32-E72D297353CC}">
                <c16:uniqueId val="{00000001-9812-4571-92B3-CFF907909EFC}"/>
              </c:ext>
            </c:extLst>
          </c:dPt>
          <c:dPt>
            <c:idx val="2"/>
            <c:invertIfNegative val="0"/>
            <c:bubble3D val="0"/>
            <c:extLst>
              <c:ext xmlns:c16="http://schemas.microsoft.com/office/drawing/2014/chart" uri="{C3380CC4-5D6E-409C-BE32-E72D297353CC}">
                <c16:uniqueId val="{00000002-9812-4571-92B3-CFF907909EFC}"/>
              </c:ext>
            </c:extLst>
          </c:dPt>
          <c:dPt>
            <c:idx val="3"/>
            <c:invertIfNegative val="0"/>
            <c:bubble3D val="0"/>
            <c:extLst>
              <c:ext xmlns:c16="http://schemas.microsoft.com/office/drawing/2014/chart" uri="{C3380CC4-5D6E-409C-BE32-E72D297353CC}">
                <c16:uniqueId val="{00000003-9812-4571-92B3-CFF907909EFC}"/>
              </c:ext>
            </c:extLst>
          </c:dPt>
          <c:dPt>
            <c:idx val="4"/>
            <c:invertIfNegative val="0"/>
            <c:bubble3D val="0"/>
            <c:extLst>
              <c:ext xmlns:c16="http://schemas.microsoft.com/office/drawing/2014/chart" uri="{C3380CC4-5D6E-409C-BE32-E72D297353CC}">
                <c16:uniqueId val="{00000004-9812-4571-92B3-CFF907909EFC}"/>
              </c:ext>
            </c:extLst>
          </c:dPt>
          <c:dPt>
            <c:idx val="5"/>
            <c:invertIfNegative val="0"/>
            <c:bubble3D val="0"/>
            <c:spPr>
              <a:solidFill>
                <a:srgbClr val="FBBB27"/>
              </a:solidFill>
            </c:spPr>
            <c:extLst>
              <c:ext xmlns:c16="http://schemas.microsoft.com/office/drawing/2014/chart" uri="{C3380CC4-5D6E-409C-BE32-E72D297353CC}">
                <c16:uniqueId val="{00000006-9812-4571-92B3-CFF907909EFC}"/>
              </c:ext>
            </c:extLst>
          </c:dPt>
          <c:dPt>
            <c:idx val="6"/>
            <c:invertIfNegative val="0"/>
            <c:bubble3D val="0"/>
            <c:extLst>
              <c:ext xmlns:c16="http://schemas.microsoft.com/office/drawing/2014/chart" uri="{C3380CC4-5D6E-409C-BE32-E72D297353CC}">
                <c16:uniqueId val="{00000007-9812-4571-92B3-CFF907909EFC}"/>
              </c:ext>
            </c:extLst>
          </c:dPt>
          <c:dPt>
            <c:idx val="7"/>
            <c:invertIfNegative val="0"/>
            <c:bubble3D val="0"/>
            <c:extLst>
              <c:ext xmlns:c16="http://schemas.microsoft.com/office/drawing/2014/chart" uri="{C3380CC4-5D6E-409C-BE32-E72D297353CC}">
                <c16:uniqueId val="{00000008-9812-4571-92B3-CFF907909EFC}"/>
              </c:ext>
            </c:extLst>
          </c:dPt>
          <c:dPt>
            <c:idx val="8"/>
            <c:invertIfNegative val="0"/>
            <c:bubble3D val="0"/>
            <c:extLst>
              <c:ext xmlns:c16="http://schemas.microsoft.com/office/drawing/2014/chart" uri="{C3380CC4-5D6E-409C-BE32-E72D297353CC}">
                <c16:uniqueId val="{00000009-9812-4571-92B3-CFF907909EFC}"/>
              </c:ext>
            </c:extLst>
          </c:dPt>
          <c:dPt>
            <c:idx val="9"/>
            <c:invertIfNegative val="0"/>
            <c:bubble3D val="0"/>
            <c:extLst>
              <c:ext xmlns:c16="http://schemas.microsoft.com/office/drawing/2014/chart" uri="{C3380CC4-5D6E-409C-BE32-E72D297353CC}">
                <c16:uniqueId val="{0000000A-9812-4571-92B3-CFF907909EFC}"/>
              </c:ext>
            </c:extLst>
          </c:dPt>
          <c:dPt>
            <c:idx val="11"/>
            <c:invertIfNegative val="0"/>
            <c:bubble3D val="0"/>
            <c:extLst>
              <c:ext xmlns:c16="http://schemas.microsoft.com/office/drawing/2014/chart" uri="{C3380CC4-5D6E-409C-BE32-E72D297353CC}">
                <c16:uniqueId val="{0000000B-9812-4571-92B3-CFF907909EFC}"/>
              </c:ext>
            </c:extLst>
          </c:dPt>
          <c:dPt>
            <c:idx val="12"/>
            <c:invertIfNegative val="0"/>
            <c:bubble3D val="0"/>
            <c:extLst>
              <c:ext xmlns:c16="http://schemas.microsoft.com/office/drawing/2014/chart" uri="{C3380CC4-5D6E-409C-BE32-E72D297353CC}">
                <c16:uniqueId val="{0000000C-9812-4571-92B3-CFF907909EFC}"/>
              </c:ext>
            </c:extLst>
          </c:dPt>
          <c:dPt>
            <c:idx val="13"/>
            <c:invertIfNegative val="0"/>
            <c:bubble3D val="0"/>
            <c:extLst>
              <c:ext xmlns:c16="http://schemas.microsoft.com/office/drawing/2014/chart" uri="{C3380CC4-5D6E-409C-BE32-E72D297353CC}">
                <c16:uniqueId val="{0000000D-9812-4571-92B3-CFF907909EFC}"/>
              </c:ext>
            </c:extLst>
          </c:dPt>
          <c:dPt>
            <c:idx val="14"/>
            <c:invertIfNegative val="0"/>
            <c:bubble3D val="0"/>
            <c:extLst>
              <c:ext xmlns:c16="http://schemas.microsoft.com/office/drawing/2014/chart" uri="{C3380CC4-5D6E-409C-BE32-E72D297353CC}">
                <c16:uniqueId val="{0000000E-9812-4571-92B3-CFF907909EFC}"/>
              </c:ext>
            </c:extLst>
          </c:dPt>
          <c:dPt>
            <c:idx val="15"/>
            <c:invertIfNegative val="0"/>
            <c:bubble3D val="0"/>
            <c:extLst>
              <c:ext xmlns:c16="http://schemas.microsoft.com/office/drawing/2014/chart" uri="{C3380CC4-5D6E-409C-BE32-E72D297353CC}">
                <c16:uniqueId val="{0000000F-9812-4571-92B3-CFF907909EFC}"/>
              </c:ext>
            </c:extLst>
          </c:dPt>
          <c:dPt>
            <c:idx val="16"/>
            <c:invertIfNegative val="0"/>
            <c:bubble3D val="0"/>
            <c:extLst>
              <c:ext xmlns:c16="http://schemas.microsoft.com/office/drawing/2014/chart" uri="{C3380CC4-5D6E-409C-BE32-E72D297353CC}">
                <c16:uniqueId val="{00000010-9812-4571-92B3-CFF907909EFC}"/>
              </c:ext>
            </c:extLst>
          </c:dPt>
          <c:dPt>
            <c:idx val="17"/>
            <c:invertIfNegative val="0"/>
            <c:bubble3D val="0"/>
            <c:spPr>
              <a:solidFill>
                <a:srgbClr val="FBBB27"/>
              </a:solidFill>
            </c:spPr>
            <c:extLst>
              <c:ext xmlns:c16="http://schemas.microsoft.com/office/drawing/2014/chart" uri="{C3380CC4-5D6E-409C-BE32-E72D297353CC}">
                <c16:uniqueId val="{00000012-9812-4571-92B3-CFF907909EFC}"/>
              </c:ext>
            </c:extLst>
          </c:dPt>
          <c:dPt>
            <c:idx val="18"/>
            <c:invertIfNegative val="0"/>
            <c:bubble3D val="0"/>
            <c:extLst>
              <c:ext xmlns:c16="http://schemas.microsoft.com/office/drawing/2014/chart" uri="{C3380CC4-5D6E-409C-BE32-E72D297353CC}">
                <c16:uniqueId val="{00000013-9812-4571-92B3-CFF907909EFC}"/>
              </c:ext>
            </c:extLst>
          </c:dPt>
          <c:dPt>
            <c:idx val="19"/>
            <c:invertIfNegative val="0"/>
            <c:bubble3D val="0"/>
            <c:extLst>
              <c:ext xmlns:c16="http://schemas.microsoft.com/office/drawing/2014/chart" uri="{C3380CC4-5D6E-409C-BE32-E72D297353CC}">
                <c16:uniqueId val="{00000014-9812-4571-92B3-CFF907909EFC}"/>
              </c:ext>
            </c:extLst>
          </c:dPt>
          <c:dPt>
            <c:idx val="20"/>
            <c:invertIfNegative val="0"/>
            <c:bubble3D val="0"/>
            <c:extLst>
              <c:ext xmlns:c16="http://schemas.microsoft.com/office/drawing/2014/chart" uri="{C3380CC4-5D6E-409C-BE32-E72D297353CC}">
                <c16:uniqueId val="{00000015-9812-4571-92B3-CFF907909EFC}"/>
              </c:ext>
            </c:extLst>
          </c:dPt>
          <c:dPt>
            <c:idx val="21"/>
            <c:invertIfNegative val="0"/>
            <c:bubble3D val="0"/>
            <c:extLst>
              <c:ext xmlns:c16="http://schemas.microsoft.com/office/drawing/2014/chart" uri="{C3380CC4-5D6E-409C-BE32-E72D297353CC}">
                <c16:uniqueId val="{00000016-9812-4571-92B3-CFF907909EFC}"/>
              </c:ext>
            </c:extLst>
          </c:dPt>
          <c:dPt>
            <c:idx val="22"/>
            <c:invertIfNegative val="0"/>
            <c:bubble3D val="0"/>
            <c:extLst>
              <c:ext xmlns:c16="http://schemas.microsoft.com/office/drawing/2014/chart" uri="{C3380CC4-5D6E-409C-BE32-E72D297353CC}">
                <c16:uniqueId val="{00000017-9812-4571-92B3-CFF907909EFC}"/>
              </c:ext>
            </c:extLst>
          </c:dPt>
          <c:dPt>
            <c:idx val="23"/>
            <c:invertIfNegative val="0"/>
            <c:bubble3D val="0"/>
            <c:extLst>
              <c:ext xmlns:c16="http://schemas.microsoft.com/office/drawing/2014/chart" uri="{C3380CC4-5D6E-409C-BE32-E72D297353CC}">
                <c16:uniqueId val="{00000018-9812-4571-92B3-CFF907909EFC}"/>
              </c:ext>
            </c:extLst>
          </c:dPt>
          <c:dPt>
            <c:idx val="24"/>
            <c:invertIfNegative val="0"/>
            <c:bubble3D val="0"/>
            <c:extLst>
              <c:ext xmlns:c16="http://schemas.microsoft.com/office/drawing/2014/chart" uri="{C3380CC4-5D6E-409C-BE32-E72D297353CC}">
                <c16:uniqueId val="{00000019-9812-4571-92B3-CFF907909EFC}"/>
              </c:ext>
            </c:extLst>
          </c:dPt>
          <c:dPt>
            <c:idx val="25"/>
            <c:invertIfNegative val="0"/>
            <c:bubble3D val="0"/>
            <c:extLst>
              <c:ext xmlns:c16="http://schemas.microsoft.com/office/drawing/2014/chart" uri="{C3380CC4-5D6E-409C-BE32-E72D297353CC}">
                <c16:uniqueId val="{0000001A-9812-4571-92B3-CFF907909EFC}"/>
              </c:ext>
            </c:extLst>
          </c:dPt>
          <c:dPt>
            <c:idx val="26"/>
            <c:invertIfNegative val="0"/>
            <c:bubble3D val="0"/>
            <c:extLst>
              <c:ext xmlns:c16="http://schemas.microsoft.com/office/drawing/2014/chart" uri="{C3380CC4-5D6E-409C-BE32-E72D297353CC}">
                <c16:uniqueId val="{0000001B-9812-4571-92B3-CFF907909EFC}"/>
              </c:ext>
            </c:extLst>
          </c:dPt>
          <c:dPt>
            <c:idx val="27"/>
            <c:invertIfNegative val="0"/>
            <c:bubble3D val="0"/>
            <c:extLst>
              <c:ext xmlns:c16="http://schemas.microsoft.com/office/drawing/2014/chart" uri="{C3380CC4-5D6E-409C-BE32-E72D297353CC}">
                <c16:uniqueId val="{0000001C-9812-4571-92B3-CFF907909EFC}"/>
              </c:ext>
            </c:extLst>
          </c:dPt>
          <c:dPt>
            <c:idx val="28"/>
            <c:invertIfNegative val="0"/>
            <c:bubble3D val="0"/>
            <c:extLst>
              <c:ext xmlns:c16="http://schemas.microsoft.com/office/drawing/2014/chart" uri="{C3380CC4-5D6E-409C-BE32-E72D297353CC}">
                <c16:uniqueId val="{0000001D-9812-4571-92B3-CFF907909EFC}"/>
              </c:ext>
            </c:extLst>
          </c:dPt>
          <c:dPt>
            <c:idx val="29"/>
            <c:invertIfNegative val="0"/>
            <c:bubble3D val="0"/>
            <c:spPr>
              <a:solidFill>
                <a:srgbClr val="FBBB27"/>
              </a:solidFill>
            </c:spPr>
            <c:extLst>
              <c:ext xmlns:c16="http://schemas.microsoft.com/office/drawing/2014/chart" uri="{C3380CC4-5D6E-409C-BE32-E72D297353CC}">
                <c16:uniqueId val="{0000001F-9812-4571-92B3-CFF907909EFC}"/>
              </c:ext>
            </c:extLst>
          </c:dPt>
          <c:dPt>
            <c:idx val="30"/>
            <c:invertIfNegative val="0"/>
            <c:bubble3D val="0"/>
            <c:extLst>
              <c:ext xmlns:c16="http://schemas.microsoft.com/office/drawing/2014/chart" uri="{C3380CC4-5D6E-409C-BE32-E72D297353CC}">
                <c16:uniqueId val="{00000020-9812-4571-92B3-CFF907909EFC}"/>
              </c:ext>
            </c:extLst>
          </c:dPt>
          <c:dPt>
            <c:idx val="31"/>
            <c:invertIfNegative val="0"/>
            <c:bubble3D val="0"/>
            <c:extLst>
              <c:ext xmlns:c16="http://schemas.microsoft.com/office/drawing/2014/chart" uri="{C3380CC4-5D6E-409C-BE32-E72D297353CC}">
                <c16:uniqueId val="{00000021-9812-4571-92B3-CFF907909EFC}"/>
              </c:ext>
            </c:extLst>
          </c:dPt>
          <c:dPt>
            <c:idx val="32"/>
            <c:invertIfNegative val="0"/>
            <c:bubble3D val="0"/>
            <c:extLst>
              <c:ext xmlns:c16="http://schemas.microsoft.com/office/drawing/2014/chart" uri="{C3380CC4-5D6E-409C-BE32-E72D297353CC}">
                <c16:uniqueId val="{00000022-9812-4571-92B3-CFF907909EFC}"/>
              </c:ext>
            </c:extLst>
          </c:dPt>
          <c:dPt>
            <c:idx val="33"/>
            <c:invertIfNegative val="0"/>
            <c:bubble3D val="0"/>
            <c:extLst>
              <c:ext xmlns:c16="http://schemas.microsoft.com/office/drawing/2014/chart" uri="{C3380CC4-5D6E-409C-BE32-E72D297353CC}">
                <c16:uniqueId val="{00000023-9812-4571-92B3-CFF907909EFC}"/>
              </c:ext>
            </c:extLst>
          </c:dPt>
          <c:dPt>
            <c:idx val="34"/>
            <c:invertIfNegative val="0"/>
            <c:bubble3D val="0"/>
            <c:extLst>
              <c:ext xmlns:c16="http://schemas.microsoft.com/office/drawing/2014/chart" uri="{C3380CC4-5D6E-409C-BE32-E72D297353CC}">
                <c16:uniqueId val="{00000024-9812-4571-92B3-CFF907909EFC}"/>
              </c:ext>
            </c:extLst>
          </c:dPt>
          <c:dPt>
            <c:idx val="35"/>
            <c:invertIfNegative val="0"/>
            <c:bubble3D val="0"/>
            <c:extLst>
              <c:ext xmlns:c16="http://schemas.microsoft.com/office/drawing/2014/chart" uri="{C3380CC4-5D6E-409C-BE32-E72D297353CC}">
                <c16:uniqueId val="{00000025-9812-4571-92B3-CFF907909EFC}"/>
              </c:ext>
            </c:extLst>
          </c:dPt>
          <c:dPt>
            <c:idx val="36"/>
            <c:invertIfNegative val="0"/>
            <c:bubble3D val="0"/>
            <c:extLst>
              <c:ext xmlns:c16="http://schemas.microsoft.com/office/drawing/2014/chart" uri="{C3380CC4-5D6E-409C-BE32-E72D297353CC}">
                <c16:uniqueId val="{00000026-9812-4571-92B3-CFF907909EFC}"/>
              </c:ext>
            </c:extLst>
          </c:dPt>
          <c:dPt>
            <c:idx val="37"/>
            <c:invertIfNegative val="0"/>
            <c:bubble3D val="0"/>
            <c:extLst>
              <c:ext xmlns:c16="http://schemas.microsoft.com/office/drawing/2014/chart" uri="{C3380CC4-5D6E-409C-BE32-E72D297353CC}">
                <c16:uniqueId val="{00000027-9812-4571-92B3-CFF907909EFC}"/>
              </c:ext>
            </c:extLst>
          </c:dPt>
          <c:dPt>
            <c:idx val="38"/>
            <c:invertIfNegative val="0"/>
            <c:bubble3D val="0"/>
            <c:extLst>
              <c:ext xmlns:c16="http://schemas.microsoft.com/office/drawing/2014/chart" uri="{C3380CC4-5D6E-409C-BE32-E72D297353CC}">
                <c16:uniqueId val="{00000028-9812-4571-92B3-CFF907909EFC}"/>
              </c:ext>
            </c:extLst>
          </c:dPt>
          <c:dPt>
            <c:idx val="39"/>
            <c:invertIfNegative val="0"/>
            <c:bubble3D val="0"/>
            <c:extLst>
              <c:ext xmlns:c16="http://schemas.microsoft.com/office/drawing/2014/chart" uri="{C3380CC4-5D6E-409C-BE32-E72D297353CC}">
                <c16:uniqueId val="{00000029-9812-4571-92B3-CFF907909EFC}"/>
              </c:ext>
            </c:extLst>
          </c:dPt>
          <c:dPt>
            <c:idx val="40"/>
            <c:invertIfNegative val="0"/>
            <c:bubble3D val="0"/>
            <c:extLst>
              <c:ext xmlns:c16="http://schemas.microsoft.com/office/drawing/2014/chart" uri="{C3380CC4-5D6E-409C-BE32-E72D297353CC}">
                <c16:uniqueId val="{0000002A-9812-4571-92B3-CFF907909EFC}"/>
              </c:ext>
            </c:extLst>
          </c:dPt>
          <c:dPt>
            <c:idx val="41"/>
            <c:invertIfNegative val="0"/>
            <c:bubble3D val="0"/>
            <c:spPr>
              <a:solidFill>
                <a:srgbClr val="FBBB27"/>
              </a:solidFill>
            </c:spPr>
            <c:extLst>
              <c:ext xmlns:c16="http://schemas.microsoft.com/office/drawing/2014/chart" uri="{C3380CC4-5D6E-409C-BE32-E72D297353CC}">
                <c16:uniqueId val="{0000002C-9812-4571-92B3-CFF907909EFC}"/>
              </c:ext>
            </c:extLst>
          </c:dPt>
          <c:dPt>
            <c:idx val="42"/>
            <c:invertIfNegative val="0"/>
            <c:bubble3D val="0"/>
            <c:extLst>
              <c:ext xmlns:c16="http://schemas.microsoft.com/office/drawing/2014/chart" uri="{C3380CC4-5D6E-409C-BE32-E72D297353CC}">
                <c16:uniqueId val="{0000002D-9812-4571-92B3-CFF907909EFC}"/>
              </c:ext>
            </c:extLst>
          </c:dPt>
          <c:dPt>
            <c:idx val="43"/>
            <c:invertIfNegative val="0"/>
            <c:bubble3D val="0"/>
            <c:extLst>
              <c:ext xmlns:c16="http://schemas.microsoft.com/office/drawing/2014/chart" uri="{C3380CC4-5D6E-409C-BE32-E72D297353CC}">
                <c16:uniqueId val="{0000002E-9812-4571-92B3-CFF907909EFC}"/>
              </c:ext>
            </c:extLst>
          </c:dPt>
          <c:dPt>
            <c:idx val="44"/>
            <c:invertIfNegative val="0"/>
            <c:bubble3D val="0"/>
            <c:extLst>
              <c:ext xmlns:c16="http://schemas.microsoft.com/office/drawing/2014/chart" uri="{C3380CC4-5D6E-409C-BE32-E72D297353CC}">
                <c16:uniqueId val="{0000002F-9812-4571-92B3-CFF907909EFC}"/>
              </c:ext>
            </c:extLst>
          </c:dPt>
          <c:dPt>
            <c:idx val="45"/>
            <c:invertIfNegative val="0"/>
            <c:bubble3D val="0"/>
            <c:extLst>
              <c:ext xmlns:c16="http://schemas.microsoft.com/office/drawing/2014/chart" uri="{C3380CC4-5D6E-409C-BE32-E72D297353CC}">
                <c16:uniqueId val="{00000030-9812-4571-92B3-CFF907909EFC}"/>
              </c:ext>
            </c:extLst>
          </c:dPt>
          <c:dPt>
            <c:idx val="46"/>
            <c:invertIfNegative val="0"/>
            <c:bubble3D val="0"/>
            <c:extLst>
              <c:ext xmlns:c16="http://schemas.microsoft.com/office/drawing/2014/chart" uri="{C3380CC4-5D6E-409C-BE32-E72D297353CC}">
                <c16:uniqueId val="{00000031-9812-4571-92B3-CFF907909EFC}"/>
              </c:ext>
            </c:extLst>
          </c:dPt>
          <c:dPt>
            <c:idx val="47"/>
            <c:invertIfNegative val="0"/>
            <c:bubble3D val="0"/>
            <c:extLst>
              <c:ext xmlns:c16="http://schemas.microsoft.com/office/drawing/2014/chart" uri="{C3380CC4-5D6E-409C-BE32-E72D297353CC}">
                <c16:uniqueId val="{00000032-9812-4571-92B3-CFF907909EFC}"/>
              </c:ext>
            </c:extLst>
          </c:dPt>
          <c:dPt>
            <c:idx val="48"/>
            <c:invertIfNegative val="0"/>
            <c:bubble3D val="0"/>
            <c:extLst>
              <c:ext xmlns:c16="http://schemas.microsoft.com/office/drawing/2014/chart" uri="{C3380CC4-5D6E-409C-BE32-E72D297353CC}">
                <c16:uniqueId val="{00000033-9812-4571-92B3-CFF907909EFC}"/>
              </c:ext>
            </c:extLst>
          </c:dPt>
          <c:dPt>
            <c:idx val="49"/>
            <c:invertIfNegative val="0"/>
            <c:bubble3D val="0"/>
            <c:extLst>
              <c:ext xmlns:c16="http://schemas.microsoft.com/office/drawing/2014/chart" uri="{C3380CC4-5D6E-409C-BE32-E72D297353CC}">
                <c16:uniqueId val="{00000034-9812-4571-92B3-CFF907909EFC}"/>
              </c:ext>
            </c:extLst>
          </c:dPt>
          <c:dPt>
            <c:idx val="50"/>
            <c:invertIfNegative val="0"/>
            <c:bubble3D val="0"/>
            <c:extLst>
              <c:ext xmlns:c16="http://schemas.microsoft.com/office/drawing/2014/chart" uri="{C3380CC4-5D6E-409C-BE32-E72D297353CC}">
                <c16:uniqueId val="{00000035-9812-4571-92B3-CFF907909EFC}"/>
              </c:ext>
            </c:extLst>
          </c:dPt>
          <c:dPt>
            <c:idx val="51"/>
            <c:invertIfNegative val="0"/>
            <c:bubble3D val="0"/>
            <c:extLst>
              <c:ext xmlns:c16="http://schemas.microsoft.com/office/drawing/2014/chart" uri="{C3380CC4-5D6E-409C-BE32-E72D297353CC}">
                <c16:uniqueId val="{00000036-9812-4571-92B3-CFF907909EFC}"/>
              </c:ext>
            </c:extLst>
          </c:dPt>
          <c:dPt>
            <c:idx val="52"/>
            <c:invertIfNegative val="0"/>
            <c:bubble3D val="0"/>
            <c:extLst>
              <c:ext xmlns:c16="http://schemas.microsoft.com/office/drawing/2014/chart" uri="{C3380CC4-5D6E-409C-BE32-E72D297353CC}">
                <c16:uniqueId val="{00000037-9812-4571-92B3-CFF907909EFC}"/>
              </c:ext>
            </c:extLst>
          </c:dPt>
          <c:dPt>
            <c:idx val="53"/>
            <c:invertIfNegative val="0"/>
            <c:bubble3D val="0"/>
            <c:spPr>
              <a:solidFill>
                <a:srgbClr val="FBBB27"/>
              </a:solidFill>
            </c:spPr>
            <c:extLst>
              <c:ext xmlns:c16="http://schemas.microsoft.com/office/drawing/2014/chart" uri="{C3380CC4-5D6E-409C-BE32-E72D297353CC}">
                <c16:uniqueId val="{00000039-9812-4571-92B3-CFF907909EFC}"/>
              </c:ext>
            </c:extLst>
          </c:dPt>
          <c:dPt>
            <c:idx val="54"/>
            <c:invertIfNegative val="0"/>
            <c:bubble3D val="0"/>
            <c:extLst>
              <c:ext xmlns:c16="http://schemas.microsoft.com/office/drawing/2014/chart" uri="{C3380CC4-5D6E-409C-BE32-E72D297353CC}">
                <c16:uniqueId val="{0000003A-9812-4571-92B3-CFF907909EFC}"/>
              </c:ext>
            </c:extLst>
          </c:dPt>
          <c:dPt>
            <c:idx val="55"/>
            <c:invertIfNegative val="0"/>
            <c:bubble3D val="0"/>
            <c:extLst>
              <c:ext xmlns:c16="http://schemas.microsoft.com/office/drawing/2014/chart" uri="{C3380CC4-5D6E-409C-BE32-E72D297353CC}">
                <c16:uniqueId val="{0000003B-9812-4571-92B3-CFF907909EFC}"/>
              </c:ext>
            </c:extLst>
          </c:dPt>
          <c:dPt>
            <c:idx val="56"/>
            <c:invertIfNegative val="0"/>
            <c:bubble3D val="0"/>
            <c:extLst>
              <c:ext xmlns:c16="http://schemas.microsoft.com/office/drawing/2014/chart" uri="{C3380CC4-5D6E-409C-BE32-E72D297353CC}">
                <c16:uniqueId val="{0000003C-9812-4571-92B3-CFF907909EFC}"/>
              </c:ext>
            </c:extLst>
          </c:dPt>
          <c:dPt>
            <c:idx val="57"/>
            <c:invertIfNegative val="0"/>
            <c:bubble3D val="0"/>
            <c:extLst>
              <c:ext xmlns:c16="http://schemas.microsoft.com/office/drawing/2014/chart" uri="{C3380CC4-5D6E-409C-BE32-E72D297353CC}">
                <c16:uniqueId val="{0000003D-9812-4571-92B3-CFF907909EFC}"/>
              </c:ext>
            </c:extLst>
          </c:dPt>
          <c:dPt>
            <c:idx val="58"/>
            <c:invertIfNegative val="0"/>
            <c:bubble3D val="0"/>
            <c:extLst>
              <c:ext xmlns:c16="http://schemas.microsoft.com/office/drawing/2014/chart" uri="{C3380CC4-5D6E-409C-BE32-E72D297353CC}">
                <c16:uniqueId val="{0000003E-9812-4571-92B3-CFF907909EFC}"/>
              </c:ext>
            </c:extLst>
          </c:dPt>
          <c:dPt>
            <c:idx val="59"/>
            <c:invertIfNegative val="0"/>
            <c:bubble3D val="0"/>
            <c:extLst>
              <c:ext xmlns:c16="http://schemas.microsoft.com/office/drawing/2014/chart" uri="{C3380CC4-5D6E-409C-BE32-E72D297353CC}">
                <c16:uniqueId val="{0000003F-9812-4571-92B3-CFF907909EFC}"/>
              </c:ext>
            </c:extLst>
          </c:dPt>
          <c:dPt>
            <c:idx val="60"/>
            <c:invertIfNegative val="0"/>
            <c:bubble3D val="0"/>
            <c:extLst>
              <c:ext xmlns:c16="http://schemas.microsoft.com/office/drawing/2014/chart" uri="{C3380CC4-5D6E-409C-BE32-E72D297353CC}">
                <c16:uniqueId val="{00000040-9812-4571-92B3-CFF907909EFC}"/>
              </c:ext>
            </c:extLst>
          </c:dPt>
          <c:dPt>
            <c:idx val="61"/>
            <c:invertIfNegative val="0"/>
            <c:bubble3D val="0"/>
            <c:extLst>
              <c:ext xmlns:c16="http://schemas.microsoft.com/office/drawing/2014/chart" uri="{C3380CC4-5D6E-409C-BE32-E72D297353CC}">
                <c16:uniqueId val="{00000041-9812-4571-92B3-CFF907909EFC}"/>
              </c:ext>
            </c:extLst>
          </c:dPt>
          <c:dPt>
            <c:idx val="62"/>
            <c:invertIfNegative val="0"/>
            <c:bubble3D val="0"/>
            <c:extLst>
              <c:ext xmlns:c16="http://schemas.microsoft.com/office/drawing/2014/chart" uri="{C3380CC4-5D6E-409C-BE32-E72D297353CC}">
                <c16:uniqueId val="{00000042-9812-4571-92B3-CFF907909EFC}"/>
              </c:ext>
            </c:extLst>
          </c:dPt>
          <c:dPt>
            <c:idx val="63"/>
            <c:invertIfNegative val="0"/>
            <c:bubble3D val="0"/>
            <c:extLst>
              <c:ext xmlns:c16="http://schemas.microsoft.com/office/drawing/2014/chart" uri="{C3380CC4-5D6E-409C-BE32-E72D297353CC}">
                <c16:uniqueId val="{00000043-9812-4571-92B3-CFF907909EFC}"/>
              </c:ext>
            </c:extLst>
          </c:dPt>
          <c:dPt>
            <c:idx val="64"/>
            <c:invertIfNegative val="0"/>
            <c:bubble3D val="0"/>
            <c:extLst>
              <c:ext xmlns:c16="http://schemas.microsoft.com/office/drawing/2014/chart" uri="{C3380CC4-5D6E-409C-BE32-E72D297353CC}">
                <c16:uniqueId val="{00000044-9812-4571-92B3-CFF907909EFC}"/>
              </c:ext>
            </c:extLst>
          </c:dPt>
          <c:dPt>
            <c:idx val="65"/>
            <c:invertIfNegative val="0"/>
            <c:bubble3D val="0"/>
            <c:spPr>
              <a:solidFill>
                <a:srgbClr val="FBBB27"/>
              </a:solidFill>
            </c:spPr>
            <c:extLst>
              <c:ext xmlns:c16="http://schemas.microsoft.com/office/drawing/2014/chart" uri="{C3380CC4-5D6E-409C-BE32-E72D297353CC}">
                <c16:uniqueId val="{00000046-9812-4571-92B3-CFF907909EFC}"/>
              </c:ext>
            </c:extLst>
          </c:dPt>
          <c:dPt>
            <c:idx val="66"/>
            <c:invertIfNegative val="0"/>
            <c:bubble3D val="0"/>
            <c:extLst>
              <c:ext xmlns:c16="http://schemas.microsoft.com/office/drawing/2014/chart" uri="{C3380CC4-5D6E-409C-BE32-E72D297353CC}">
                <c16:uniqueId val="{00000047-9812-4571-92B3-CFF907909EFC}"/>
              </c:ext>
            </c:extLst>
          </c:dPt>
          <c:dPt>
            <c:idx val="67"/>
            <c:invertIfNegative val="0"/>
            <c:bubble3D val="0"/>
            <c:extLst>
              <c:ext xmlns:c16="http://schemas.microsoft.com/office/drawing/2014/chart" uri="{C3380CC4-5D6E-409C-BE32-E72D297353CC}">
                <c16:uniqueId val="{00000048-9812-4571-92B3-CFF907909EFC}"/>
              </c:ext>
            </c:extLst>
          </c:dPt>
          <c:dPt>
            <c:idx val="68"/>
            <c:invertIfNegative val="0"/>
            <c:bubble3D val="0"/>
            <c:extLst>
              <c:ext xmlns:c16="http://schemas.microsoft.com/office/drawing/2014/chart" uri="{C3380CC4-5D6E-409C-BE32-E72D297353CC}">
                <c16:uniqueId val="{00000049-9812-4571-92B3-CFF907909EFC}"/>
              </c:ext>
            </c:extLst>
          </c:dPt>
          <c:dPt>
            <c:idx val="69"/>
            <c:invertIfNegative val="0"/>
            <c:bubble3D val="0"/>
            <c:extLst>
              <c:ext xmlns:c16="http://schemas.microsoft.com/office/drawing/2014/chart" uri="{C3380CC4-5D6E-409C-BE32-E72D297353CC}">
                <c16:uniqueId val="{0000004A-9812-4571-92B3-CFF907909EFC}"/>
              </c:ext>
            </c:extLst>
          </c:dPt>
          <c:dPt>
            <c:idx val="70"/>
            <c:invertIfNegative val="0"/>
            <c:bubble3D val="0"/>
            <c:extLst>
              <c:ext xmlns:c16="http://schemas.microsoft.com/office/drawing/2014/chart" uri="{C3380CC4-5D6E-409C-BE32-E72D297353CC}">
                <c16:uniqueId val="{0000004B-9812-4571-92B3-CFF907909EFC}"/>
              </c:ext>
            </c:extLst>
          </c:dPt>
          <c:dPt>
            <c:idx val="71"/>
            <c:invertIfNegative val="0"/>
            <c:bubble3D val="0"/>
            <c:extLst>
              <c:ext xmlns:c16="http://schemas.microsoft.com/office/drawing/2014/chart" uri="{C3380CC4-5D6E-409C-BE32-E72D297353CC}">
                <c16:uniqueId val="{0000004C-9812-4571-92B3-CFF907909EFC}"/>
              </c:ext>
            </c:extLst>
          </c:dPt>
          <c:dPt>
            <c:idx val="72"/>
            <c:invertIfNegative val="0"/>
            <c:bubble3D val="0"/>
            <c:extLst>
              <c:ext xmlns:c16="http://schemas.microsoft.com/office/drawing/2014/chart" uri="{C3380CC4-5D6E-409C-BE32-E72D297353CC}">
                <c16:uniqueId val="{0000004D-9812-4571-92B3-CFF907909EFC}"/>
              </c:ext>
            </c:extLst>
          </c:dPt>
          <c:dPt>
            <c:idx val="73"/>
            <c:invertIfNegative val="0"/>
            <c:bubble3D val="0"/>
            <c:extLst>
              <c:ext xmlns:c16="http://schemas.microsoft.com/office/drawing/2014/chart" uri="{C3380CC4-5D6E-409C-BE32-E72D297353CC}">
                <c16:uniqueId val="{0000004E-9812-4571-92B3-CFF907909EFC}"/>
              </c:ext>
            </c:extLst>
          </c:dPt>
          <c:dPt>
            <c:idx val="74"/>
            <c:invertIfNegative val="0"/>
            <c:bubble3D val="0"/>
            <c:extLst>
              <c:ext xmlns:c16="http://schemas.microsoft.com/office/drawing/2014/chart" uri="{C3380CC4-5D6E-409C-BE32-E72D297353CC}">
                <c16:uniqueId val="{0000004F-9812-4571-92B3-CFF907909EFC}"/>
              </c:ext>
            </c:extLst>
          </c:dPt>
          <c:dPt>
            <c:idx val="75"/>
            <c:invertIfNegative val="0"/>
            <c:bubble3D val="0"/>
            <c:extLst>
              <c:ext xmlns:c16="http://schemas.microsoft.com/office/drawing/2014/chart" uri="{C3380CC4-5D6E-409C-BE32-E72D297353CC}">
                <c16:uniqueId val="{00000050-9812-4571-92B3-CFF907909EFC}"/>
              </c:ext>
            </c:extLst>
          </c:dPt>
          <c:dPt>
            <c:idx val="76"/>
            <c:invertIfNegative val="0"/>
            <c:bubble3D val="0"/>
            <c:extLst>
              <c:ext xmlns:c16="http://schemas.microsoft.com/office/drawing/2014/chart" uri="{C3380CC4-5D6E-409C-BE32-E72D297353CC}">
                <c16:uniqueId val="{00000051-9812-4571-92B3-CFF907909EFC}"/>
              </c:ext>
            </c:extLst>
          </c:dPt>
          <c:dPt>
            <c:idx val="77"/>
            <c:invertIfNegative val="0"/>
            <c:bubble3D val="0"/>
            <c:spPr>
              <a:solidFill>
                <a:srgbClr val="FBBB27"/>
              </a:solidFill>
            </c:spPr>
            <c:extLst>
              <c:ext xmlns:c16="http://schemas.microsoft.com/office/drawing/2014/chart" uri="{C3380CC4-5D6E-409C-BE32-E72D297353CC}">
                <c16:uniqueId val="{00000053-9812-4571-92B3-CFF907909EFC}"/>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'F127'!$A$18:$B$95</c:f>
              <c:multiLvlStrCache>
                <c:ptCount val="7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lvl>
                <c:lvl>
                  <c:pt idx="0">
                    <c:v>2017</c:v>
                  </c:pt>
                  <c:pt idx="12">
                    <c:v>2018</c:v>
                  </c:pt>
                  <c:pt idx="24">
                    <c:v>2019</c:v>
                  </c:pt>
                  <c:pt idx="36">
                    <c:v>2020</c:v>
                  </c:pt>
                  <c:pt idx="48">
                    <c:v>2021</c:v>
                  </c:pt>
                  <c:pt idx="60">
                    <c:v>2022</c:v>
                  </c:pt>
                  <c:pt idx="72">
                    <c:v>2023</c:v>
                  </c:pt>
                </c:lvl>
              </c:multiLvlStrCache>
            </c:multiLvlStrRef>
          </c:cat>
          <c:val>
            <c:numRef>
              <c:f>'F127'!$G$18:$G$95</c:f>
              <c:numCache>
                <c:formatCode>General</c:formatCode>
                <c:ptCount val="78"/>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pt idx="62">
                  <c:v>424</c:v>
                </c:pt>
                <c:pt idx="63">
                  <c:v>293</c:v>
                </c:pt>
                <c:pt idx="64">
                  <c:v>405</c:v>
                </c:pt>
                <c:pt idx="65">
                  <c:v>360</c:v>
                </c:pt>
                <c:pt idx="66">
                  <c:v>376</c:v>
                </c:pt>
                <c:pt idx="67">
                  <c:v>398</c:v>
                </c:pt>
                <c:pt idx="68">
                  <c:v>448</c:v>
                </c:pt>
                <c:pt idx="69">
                  <c:v>402</c:v>
                </c:pt>
                <c:pt idx="70">
                  <c:v>567</c:v>
                </c:pt>
                <c:pt idx="71">
                  <c:v>517</c:v>
                </c:pt>
                <c:pt idx="72">
                  <c:v>380</c:v>
                </c:pt>
                <c:pt idx="73">
                  <c:v>445</c:v>
                </c:pt>
                <c:pt idx="74">
                  <c:v>524</c:v>
                </c:pt>
                <c:pt idx="75" formatCode="#\ ###\ ##0">
                  <c:v>322</c:v>
                </c:pt>
                <c:pt idx="76">
                  <c:v>474</c:v>
                </c:pt>
                <c:pt idx="77">
                  <c:v>540</c:v>
                </c:pt>
              </c:numCache>
            </c:numRef>
          </c:val>
          <c:extLst>
            <c:ext xmlns:c16="http://schemas.microsoft.com/office/drawing/2014/chart" uri="{C3380CC4-5D6E-409C-BE32-E72D297353CC}">
              <c16:uniqueId val="{00000054-9812-4571-92B3-CFF907909EFC}"/>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'F127'!$H$5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55-9812-4571-92B3-CFF907909EFC}"/>
              </c:ext>
            </c:extLst>
          </c:dPt>
          <c:dLbls>
            <c:delete val="1"/>
          </c:dLbls>
          <c:cat>
            <c:multiLvlStrRef>
              <c:f>'F127'!$A$18:$B$95</c:f>
              <c:multiLvlStrCache>
                <c:ptCount val="7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lvl>
                <c:lvl>
                  <c:pt idx="0">
                    <c:v>2017</c:v>
                  </c:pt>
                  <c:pt idx="12">
                    <c:v>2018</c:v>
                  </c:pt>
                  <c:pt idx="24">
                    <c:v>2019</c:v>
                  </c:pt>
                  <c:pt idx="36">
                    <c:v>2020</c:v>
                  </c:pt>
                  <c:pt idx="48">
                    <c:v>2021</c:v>
                  </c:pt>
                  <c:pt idx="60">
                    <c:v>2022</c:v>
                  </c:pt>
                  <c:pt idx="72">
                    <c:v>2023</c:v>
                  </c:pt>
                </c:lvl>
              </c:multiLvlStrCache>
            </c:multiLvlStrRef>
          </c:cat>
          <c:val>
            <c:numRef>
              <c:f>'F127'!$H$18:$H$95</c:f>
              <c:numCache>
                <c:formatCode>#,##0</c:formatCode>
                <c:ptCount val="78"/>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formatCode="0.00">
                  <c:v>98</c:v>
                </c:pt>
                <c:pt idx="50" formatCode="0.00">
                  <c:v>126.22</c:v>
                </c:pt>
                <c:pt idx="51" formatCode="0.00">
                  <c:v>142.59</c:v>
                </c:pt>
                <c:pt idx="52" formatCode="0.00">
                  <c:v>136.72</c:v>
                </c:pt>
                <c:pt idx="53" formatCode="0.00">
                  <c:v>135.75</c:v>
                </c:pt>
                <c:pt idx="54" formatCode="0.00">
                  <c:v>141.22</c:v>
                </c:pt>
                <c:pt idx="55" formatCode="0.00">
                  <c:v>124.5</c:v>
                </c:pt>
                <c:pt idx="56" formatCode="0.00">
                  <c:v>126.56</c:v>
                </c:pt>
                <c:pt idx="57" formatCode="0.00">
                  <c:v>109.31</c:v>
                </c:pt>
                <c:pt idx="58" formatCode="0.00">
                  <c:v>117.97</c:v>
                </c:pt>
                <c:pt idx="59" formatCode="0.00">
                  <c:v>128.44</c:v>
                </c:pt>
                <c:pt idx="60" formatCode="0.00">
                  <c:v>101.78</c:v>
                </c:pt>
                <c:pt idx="61" formatCode="0.00">
                  <c:v>104.97</c:v>
                </c:pt>
                <c:pt idx="62" formatCode="0.00">
                  <c:v>137.56</c:v>
                </c:pt>
                <c:pt idx="63" formatCode="0.00">
                  <c:v>118.03</c:v>
                </c:pt>
                <c:pt idx="64" formatCode="0.00">
                  <c:v>140.19</c:v>
                </c:pt>
                <c:pt idx="65" formatCode="0.00">
                  <c:v>117.03</c:v>
                </c:pt>
                <c:pt idx="66" formatCode="0.00">
                  <c:v>121.06</c:v>
                </c:pt>
                <c:pt idx="67" formatCode="0.00">
                  <c:v>128.38</c:v>
                </c:pt>
                <c:pt idx="68" formatCode="0.00">
                  <c:v>125.12</c:v>
                </c:pt>
                <c:pt idx="69" formatCode="0.00">
                  <c:v>139.53</c:v>
                </c:pt>
                <c:pt idx="70" formatCode="0.00">
                  <c:v>175</c:v>
                </c:pt>
                <c:pt idx="71" formatCode="0.00">
                  <c:v>180</c:v>
                </c:pt>
                <c:pt idx="72" formatCode="0.00">
                  <c:v>133</c:v>
                </c:pt>
                <c:pt idx="73" formatCode="0.00">
                  <c:v>143.31</c:v>
                </c:pt>
                <c:pt idx="74" formatCode="0.00">
                  <c:v>156.62</c:v>
                </c:pt>
                <c:pt idx="75" formatCode="0.00">
                  <c:v>123</c:v>
                </c:pt>
                <c:pt idx="76" formatCode="0.00">
                  <c:v>170.47</c:v>
                </c:pt>
                <c:pt idx="77" formatCode="0.00">
                  <c:v>212.03</c:v>
                </c:pt>
              </c:numCache>
            </c:numRef>
          </c:val>
          <c:smooth val="0"/>
          <c:extLst>
            <c:ext xmlns:c16="http://schemas.microsoft.com/office/drawing/2014/chart" uri="{C3380CC4-5D6E-409C-BE32-E72D297353CC}">
              <c16:uniqueId val="{00000056-9812-4571-92B3-CFF907909EFC}"/>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4DCC-4860-8E80-47538C7CD29A}"/>
              </c:ext>
            </c:extLst>
          </c:dPt>
          <c:dPt>
            <c:idx val="1"/>
            <c:bubble3D val="0"/>
            <c:spPr>
              <a:solidFill>
                <a:srgbClr val="FAD496"/>
              </a:solidFill>
            </c:spPr>
            <c:extLst>
              <c:ext xmlns:c16="http://schemas.microsoft.com/office/drawing/2014/chart" uri="{C3380CC4-5D6E-409C-BE32-E72D297353CC}">
                <c16:uniqueId val="{00000003-4DCC-4860-8E80-47538C7CD29A}"/>
              </c:ext>
            </c:extLst>
          </c:dPt>
          <c:dPt>
            <c:idx val="2"/>
            <c:bubble3D val="0"/>
            <c:spPr>
              <a:solidFill>
                <a:srgbClr val="FBBB27"/>
              </a:solidFill>
            </c:spPr>
            <c:extLst>
              <c:ext xmlns:c16="http://schemas.microsoft.com/office/drawing/2014/chart" uri="{C3380CC4-5D6E-409C-BE32-E72D297353CC}">
                <c16:uniqueId val="{00000005-4DCC-4860-8E80-47538C7CD29A}"/>
              </c:ext>
            </c:extLst>
          </c:dPt>
          <c:dLbls>
            <c:dLbl>
              <c:idx val="0"/>
              <c:layout>
                <c:manualLayout>
                  <c:x val="-0.25883195081898186"/>
                  <c:y val="2.60980449339257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CC-4860-8E80-47538C7CD29A}"/>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DCC-4860-8E80-47538C7CD29A}"/>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DCC-4860-8E80-47538C7CD29A}"/>
                </c:ext>
              </c:extLst>
            </c:dLbl>
            <c:numFmt formatCode="0.00%" sourceLinked="0"/>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'F128'!$C$6:$E$6</c:f>
              <c:strCache>
                <c:ptCount val="3"/>
                <c:pt idx="0">
                  <c:v>Unidades Vehiculares Eléctricas</c:v>
                </c:pt>
                <c:pt idx="1">
                  <c:v>Unidades Vehiculares Híbridas Plugin (conectables)</c:v>
                </c:pt>
                <c:pt idx="2">
                  <c:v>Unidades Vehiculares Hibridas</c:v>
                </c:pt>
              </c:strCache>
            </c:strRef>
          </c:cat>
          <c:val>
            <c:numRef>
              <c:f>'F128'!$C$20:$E$20</c:f>
              <c:numCache>
                <c:formatCode>General</c:formatCode>
                <c:ptCount val="3"/>
                <c:pt idx="0">
                  <c:v>67</c:v>
                </c:pt>
                <c:pt idx="1">
                  <c:v>67</c:v>
                </c:pt>
                <c:pt idx="2">
                  <c:v>406</c:v>
                </c:pt>
              </c:numCache>
            </c:numRef>
          </c:val>
          <c:extLst>
            <c:ext xmlns:c16="http://schemas.microsoft.com/office/drawing/2014/chart" uri="{C3380CC4-5D6E-409C-BE32-E72D297353CC}">
              <c16:uniqueId val="{00000006-4DCC-4860-8E80-47538C7CD29A}"/>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59D-420D-896B-523695C469F3}"/>
              </c:ext>
            </c:extLst>
          </c:dPt>
          <c:dPt>
            <c:idx val="1"/>
            <c:invertIfNegative val="0"/>
            <c:bubble3D val="0"/>
            <c:spPr>
              <a:solidFill>
                <a:srgbClr val="7C878E"/>
              </a:solidFill>
              <a:ln>
                <a:noFill/>
              </a:ln>
              <a:effectLst/>
            </c:spPr>
            <c:extLst>
              <c:ext xmlns:c16="http://schemas.microsoft.com/office/drawing/2014/chart" uri="{C3380CC4-5D6E-409C-BE32-E72D297353CC}">
                <c16:uniqueId val="{00000003-359D-420D-896B-523695C469F3}"/>
              </c:ext>
            </c:extLst>
          </c:dPt>
          <c:dPt>
            <c:idx val="2"/>
            <c:invertIfNegative val="0"/>
            <c:bubble3D val="0"/>
            <c:spPr>
              <a:solidFill>
                <a:srgbClr val="7C878E"/>
              </a:solidFill>
              <a:ln>
                <a:noFill/>
              </a:ln>
              <a:effectLst/>
            </c:spPr>
            <c:extLst>
              <c:ext xmlns:c16="http://schemas.microsoft.com/office/drawing/2014/chart" uri="{C3380CC4-5D6E-409C-BE32-E72D297353CC}">
                <c16:uniqueId val="{00000005-359D-420D-896B-523695C469F3}"/>
              </c:ext>
            </c:extLst>
          </c:dPt>
          <c:dPt>
            <c:idx val="3"/>
            <c:invertIfNegative val="0"/>
            <c:bubble3D val="0"/>
            <c:spPr>
              <a:solidFill>
                <a:srgbClr val="7C878E"/>
              </a:solidFill>
              <a:ln>
                <a:noFill/>
              </a:ln>
              <a:effectLst/>
            </c:spPr>
            <c:extLst>
              <c:ext xmlns:c16="http://schemas.microsoft.com/office/drawing/2014/chart" uri="{C3380CC4-5D6E-409C-BE32-E72D297353CC}">
                <c16:uniqueId val="{00000007-359D-420D-896B-523695C469F3}"/>
              </c:ext>
            </c:extLst>
          </c:dPt>
          <c:dPt>
            <c:idx val="4"/>
            <c:invertIfNegative val="0"/>
            <c:bubble3D val="0"/>
            <c:spPr>
              <a:solidFill>
                <a:srgbClr val="7C878E"/>
              </a:solidFill>
              <a:ln>
                <a:noFill/>
              </a:ln>
              <a:effectLst/>
            </c:spPr>
            <c:extLst>
              <c:ext xmlns:c16="http://schemas.microsoft.com/office/drawing/2014/chart" uri="{C3380CC4-5D6E-409C-BE32-E72D297353CC}">
                <c16:uniqueId val="{00000009-359D-420D-896B-523695C469F3}"/>
              </c:ext>
            </c:extLst>
          </c:dPt>
          <c:dPt>
            <c:idx val="5"/>
            <c:invertIfNegative val="0"/>
            <c:bubble3D val="0"/>
            <c:spPr>
              <a:solidFill>
                <a:srgbClr val="7C878E"/>
              </a:solidFill>
              <a:ln>
                <a:noFill/>
              </a:ln>
              <a:effectLst/>
            </c:spPr>
            <c:extLst>
              <c:ext xmlns:c16="http://schemas.microsoft.com/office/drawing/2014/chart" uri="{C3380CC4-5D6E-409C-BE32-E72D297353CC}">
                <c16:uniqueId val="{0000000B-359D-420D-896B-523695C469F3}"/>
              </c:ext>
            </c:extLst>
          </c:dPt>
          <c:dPt>
            <c:idx val="6"/>
            <c:invertIfNegative val="0"/>
            <c:bubble3D val="0"/>
            <c:spPr>
              <a:solidFill>
                <a:srgbClr val="7C878E"/>
              </a:solidFill>
              <a:ln>
                <a:noFill/>
              </a:ln>
              <a:effectLst/>
            </c:spPr>
            <c:extLst>
              <c:ext xmlns:c16="http://schemas.microsoft.com/office/drawing/2014/chart" uri="{C3380CC4-5D6E-409C-BE32-E72D297353CC}">
                <c16:uniqueId val="{0000000D-359D-420D-896B-523695C469F3}"/>
              </c:ext>
            </c:extLst>
          </c:dPt>
          <c:dPt>
            <c:idx val="7"/>
            <c:invertIfNegative val="0"/>
            <c:bubble3D val="0"/>
            <c:spPr>
              <a:solidFill>
                <a:srgbClr val="7C878E"/>
              </a:solidFill>
              <a:ln>
                <a:noFill/>
              </a:ln>
              <a:effectLst/>
            </c:spPr>
            <c:extLst>
              <c:ext xmlns:c16="http://schemas.microsoft.com/office/drawing/2014/chart" uri="{C3380CC4-5D6E-409C-BE32-E72D297353CC}">
                <c16:uniqueId val="{0000000F-359D-420D-896B-523695C469F3}"/>
              </c:ext>
            </c:extLst>
          </c:dPt>
          <c:dPt>
            <c:idx val="8"/>
            <c:invertIfNegative val="0"/>
            <c:bubble3D val="0"/>
            <c:spPr>
              <a:solidFill>
                <a:srgbClr val="7C878E"/>
              </a:solidFill>
              <a:ln>
                <a:noFill/>
              </a:ln>
              <a:effectLst/>
            </c:spPr>
            <c:extLst>
              <c:ext xmlns:c16="http://schemas.microsoft.com/office/drawing/2014/chart" uri="{C3380CC4-5D6E-409C-BE32-E72D297353CC}">
                <c16:uniqueId val="{00000011-359D-420D-896B-523695C469F3}"/>
              </c:ext>
            </c:extLst>
          </c:dPt>
          <c:dPt>
            <c:idx val="9"/>
            <c:invertIfNegative val="0"/>
            <c:bubble3D val="0"/>
            <c:spPr>
              <a:solidFill>
                <a:srgbClr val="7C878E"/>
              </a:solidFill>
              <a:ln>
                <a:noFill/>
              </a:ln>
              <a:effectLst/>
            </c:spPr>
            <c:extLst>
              <c:ext xmlns:c16="http://schemas.microsoft.com/office/drawing/2014/chart" uri="{C3380CC4-5D6E-409C-BE32-E72D297353CC}">
                <c16:uniqueId val="{00000013-359D-420D-896B-523695C469F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59D-420D-896B-523695C469F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59D-420D-896B-523695C469F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59D-420D-896B-523695C469F3}"/>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59D-420D-896B-523695C469F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59D-420D-896B-523695C469F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59D-420D-896B-523695C469F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59D-420D-896B-523695C469F3}"/>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59D-420D-896B-523695C469F3}"/>
              </c:ext>
            </c:extLst>
          </c:dPt>
          <c:dPt>
            <c:idx val="19"/>
            <c:invertIfNegative val="0"/>
            <c:bubble3D val="0"/>
            <c:spPr>
              <a:solidFill>
                <a:srgbClr val="7C878E"/>
              </a:solidFill>
              <a:ln>
                <a:noFill/>
              </a:ln>
              <a:effectLst/>
            </c:spPr>
            <c:extLst>
              <c:ext xmlns:c16="http://schemas.microsoft.com/office/drawing/2014/chart" uri="{C3380CC4-5D6E-409C-BE32-E72D297353CC}">
                <c16:uniqueId val="{00000025-359D-420D-896B-523695C469F3}"/>
              </c:ext>
            </c:extLst>
          </c:dPt>
          <c:dPt>
            <c:idx val="28"/>
            <c:invertIfNegative val="0"/>
            <c:bubble3D val="0"/>
            <c:spPr>
              <a:solidFill>
                <a:srgbClr val="FBBB27"/>
              </a:solidFill>
              <a:ln>
                <a:noFill/>
              </a:ln>
              <a:effectLst/>
            </c:spPr>
            <c:extLst>
              <c:ext xmlns:c16="http://schemas.microsoft.com/office/drawing/2014/chart" uri="{C3380CC4-5D6E-409C-BE32-E72D297353CC}">
                <c16:uniqueId val="{00000027-359D-420D-896B-523695C469F3}"/>
              </c:ext>
            </c:extLst>
          </c:dPt>
          <c:dPt>
            <c:idx val="29"/>
            <c:invertIfNegative val="0"/>
            <c:bubble3D val="0"/>
            <c:spPr>
              <a:solidFill>
                <a:srgbClr val="7C878E"/>
              </a:solidFill>
              <a:ln>
                <a:noFill/>
              </a:ln>
              <a:effectLst/>
            </c:spPr>
            <c:extLst>
              <c:ext xmlns:c16="http://schemas.microsoft.com/office/drawing/2014/chart" uri="{C3380CC4-5D6E-409C-BE32-E72D297353CC}">
                <c16:uniqueId val="{00000029-359D-420D-896B-523695C469F3}"/>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'F129'!$A$7:$A$38</c:f>
              <c:strCache>
                <c:ptCount val="32"/>
                <c:pt idx="0">
                  <c:v>Nayarit</c:v>
                </c:pt>
                <c:pt idx="1">
                  <c:v>Zacatecas</c:v>
                </c:pt>
                <c:pt idx="2">
                  <c:v>Tlaxcala</c:v>
                </c:pt>
                <c:pt idx="3">
                  <c:v>Campeche</c:v>
                </c:pt>
                <c:pt idx="4">
                  <c:v>Guerrero</c:v>
                </c:pt>
                <c:pt idx="5">
                  <c:v>Colima</c:v>
                </c:pt>
                <c:pt idx="6">
                  <c:v>Durango</c:v>
                </c:pt>
                <c:pt idx="7">
                  <c:v>Oaxaca</c:v>
                </c:pt>
                <c:pt idx="8">
                  <c:v>Tabasco</c:v>
                </c:pt>
                <c:pt idx="9">
                  <c:v>Baja California Sur</c:v>
                </c:pt>
                <c:pt idx="10">
                  <c:v>Chiapas</c:v>
                </c:pt>
                <c:pt idx="11">
                  <c:v>Aguascalientes</c:v>
                </c:pt>
                <c:pt idx="12">
                  <c:v>San Luis Potosí</c:v>
                </c:pt>
                <c:pt idx="13">
                  <c:v>Hidalgo</c:v>
                </c:pt>
                <c:pt idx="14">
                  <c:v>Morelos</c:v>
                </c:pt>
                <c:pt idx="15">
                  <c:v>Quintana Roo</c:v>
                </c:pt>
                <c:pt idx="16">
                  <c:v>Yucatán</c:v>
                </c:pt>
                <c:pt idx="17">
                  <c:v>Sonora</c:v>
                </c:pt>
                <c:pt idx="18">
                  <c:v>Baja California</c:v>
                </c:pt>
                <c:pt idx="19">
                  <c:v>Tamaulipas</c:v>
                </c:pt>
                <c:pt idx="20">
                  <c:v>Chihuahua</c:v>
                </c:pt>
                <c:pt idx="21">
                  <c:v>Michoacán</c:v>
                </c:pt>
                <c:pt idx="22">
                  <c:v>Querétaro</c:v>
                </c:pt>
                <c:pt idx="23">
                  <c:v>Coahuila</c:v>
                </c:pt>
                <c:pt idx="24">
                  <c:v>Veracruz</c:v>
                </c:pt>
                <c:pt idx="25">
                  <c:v>Sinaloa</c:v>
                </c:pt>
                <c:pt idx="26">
                  <c:v>Guanajuato</c:v>
                </c:pt>
                <c:pt idx="27">
                  <c:v>Puebla</c:v>
                </c:pt>
                <c:pt idx="28">
                  <c:v>Jalisco</c:v>
                </c:pt>
                <c:pt idx="29">
                  <c:v>Nuevo León</c:v>
                </c:pt>
                <c:pt idx="30">
                  <c:v>Estado de México</c:v>
                </c:pt>
                <c:pt idx="31">
                  <c:v>Ciudad de México</c:v>
                </c:pt>
              </c:strCache>
            </c:strRef>
          </c:cat>
          <c:val>
            <c:numRef>
              <c:f>'F129'!$B$7:$B$38</c:f>
              <c:numCache>
                <c:formatCode>General</c:formatCode>
                <c:ptCount val="32"/>
                <c:pt idx="0">
                  <c:v>11</c:v>
                </c:pt>
                <c:pt idx="1">
                  <c:v>19</c:v>
                </c:pt>
                <c:pt idx="2">
                  <c:v>30</c:v>
                </c:pt>
                <c:pt idx="3">
                  <c:v>32</c:v>
                </c:pt>
                <c:pt idx="4">
                  <c:v>32</c:v>
                </c:pt>
                <c:pt idx="5">
                  <c:v>35</c:v>
                </c:pt>
                <c:pt idx="6">
                  <c:v>39</c:v>
                </c:pt>
                <c:pt idx="7">
                  <c:v>47</c:v>
                </c:pt>
                <c:pt idx="8">
                  <c:v>47</c:v>
                </c:pt>
                <c:pt idx="9">
                  <c:v>59</c:v>
                </c:pt>
                <c:pt idx="10">
                  <c:v>62</c:v>
                </c:pt>
                <c:pt idx="11">
                  <c:v>74</c:v>
                </c:pt>
                <c:pt idx="12">
                  <c:v>81</c:v>
                </c:pt>
                <c:pt idx="13">
                  <c:v>85</c:v>
                </c:pt>
                <c:pt idx="14">
                  <c:v>105</c:v>
                </c:pt>
                <c:pt idx="15">
                  <c:v>106</c:v>
                </c:pt>
                <c:pt idx="16">
                  <c:v>119</c:v>
                </c:pt>
                <c:pt idx="17">
                  <c:v>123</c:v>
                </c:pt>
                <c:pt idx="18">
                  <c:v>124</c:v>
                </c:pt>
                <c:pt idx="19">
                  <c:v>129</c:v>
                </c:pt>
                <c:pt idx="20">
                  <c:v>135</c:v>
                </c:pt>
                <c:pt idx="21">
                  <c:v>136</c:v>
                </c:pt>
                <c:pt idx="22">
                  <c:v>151</c:v>
                </c:pt>
                <c:pt idx="23">
                  <c:v>163</c:v>
                </c:pt>
                <c:pt idx="24">
                  <c:v>172</c:v>
                </c:pt>
                <c:pt idx="25">
                  <c:v>196</c:v>
                </c:pt>
                <c:pt idx="26">
                  <c:v>197</c:v>
                </c:pt>
                <c:pt idx="27">
                  <c:v>312</c:v>
                </c:pt>
                <c:pt idx="28">
                  <c:v>540</c:v>
                </c:pt>
                <c:pt idx="29">
                  <c:v>628</c:v>
                </c:pt>
                <c:pt idx="30">
                  <c:v>931</c:v>
                </c:pt>
                <c:pt idx="31">
                  <c:v>1856</c:v>
                </c:pt>
              </c:numCache>
            </c:numRef>
          </c:val>
          <c:extLst>
            <c:ext xmlns:c16="http://schemas.microsoft.com/office/drawing/2014/chart" uri="{C3380CC4-5D6E-409C-BE32-E72D297353CC}">
              <c16:uniqueId val="{0000002A-359D-420D-896B-523695C469F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'F130'!$D$5</c:f>
              <c:strCache>
                <c:ptCount val="1"/>
                <c:pt idx="0">
                  <c:v>Tasa por cada millón de habitantes</c:v>
                </c:pt>
              </c:strCache>
            </c:strRef>
          </c:tx>
          <c:spPr>
            <a:solidFill>
              <a:srgbClr val="7C878E"/>
            </a:solidFill>
            <a:ln>
              <a:noFill/>
            </a:ln>
            <a:effectLst/>
          </c:spPr>
          <c:invertIfNegative val="0"/>
          <c:dPt>
            <c:idx val="26"/>
            <c:invertIfNegative val="0"/>
            <c:bubble3D val="0"/>
            <c:spPr>
              <a:solidFill>
                <a:srgbClr val="7C878E"/>
              </a:solidFill>
              <a:ln>
                <a:noFill/>
              </a:ln>
              <a:effectLst/>
            </c:spPr>
            <c:extLst>
              <c:ext xmlns:c16="http://schemas.microsoft.com/office/drawing/2014/chart" uri="{C3380CC4-5D6E-409C-BE32-E72D297353CC}">
                <c16:uniqueId val="{00000001-C603-44D6-97FD-5C96B171D3E5}"/>
              </c:ext>
            </c:extLst>
          </c:dPt>
          <c:dPt>
            <c:idx val="27"/>
            <c:invertIfNegative val="0"/>
            <c:bubble3D val="0"/>
            <c:spPr>
              <a:solidFill>
                <a:srgbClr val="FBBB27"/>
              </a:solidFill>
              <a:ln>
                <a:noFill/>
              </a:ln>
              <a:effectLst/>
            </c:spPr>
            <c:extLst>
              <c:ext xmlns:c16="http://schemas.microsoft.com/office/drawing/2014/chart" uri="{C3380CC4-5D6E-409C-BE32-E72D297353CC}">
                <c16:uniqueId val="{00000003-C603-44D6-97FD-5C96B171D3E5}"/>
              </c:ext>
            </c:extLst>
          </c:dPt>
          <c:dPt>
            <c:idx val="28"/>
            <c:invertIfNegative val="0"/>
            <c:bubble3D val="0"/>
            <c:spPr>
              <a:solidFill>
                <a:srgbClr val="7C878E"/>
              </a:solidFill>
              <a:ln>
                <a:noFill/>
              </a:ln>
              <a:effectLst/>
            </c:spPr>
            <c:extLst>
              <c:ext xmlns:c16="http://schemas.microsoft.com/office/drawing/2014/chart" uri="{C3380CC4-5D6E-409C-BE32-E72D297353CC}">
                <c16:uniqueId val="{00000005-C603-44D6-97FD-5C96B171D3E5}"/>
              </c:ext>
            </c:extLst>
          </c:dPt>
          <c:dPt>
            <c:idx val="29"/>
            <c:invertIfNegative val="0"/>
            <c:bubble3D val="0"/>
            <c:spPr>
              <a:solidFill>
                <a:srgbClr val="7C878E"/>
              </a:solidFill>
              <a:ln>
                <a:noFill/>
              </a:ln>
              <a:effectLst/>
            </c:spPr>
            <c:extLst>
              <c:ext xmlns:c16="http://schemas.microsoft.com/office/drawing/2014/chart" uri="{C3380CC4-5D6E-409C-BE32-E72D297353CC}">
                <c16:uniqueId val="{00000007-C603-44D6-97FD-5C96B171D3E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'F130'!$A$6:$A$37</c:f>
              <c:strCache>
                <c:ptCount val="32"/>
                <c:pt idx="0">
                  <c:v>Nayarit</c:v>
                </c:pt>
                <c:pt idx="1">
                  <c:v>Guerrero</c:v>
                </c:pt>
                <c:pt idx="2">
                  <c:v>Tabasco</c:v>
                </c:pt>
                <c:pt idx="3">
                  <c:v>Zacatecas</c:v>
                </c:pt>
                <c:pt idx="4">
                  <c:v>Durango</c:v>
                </c:pt>
                <c:pt idx="5">
                  <c:v>Oaxaca</c:v>
                </c:pt>
                <c:pt idx="6">
                  <c:v>Chiapas</c:v>
                </c:pt>
                <c:pt idx="7">
                  <c:v>Veracruz</c:v>
                </c:pt>
                <c:pt idx="8">
                  <c:v>Tlaxcala</c:v>
                </c:pt>
                <c:pt idx="9">
                  <c:v>Michoacán</c:v>
                </c:pt>
                <c:pt idx="10">
                  <c:v>San Luis Potosí</c:v>
                </c:pt>
                <c:pt idx="11">
                  <c:v>Guanajuato</c:v>
                </c:pt>
                <c:pt idx="12">
                  <c:v>Campeche</c:v>
                </c:pt>
                <c:pt idx="13">
                  <c:v>Baja California</c:v>
                </c:pt>
                <c:pt idx="14">
                  <c:v>Tamaulipas</c:v>
                </c:pt>
                <c:pt idx="15">
                  <c:v>Chihuahua</c:v>
                </c:pt>
                <c:pt idx="16">
                  <c:v>Sonora</c:v>
                </c:pt>
                <c:pt idx="17">
                  <c:v>Colima</c:v>
                </c:pt>
                <c:pt idx="18">
                  <c:v>Hidalgo</c:v>
                </c:pt>
                <c:pt idx="19">
                  <c:v>Puebla</c:v>
                </c:pt>
                <c:pt idx="20">
                  <c:v>Coahuila</c:v>
                </c:pt>
                <c:pt idx="21">
                  <c:v>Morelos</c:v>
                </c:pt>
                <c:pt idx="22">
                  <c:v>Aguascalientes</c:v>
                </c:pt>
                <c:pt idx="23">
                  <c:v>Yucatán</c:v>
                </c:pt>
                <c:pt idx="24">
                  <c:v>Estado de México</c:v>
                </c:pt>
                <c:pt idx="25">
                  <c:v>Sinaloa</c:v>
                </c:pt>
                <c:pt idx="26">
                  <c:v>Quintana Roo</c:v>
                </c:pt>
                <c:pt idx="27">
                  <c:v>Jalisco</c:v>
                </c:pt>
                <c:pt idx="28">
                  <c:v>Querétaro</c:v>
                </c:pt>
                <c:pt idx="29">
                  <c:v>Baja California Sur</c:v>
                </c:pt>
                <c:pt idx="30">
                  <c:v>Nuevo León</c:v>
                </c:pt>
                <c:pt idx="31">
                  <c:v>Ciudad de México</c:v>
                </c:pt>
              </c:strCache>
            </c:strRef>
          </c:cat>
          <c:val>
            <c:numRef>
              <c:f>'F130'!$D$6:$D$37</c:f>
              <c:numCache>
                <c:formatCode>0.00</c:formatCode>
                <c:ptCount val="32"/>
                <c:pt idx="0">
                  <c:v>8.6570138339081062</c:v>
                </c:pt>
                <c:pt idx="1">
                  <c:v>8.7816213836871491</c:v>
                </c:pt>
                <c:pt idx="2">
                  <c:v>9.8080604310079114</c:v>
                </c:pt>
                <c:pt idx="3">
                  <c:v>11.483186499640697</c:v>
                </c:pt>
                <c:pt idx="4">
                  <c:v>12.280977427248592</c:v>
                </c:pt>
                <c:pt idx="5">
                  <c:v>15.011121004965807</c:v>
                </c:pt>
                <c:pt idx="6">
                  <c:v>15.045837629688448</c:v>
                </c:pt>
                <c:pt idx="7">
                  <c:v>20.262834886051596</c:v>
                </c:pt>
                <c:pt idx="8">
                  <c:v>21.991764817134811</c:v>
                </c:pt>
                <c:pt idx="9">
                  <c:v>28.380770608873956</c:v>
                </c:pt>
                <c:pt idx="10">
                  <c:v>28.461407912060576</c:v>
                </c:pt>
                <c:pt idx="11">
                  <c:v>31.909458773465197</c:v>
                </c:pt>
                <c:pt idx="12">
                  <c:v>32.518805015212706</c:v>
                </c:pt>
                <c:pt idx="13">
                  <c:v>34.650799581172436</c:v>
                </c:pt>
                <c:pt idx="14">
                  <c:v>35.62640330745586</c:v>
                </c:pt>
                <c:pt idx="15">
                  <c:v>35.853478783371955</c:v>
                </c:pt>
                <c:pt idx="16">
                  <c:v>40.490467951300829</c:v>
                </c:pt>
                <c:pt idx="17">
                  <c:v>45.28739380106154</c:v>
                </c:pt>
                <c:pt idx="18">
                  <c:v>45.872747917916925</c:v>
                </c:pt>
                <c:pt idx="19">
                  <c:v>47.688309210996927</c:v>
                </c:pt>
                <c:pt idx="20">
                  <c:v>51.328187708756936</c:v>
                </c:pt>
                <c:pt idx="21">
                  <c:v>51.914200165334364</c:v>
                </c:pt>
                <c:pt idx="22">
                  <c:v>52.281264726183942</c:v>
                </c:pt>
                <c:pt idx="23">
                  <c:v>53.270876587942155</c:v>
                </c:pt>
                <c:pt idx="24">
                  <c:v>53.984937912392589</c:v>
                </c:pt>
                <c:pt idx="25">
                  <c:v>62.599568446240383</c:v>
                </c:pt>
                <c:pt idx="26">
                  <c:v>62.925152905153396</c:v>
                </c:pt>
                <c:pt idx="27">
                  <c:v>64.858632203511974</c:v>
                </c:pt>
                <c:pt idx="28">
                  <c:v>67.437448417051044</c:v>
                </c:pt>
                <c:pt idx="29">
                  <c:v>74.861791176205614</c:v>
                </c:pt>
                <c:pt idx="30">
                  <c:v>113.49779790777292</c:v>
                </c:pt>
                <c:pt idx="31">
                  <c:v>205.50949246795528</c:v>
                </c:pt>
              </c:numCache>
            </c:numRef>
          </c:val>
          <c:extLst>
            <c:ext xmlns:c16="http://schemas.microsoft.com/office/drawing/2014/chart" uri="{C3380CC4-5D6E-409C-BE32-E72D297353CC}">
              <c16:uniqueId val="{00000008-C603-44D6-97FD-5C96B171D3E5}"/>
            </c:ext>
          </c:extLst>
        </c:ser>
        <c:dLbls>
          <c:showLegendKey val="0"/>
          <c:showVal val="0"/>
          <c:showCatName val="0"/>
          <c:showSerName val="0"/>
          <c:showPercent val="0"/>
          <c:showBubbleSize val="0"/>
        </c:dLbls>
        <c:gapWidth val="75"/>
        <c:axId val="520891648"/>
        <c:axId val="553578480"/>
      </c:barChart>
      <c:catAx>
        <c:axId val="520891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53578480"/>
        <c:crosses val="autoZero"/>
        <c:auto val="1"/>
        <c:lblAlgn val="ctr"/>
        <c:lblOffset val="100"/>
        <c:noMultiLvlLbl val="0"/>
      </c:catAx>
      <c:valAx>
        <c:axId val="553578480"/>
        <c:scaling>
          <c:orientation val="minMax"/>
        </c:scaling>
        <c:delete val="1"/>
        <c:axPos val="b"/>
        <c:numFmt formatCode="0.00" sourceLinked="1"/>
        <c:majorTickMark val="none"/>
        <c:minorTickMark val="none"/>
        <c:tickLblPos val="nextTo"/>
        <c:crossAx val="520891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C468-4DFA-BD70-1CD396E1F871}"/>
              </c:ext>
            </c:extLst>
          </c:dPt>
          <c:dPt>
            <c:idx val="4"/>
            <c:invertIfNegative val="0"/>
            <c:bubble3D val="0"/>
            <c:extLst>
              <c:ext xmlns:c16="http://schemas.microsoft.com/office/drawing/2014/chart" uri="{C3380CC4-5D6E-409C-BE32-E72D297353CC}">
                <c16:uniqueId val="{00000001-C468-4DFA-BD70-1CD396E1F871}"/>
              </c:ext>
            </c:extLst>
          </c:dPt>
          <c:dPt>
            <c:idx val="5"/>
            <c:invertIfNegative val="0"/>
            <c:bubble3D val="0"/>
            <c:extLst>
              <c:ext xmlns:c16="http://schemas.microsoft.com/office/drawing/2014/chart" uri="{C3380CC4-5D6E-409C-BE32-E72D297353CC}">
                <c16:uniqueId val="{00000002-C468-4DFA-BD70-1CD396E1F871}"/>
              </c:ext>
            </c:extLst>
          </c:dPt>
          <c:dPt>
            <c:idx val="7"/>
            <c:invertIfNegative val="0"/>
            <c:bubble3D val="0"/>
            <c:extLst>
              <c:ext xmlns:c16="http://schemas.microsoft.com/office/drawing/2014/chart" uri="{C3380CC4-5D6E-409C-BE32-E72D297353CC}">
                <c16:uniqueId val="{00000003-C468-4DFA-BD70-1CD396E1F871}"/>
              </c:ext>
            </c:extLst>
          </c:dPt>
          <c:dPt>
            <c:idx val="8"/>
            <c:invertIfNegative val="0"/>
            <c:bubble3D val="0"/>
            <c:extLst>
              <c:ext xmlns:c16="http://schemas.microsoft.com/office/drawing/2014/chart" uri="{C3380CC4-5D6E-409C-BE32-E72D297353CC}">
                <c16:uniqueId val="{00000004-C468-4DFA-BD70-1CD396E1F871}"/>
              </c:ext>
            </c:extLst>
          </c:dPt>
          <c:dPt>
            <c:idx val="13"/>
            <c:invertIfNegative val="0"/>
            <c:bubble3D val="0"/>
            <c:extLst>
              <c:ext xmlns:c16="http://schemas.microsoft.com/office/drawing/2014/chart" uri="{C3380CC4-5D6E-409C-BE32-E72D297353CC}">
                <c16:uniqueId val="{00000005-C468-4DFA-BD70-1CD396E1F871}"/>
              </c:ext>
            </c:extLst>
          </c:dPt>
          <c:dPt>
            <c:idx val="18"/>
            <c:invertIfNegative val="0"/>
            <c:bubble3D val="0"/>
            <c:extLst>
              <c:ext xmlns:c16="http://schemas.microsoft.com/office/drawing/2014/chart" uri="{C3380CC4-5D6E-409C-BE32-E72D297353CC}">
                <c16:uniqueId val="{00000006-C468-4DFA-BD70-1CD396E1F871}"/>
              </c:ext>
            </c:extLst>
          </c:dPt>
          <c:dPt>
            <c:idx val="20"/>
            <c:invertIfNegative val="0"/>
            <c:bubble3D val="0"/>
            <c:extLst>
              <c:ext xmlns:c16="http://schemas.microsoft.com/office/drawing/2014/chart" uri="{C3380CC4-5D6E-409C-BE32-E72D297353CC}">
                <c16:uniqueId val="{00000007-C468-4DFA-BD70-1CD396E1F871}"/>
              </c:ext>
            </c:extLst>
          </c:dPt>
          <c:dPt>
            <c:idx val="21"/>
            <c:invertIfNegative val="0"/>
            <c:bubble3D val="0"/>
            <c:extLst>
              <c:ext xmlns:c16="http://schemas.microsoft.com/office/drawing/2014/chart" uri="{C3380CC4-5D6E-409C-BE32-E72D297353CC}">
                <c16:uniqueId val="{00000008-C468-4DFA-BD70-1CD396E1F871}"/>
              </c:ext>
            </c:extLst>
          </c:dPt>
          <c:dPt>
            <c:idx val="23"/>
            <c:invertIfNegative val="0"/>
            <c:bubble3D val="0"/>
            <c:extLst>
              <c:ext xmlns:c16="http://schemas.microsoft.com/office/drawing/2014/chart" uri="{C3380CC4-5D6E-409C-BE32-E72D297353CC}">
                <c16:uniqueId val="{00000009-C468-4DFA-BD70-1CD396E1F871}"/>
              </c:ext>
            </c:extLst>
          </c:dPt>
          <c:dPt>
            <c:idx val="24"/>
            <c:invertIfNegative val="0"/>
            <c:bubble3D val="0"/>
            <c:extLst>
              <c:ext xmlns:c16="http://schemas.microsoft.com/office/drawing/2014/chart" uri="{C3380CC4-5D6E-409C-BE32-E72D297353CC}">
                <c16:uniqueId val="{0000000A-C468-4DFA-BD70-1CD396E1F871}"/>
              </c:ext>
            </c:extLst>
          </c:dPt>
          <c:dPt>
            <c:idx val="25"/>
            <c:invertIfNegative val="0"/>
            <c:bubble3D val="0"/>
            <c:spPr>
              <a:solidFill>
                <a:srgbClr val="FFC000"/>
              </a:solidFill>
              <a:ln>
                <a:noFill/>
              </a:ln>
              <a:effectLst/>
            </c:spPr>
            <c:extLst>
              <c:ext xmlns:c16="http://schemas.microsoft.com/office/drawing/2014/chart" uri="{C3380CC4-5D6E-409C-BE32-E72D297353CC}">
                <c16:uniqueId val="{0000000C-C468-4DFA-BD70-1CD396E1F871}"/>
              </c:ext>
            </c:extLst>
          </c:dPt>
          <c:dPt>
            <c:idx val="26"/>
            <c:invertIfNegative val="0"/>
            <c:bubble3D val="0"/>
            <c:extLst>
              <c:ext xmlns:c16="http://schemas.microsoft.com/office/drawing/2014/chart" uri="{C3380CC4-5D6E-409C-BE32-E72D297353CC}">
                <c16:uniqueId val="{0000000D-C468-4DFA-BD70-1CD396E1F871}"/>
              </c:ext>
            </c:extLst>
          </c:dPt>
          <c:dPt>
            <c:idx val="27"/>
            <c:invertIfNegative val="0"/>
            <c:bubble3D val="0"/>
            <c:extLst>
              <c:ext xmlns:c16="http://schemas.microsoft.com/office/drawing/2014/chart" uri="{C3380CC4-5D6E-409C-BE32-E72D297353CC}">
                <c16:uniqueId val="{0000000E-C468-4DFA-BD70-1CD396E1F871}"/>
              </c:ext>
            </c:extLst>
          </c:dPt>
          <c:dPt>
            <c:idx val="28"/>
            <c:invertIfNegative val="0"/>
            <c:bubble3D val="0"/>
            <c:extLst>
              <c:ext xmlns:c16="http://schemas.microsoft.com/office/drawing/2014/chart" uri="{C3380CC4-5D6E-409C-BE32-E72D297353CC}">
                <c16:uniqueId val="{0000000F-C468-4DFA-BD70-1CD396E1F871}"/>
              </c:ext>
            </c:extLst>
          </c:dPt>
          <c:dPt>
            <c:idx val="30"/>
            <c:invertIfNegative val="0"/>
            <c:bubble3D val="0"/>
            <c:extLst>
              <c:ext xmlns:c16="http://schemas.microsoft.com/office/drawing/2014/chart" uri="{C3380CC4-5D6E-409C-BE32-E72D297353CC}">
                <c16:uniqueId val="{00000010-C468-4DFA-BD70-1CD396E1F871}"/>
              </c:ext>
            </c:extLst>
          </c:dPt>
          <c:dLbls>
            <c:numFmt formatCode="#,##0.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'F15'!$B$7:$B$38</c:f>
              <c:strCache>
                <c:ptCount val="32"/>
                <c:pt idx="0">
                  <c:v>Chihuahua</c:v>
                </c:pt>
                <c:pt idx="1">
                  <c:v>Estado de México</c:v>
                </c:pt>
                <c:pt idx="2">
                  <c:v>Nuevo León</c:v>
                </c:pt>
                <c:pt idx="3">
                  <c:v>Coahuila</c:v>
                </c:pt>
                <c:pt idx="4">
                  <c:v>Sonora</c:v>
                </c:pt>
                <c:pt idx="5">
                  <c:v>Baja California</c:v>
                </c:pt>
                <c:pt idx="6">
                  <c:v>Baja California Sur</c:v>
                </c:pt>
                <c:pt idx="7">
                  <c:v>Tamaulipas</c:v>
                </c:pt>
                <c:pt idx="8">
                  <c:v>Tlaxcala</c:v>
                </c:pt>
                <c:pt idx="9">
                  <c:v>San Luis Potosí</c:v>
                </c:pt>
                <c:pt idx="10">
                  <c:v>Zacatecas</c:v>
                </c:pt>
                <c:pt idx="11">
                  <c:v>Ciudad de México</c:v>
                </c:pt>
                <c:pt idx="12">
                  <c:v>Chiapas</c:v>
                </c:pt>
                <c:pt idx="13">
                  <c:v>Tabasco</c:v>
                </c:pt>
                <c:pt idx="14">
                  <c:v>Durango</c:v>
                </c:pt>
                <c:pt idx="15">
                  <c:v>Puebla</c:v>
                </c:pt>
                <c:pt idx="16">
                  <c:v>Guanajuato</c:v>
                </c:pt>
                <c:pt idx="17">
                  <c:v>Sinaloa</c:v>
                </c:pt>
                <c:pt idx="18">
                  <c:v>Guerrero</c:v>
                </c:pt>
                <c:pt idx="19">
                  <c:v>Querétaro</c:v>
                </c:pt>
                <c:pt idx="20">
                  <c:v>Morelos</c:v>
                </c:pt>
                <c:pt idx="21">
                  <c:v>Hidalgo</c:v>
                </c:pt>
                <c:pt idx="22">
                  <c:v>Quintana Roo</c:v>
                </c:pt>
                <c:pt idx="23">
                  <c:v>Colima</c:v>
                </c:pt>
                <c:pt idx="24">
                  <c:v>Oaxaca</c:v>
                </c:pt>
                <c:pt idx="25">
                  <c:v>Jalisco</c:v>
                </c:pt>
                <c:pt idx="26">
                  <c:v>Veracruz</c:v>
                </c:pt>
                <c:pt idx="27">
                  <c:v>Aguascalientes</c:v>
                </c:pt>
                <c:pt idx="28">
                  <c:v>Nayarit</c:v>
                </c:pt>
                <c:pt idx="29">
                  <c:v>Michoacán</c:v>
                </c:pt>
                <c:pt idx="30">
                  <c:v>Campeche</c:v>
                </c:pt>
                <c:pt idx="31">
                  <c:v>Yucatán</c:v>
                </c:pt>
              </c:strCache>
            </c:strRef>
          </c:cat>
          <c:val>
            <c:numRef>
              <c:f>'F15'!$C$7:$C$38</c:f>
              <c:numCache>
                <c:formatCode>0.00</c:formatCode>
                <c:ptCount val="32"/>
                <c:pt idx="0">
                  <c:v>3.41</c:v>
                </c:pt>
                <c:pt idx="1">
                  <c:v>3.51</c:v>
                </c:pt>
                <c:pt idx="2">
                  <c:v>3.68</c:v>
                </c:pt>
                <c:pt idx="3">
                  <c:v>3.84</c:v>
                </c:pt>
                <c:pt idx="4">
                  <c:v>3.85</c:v>
                </c:pt>
                <c:pt idx="5">
                  <c:v>4.13</c:v>
                </c:pt>
                <c:pt idx="6">
                  <c:v>4.26</c:v>
                </c:pt>
                <c:pt idx="7">
                  <c:v>4.33</c:v>
                </c:pt>
                <c:pt idx="8">
                  <c:v>4.37</c:v>
                </c:pt>
                <c:pt idx="9">
                  <c:v>4.38</c:v>
                </c:pt>
                <c:pt idx="10">
                  <c:v>4.45</c:v>
                </c:pt>
                <c:pt idx="11">
                  <c:v>4.4800000000000004</c:v>
                </c:pt>
                <c:pt idx="12">
                  <c:v>4.4800000000000004</c:v>
                </c:pt>
                <c:pt idx="13">
                  <c:v>4.51</c:v>
                </c:pt>
                <c:pt idx="14">
                  <c:v>4.5199999999999996</c:v>
                </c:pt>
                <c:pt idx="15">
                  <c:v>4.5599999999999996</c:v>
                </c:pt>
                <c:pt idx="16">
                  <c:v>4.58</c:v>
                </c:pt>
                <c:pt idx="17">
                  <c:v>4.5999999999999996</c:v>
                </c:pt>
                <c:pt idx="18">
                  <c:v>4.71</c:v>
                </c:pt>
                <c:pt idx="19">
                  <c:v>4.76</c:v>
                </c:pt>
                <c:pt idx="20">
                  <c:v>4.76</c:v>
                </c:pt>
                <c:pt idx="21">
                  <c:v>4.78</c:v>
                </c:pt>
                <c:pt idx="22">
                  <c:v>5.15</c:v>
                </c:pt>
                <c:pt idx="23">
                  <c:v>5.26</c:v>
                </c:pt>
                <c:pt idx="24">
                  <c:v>5.34</c:v>
                </c:pt>
                <c:pt idx="25">
                  <c:v>5.37</c:v>
                </c:pt>
                <c:pt idx="26">
                  <c:v>5.43</c:v>
                </c:pt>
                <c:pt idx="27">
                  <c:v>5.76</c:v>
                </c:pt>
                <c:pt idx="28">
                  <c:v>5.89</c:v>
                </c:pt>
                <c:pt idx="29">
                  <c:v>6.05</c:v>
                </c:pt>
                <c:pt idx="30">
                  <c:v>6.12</c:v>
                </c:pt>
                <c:pt idx="31">
                  <c:v>6.75</c:v>
                </c:pt>
              </c:numCache>
            </c:numRef>
          </c:val>
          <c:extLst>
            <c:ext xmlns:c16="http://schemas.microsoft.com/office/drawing/2014/chart" uri="{C3380CC4-5D6E-409C-BE32-E72D297353CC}">
              <c16:uniqueId val="{00000011-C468-4DFA-BD70-1CD396E1F871}"/>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14503142172246156"/>
                  <c:y val="-0.46457056867756713"/>
                </c:manualLayout>
              </c:layout>
              <c:tx>
                <c:rich>
                  <a:bodyPr rot="-5400000" vert="horz" wrap="square" lIns="38100" tIns="19050" rIns="38100" bIns="19050" anchor="ctr">
                    <a:noAutofit/>
                  </a:bodyPr>
                  <a:lstStyle/>
                  <a:p>
                    <a:pPr>
                      <a:defRPr sz="900" b="1"/>
                    </a:pPr>
                    <a:r>
                      <a:rPr lang="en-US" sz="900" b="1"/>
                      <a:t>Nacional</a:t>
                    </a:r>
                    <a:r>
                      <a:rPr lang="en-US" sz="900" b="1" baseline="0"/>
                      <a:t>, 4.64</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728906351667736"/>
                      <c:h val="5.5651849758574172E-2"/>
                    </c:manualLayout>
                  </c15:layout>
                </c:ext>
                <c:ext xmlns:c16="http://schemas.microsoft.com/office/drawing/2014/chart" uri="{C3380CC4-5D6E-409C-BE32-E72D297353CC}">
                  <c16:uniqueId val="{00000012-C468-4DFA-BD70-1CD396E1F871}"/>
                </c:ext>
              </c:extLst>
            </c:dLbl>
            <c:dLbl>
              <c:idx val="1"/>
              <c:delete val="1"/>
              <c:extLst>
                <c:ext xmlns:c15="http://schemas.microsoft.com/office/drawing/2012/chart" uri="{CE6537A1-D6FC-4f65-9D91-7224C49458BB}"/>
                <c:ext xmlns:c16="http://schemas.microsoft.com/office/drawing/2014/chart" uri="{C3380CC4-5D6E-409C-BE32-E72D297353CC}">
                  <c16:uniqueId val="{00000013-C468-4DFA-BD70-1CD396E1F871}"/>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4.6399999999999997</c:v>
              </c:pt>
              <c:pt idx="1">
                <c:v>4.6399999999999997</c:v>
              </c:pt>
            </c:numLit>
          </c:xVal>
          <c:yVal>
            <c:numLit>
              <c:formatCode>General</c:formatCode>
              <c:ptCount val="2"/>
              <c:pt idx="0">
                <c:v>0</c:v>
              </c:pt>
              <c:pt idx="1">
                <c:v>1</c:v>
              </c:pt>
            </c:numLit>
          </c:yVal>
          <c:smooth val="0"/>
          <c:extLst>
            <c:ext xmlns:c16="http://schemas.microsoft.com/office/drawing/2014/chart" uri="{C3380CC4-5D6E-409C-BE32-E72D297353CC}">
              <c16:uniqueId val="{00000014-C468-4DFA-BD70-1CD396E1F871}"/>
            </c:ext>
          </c:extLst>
        </c:ser>
        <c:dLbls>
          <c:showLegendKey val="0"/>
          <c:showVal val="0"/>
          <c:showCatName val="0"/>
          <c:showSerName val="0"/>
          <c:showPercent val="0"/>
          <c:showBubbleSize val="0"/>
        </c:dLbls>
        <c:axId val="221997200"/>
        <c:axId val="22199345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221993456"/>
        <c:scaling>
          <c:orientation val="minMax"/>
          <c:max val="1"/>
        </c:scaling>
        <c:delete val="1"/>
        <c:axPos val="l"/>
        <c:numFmt formatCode="General" sourceLinked="1"/>
        <c:majorTickMark val="out"/>
        <c:minorTickMark val="none"/>
        <c:tickLblPos val="nextTo"/>
        <c:crossAx val="221997200"/>
        <c:crosses val="autoZero"/>
        <c:crossBetween val="midCat"/>
      </c:valAx>
      <c:valAx>
        <c:axId val="221997200"/>
        <c:scaling>
          <c:orientation val="minMax"/>
        </c:scaling>
        <c:delete val="1"/>
        <c:axPos val="b"/>
        <c:numFmt formatCode="General" sourceLinked="1"/>
        <c:majorTickMark val="out"/>
        <c:minorTickMark val="none"/>
        <c:tickLblPos val="nextTo"/>
        <c:crossAx val="2219934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24185794569705E-2"/>
          <c:y val="5.8092149035262809E-2"/>
          <c:w val="0.88012830929649943"/>
          <c:h val="0.5866234198270126"/>
        </c:manualLayout>
      </c:layout>
      <c:barChart>
        <c:barDir val="col"/>
        <c:grouping val="clustered"/>
        <c:varyColors val="0"/>
        <c:ser>
          <c:idx val="0"/>
          <c:order val="0"/>
          <c:tx>
            <c:strRef>
              <c:f>'F16'!$A$52</c:f>
              <c:strCache>
                <c:ptCount val="1"/>
                <c:pt idx="0">
                  <c:v>abr-23</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'F16'!$B$7:$J$7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'F16'!$B$52:$J$52</c:f>
              <c:numCache>
                <c:formatCode>0.00%</c:formatCode>
                <c:ptCount val="9"/>
                <c:pt idx="0">
                  <c:v>6.3726658067908212E-2</c:v>
                </c:pt>
                <c:pt idx="1">
                  <c:v>0.1064059166333693</c:v>
                </c:pt>
                <c:pt idx="2">
                  <c:v>5.5785180026590275E-2</c:v>
                </c:pt>
                <c:pt idx="3">
                  <c:v>-5.560639735041663E-3</c:v>
                </c:pt>
                <c:pt idx="4">
                  <c:v>5.3806357559379993E-2</c:v>
                </c:pt>
                <c:pt idx="5">
                  <c:v>9.0248175946023648E-2</c:v>
                </c:pt>
                <c:pt idx="6">
                  <c:v>4.3474674146180468E-2</c:v>
                </c:pt>
                <c:pt idx="7">
                  <c:v>3.6050211545858205E-2</c:v>
                </c:pt>
                <c:pt idx="8">
                  <c:v>0.11461754674077813</c:v>
                </c:pt>
              </c:numCache>
            </c:numRef>
          </c:val>
          <c:extLst>
            <c:ext xmlns:c16="http://schemas.microsoft.com/office/drawing/2014/chart" uri="{C3380CC4-5D6E-409C-BE32-E72D297353CC}">
              <c16:uniqueId val="{00000000-50EA-4A0F-A81A-267380D70AE9}"/>
            </c:ext>
          </c:extLst>
        </c:ser>
        <c:ser>
          <c:idx val="1"/>
          <c:order val="1"/>
          <c:tx>
            <c:strRef>
              <c:f>'F16'!$A$53</c:f>
              <c:strCache>
                <c:ptCount val="1"/>
                <c:pt idx="0">
                  <c:v>may-23</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'F16'!$B$53:$J$53</c:f>
              <c:numCache>
                <c:formatCode>0.00%</c:formatCode>
                <c:ptCount val="9"/>
                <c:pt idx="0">
                  <c:v>6.1191244126459245E-2</c:v>
                </c:pt>
                <c:pt idx="1">
                  <c:v>0.10626110557134184</c:v>
                </c:pt>
                <c:pt idx="2">
                  <c:v>5.2533742827123524E-2</c:v>
                </c:pt>
                <c:pt idx="3">
                  <c:v>-6.3398066707305968E-3</c:v>
                </c:pt>
                <c:pt idx="4">
                  <c:v>3.8280371830784976E-2</c:v>
                </c:pt>
                <c:pt idx="5">
                  <c:v>9.2000863371465499E-2</c:v>
                </c:pt>
                <c:pt idx="6">
                  <c:v>3.7197366587139499E-2</c:v>
                </c:pt>
                <c:pt idx="7">
                  <c:v>3.5105289279637096E-2</c:v>
                </c:pt>
                <c:pt idx="8">
                  <c:v>0.10322033106498284</c:v>
                </c:pt>
              </c:numCache>
            </c:numRef>
          </c:val>
          <c:extLst>
            <c:ext xmlns:c16="http://schemas.microsoft.com/office/drawing/2014/chart" uri="{C3380CC4-5D6E-409C-BE32-E72D297353CC}">
              <c16:uniqueId val="{00000001-50EA-4A0F-A81A-267380D70AE9}"/>
            </c:ext>
          </c:extLst>
        </c:ser>
        <c:ser>
          <c:idx val="2"/>
          <c:order val="2"/>
          <c:tx>
            <c:strRef>
              <c:f>'F16'!$A$54</c:f>
              <c:strCache>
                <c:ptCount val="1"/>
                <c:pt idx="0">
                  <c:v>jun-23</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'F16'!$B$54:$J$54</c:f>
              <c:numCache>
                <c:formatCode>0.00%</c:formatCode>
                <c:ptCount val="9"/>
                <c:pt idx="0">
                  <c:v>5.3596317785485112E-2</c:v>
                </c:pt>
                <c:pt idx="1">
                  <c:v>9.5893548482430355E-2</c:v>
                </c:pt>
                <c:pt idx="2">
                  <c:v>6.1280586396464401E-2</c:v>
                </c:pt>
                <c:pt idx="3">
                  <c:v>-1.3022802945344135E-2</c:v>
                </c:pt>
                <c:pt idx="4">
                  <c:v>3.1804831582568152E-2</c:v>
                </c:pt>
                <c:pt idx="5">
                  <c:v>8.5358260765733843E-2</c:v>
                </c:pt>
                <c:pt idx="6">
                  <c:v>2.9489768607508779E-2</c:v>
                </c:pt>
                <c:pt idx="7">
                  <c:v>2.531534225850136E-2</c:v>
                </c:pt>
                <c:pt idx="8">
                  <c:v>9.4428937406798572E-2</c:v>
                </c:pt>
              </c:numCache>
            </c:numRef>
          </c:val>
          <c:extLst>
            <c:ext xmlns:c16="http://schemas.microsoft.com/office/drawing/2014/chart" uri="{C3380CC4-5D6E-409C-BE32-E72D297353CC}">
              <c16:uniqueId val="{00000002-50EA-4A0F-A81A-267380D70AE9}"/>
            </c:ext>
          </c:extLst>
        </c:ser>
        <c:ser>
          <c:idx val="3"/>
          <c:order val="3"/>
          <c:tx>
            <c:strRef>
              <c:f>'F16'!$A$55</c:f>
              <c:strCache>
                <c:ptCount val="1"/>
                <c:pt idx="0">
                  <c:v>jul-23</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'F16'!$B$55:$J$55</c:f>
              <c:numCache>
                <c:formatCode>0.00%</c:formatCode>
                <c:ptCount val="9"/>
                <c:pt idx="0">
                  <c:v>5.3324099722991798E-2</c:v>
                </c:pt>
                <c:pt idx="1">
                  <c:v>8.9652514705775399E-2</c:v>
                </c:pt>
                <c:pt idx="2">
                  <c:v>0.109522434494257</c:v>
                </c:pt>
                <c:pt idx="3">
                  <c:v>-1.81323819749921E-2</c:v>
                </c:pt>
                <c:pt idx="4">
                  <c:v>3.7569655075121701E-2</c:v>
                </c:pt>
                <c:pt idx="5">
                  <c:v>7.9825207692894001E-2</c:v>
                </c:pt>
                <c:pt idx="6">
                  <c:v>3.0785768553093E-2</c:v>
                </c:pt>
                <c:pt idx="7">
                  <c:v>3.5610758770928203E-2</c:v>
                </c:pt>
                <c:pt idx="8">
                  <c:v>9.1495569976140195E-2</c:v>
                </c:pt>
              </c:numCache>
            </c:numRef>
          </c:val>
          <c:extLst>
            <c:ext xmlns:c16="http://schemas.microsoft.com/office/drawing/2014/chart" uri="{C3380CC4-5D6E-409C-BE32-E72D297353CC}">
              <c16:uniqueId val="{00000003-50EA-4A0F-A81A-267380D70AE9}"/>
            </c:ext>
          </c:extLst>
        </c:ser>
        <c:ser>
          <c:idx val="4"/>
          <c:order val="4"/>
          <c:tx>
            <c:strRef>
              <c:f>'F16'!$A$56</c:f>
              <c:strCache>
                <c:ptCount val="1"/>
                <c:pt idx="0">
                  <c:v>ago-23</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'F16'!$B$56:$J$56</c:f>
              <c:numCache>
                <c:formatCode>0.00%</c:formatCode>
                <c:ptCount val="9"/>
                <c:pt idx="0">
                  <c:v>5.3687992173341102E-2</c:v>
                </c:pt>
                <c:pt idx="1">
                  <c:v>8.5994288681204595E-2</c:v>
                </c:pt>
                <c:pt idx="2">
                  <c:v>9.4014361148161002E-2</c:v>
                </c:pt>
                <c:pt idx="3">
                  <c:v>-8.0792987516179506E-3</c:v>
                </c:pt>
                <c:pt idx="4">
                  <c:v>3.5323185528347602E-2</c:v>
                </c:pt>
                <c:pt idx="5">
                  <c:v>7.7083280847168895E-2</c:v>
                </c:pt>
                <c:pt idx="6">
                  <c:v>3.3630404598146597E-2</c:v>
                </c:pt>
                <c:pt idx="7">
                  <c:v>3.4725880658869702E-2</c:v>
                </c:pt>
                <c:pt idx="8">
                  <c:v>9.1588163246790505E-2</c:v>
                </c:pt>
              </c:numCache>
            </c:numRef>
          </c:val>
          <c:extLst>
            <c:ext xmlns:c16="http://schemas.microsoft.com/office/drawing/2014/chart" uri="{C3380CC4-5D6E-409C-BE32-E72D297353CC}">
              <c16:uniqueId val="{00000004-50EA-4A0F-A81A-267380D70AE9}"/>
            </c:ext>
          </c:extLst>
        </c:ser>
        <c:dLbls>
          <c:showLegendKey val="0"/>
          <c:showVal val="0"/>
          <c:showCatName val="0"/>
          <c:showSerName val="0"/>
          <c:showPercent val="0"/>
          <c:showBubbleSize val="0"/>
        </c:dLbls>
        <c:gapWidth val="159"/>
        <c:overlap val="-51"/>
        <c:axId val="319380920"/>
        <c:axId val="319370424"/>
      </c:barChart>
      <c:catAx>
        <c:axId val="319380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70424"/>
        <c:crosses val="autoZero"/>
        <c:auto val="1"/>
        <c:lblAlgn val="ctr"/>
        <c:lblOffset val="1000"/>
        <c:tickLblSkip val="1"/>
        <c:noMultiLvlLbl val="0"/>
      </c:catAx>
      <c:valAx>
        <c:axId val="319370424"/>
        <c:scaling>
          <c:orientation val="minMax"/>
          <c:max val="0.17"/>
          <c:min val="-3.0000000000000006E-2"/>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80920"/>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E9A4-4E7B-923E-34BCCCE25513}"/>
              </c:ext>
            </c:extLst>
          </c:dPt>
          <c:dPt>
            <c:idx val="2"/>
            <c:invertIfNegative val="0"/>
            <c:bubble3D val="0"/>
            <c:extLst>
              <c:ext xmlns:c16="http://schemas.microsoft.com/office/drawing/2014/chart" uri="{C3380CC4-5D6E-409C-BE32-E72D297353CC}">
                <c16:uniqueId val="{00000001-E9A4-4E7B-923E-34BCCCE25513}"/>
              </c:ext>
            </c:extLst>
          </c:dPt>
          <c:dPt>
            <c:idx val="4"/>
            <c:invertIfNegative val="0"/>
            <c:bubble3D val="0"/>
            <c:extLst>
              <c:ext xmlns:c16="http://schemas.microsoft.com/office/drawing/2014/chart" uri="{C3380CC4-5D6E-409C-BE32-E72D297353CC}">
                <c16:uniqueId val="{00000002-E9A4-4E7B-923E-34BCCCE25513}"/>
              </c:ext>
            </c:extLst>
          </c:dPt>
          <c:dPt>
            <c:idx val="5"/>
            <c:invertIfNegative val="0"/>
            <c:bubble3D val="0"/>
            <c:extLst>
              <c:ext xmlns:c16="http://schemas.microsoft.com/office/drawing/2014/chart" uri="{C3380CC4-5D6E-409C-BE32-E72D297353CC}">
                <c16:uniqueId val="{00000003-E9A4-4E7B-923E-34BCCCE25513}"/>
              </c:ext>
            </c:extLst>
          </c:dPt>
          <c:dPt>
            <c:idx val="6"/>
            <c:invertIfNegative val="0"/>
            <c:bubble3D val="0"/>
            <c:extLst>
              <c:ext xmlns:c16="http://schemas.microsoft.com/office/drawing/2014/chart" uri="{C3380CC4-5D6E-409C-BE32-E72D297353CC}">
                <c16:uniqueId val="{00000004-E9A4-4E7B-923E-34BCCCE25513}"/>
              </c:ext>
            </c:extLst>
          </c:dPt>
          <c:dPt>
            <c:idx val="7"/>
            <c:invertIfNegative val="0"/>
            <c:bubble3D val="0"/>
            <c:extLst>
              <c:ext xmlns:c16="http://schemas.microsoft.com/office/drawing/2014/chart" uri="{C3380CC4-5D6E-409C-BE32-E72D297353CC}">
                <c16:uniqueId val="{00000005-E9A4-4E7B-923E-34BCCCE25513}"/>
              </c:ext>
            </c:extLst>
          </c:dPt>
          <c:dPt>
            <c:idx val="8"/>
            <c:invertIfNegative val="0"/>
            <c:bubble3D val="0"/>
            <c:extLst>
              <c:ext xmlns:c16="http://schemas.microsoft.com/office/drawing/2014/chart" uri="{C3380CC4-5D6E-409C-BE32-E72D297353CC}">
                <c16:uniqueId val="{00000006-E9A4-4E7B-923E-34BCCCE25513}"/>
              </c:ext>
            </c:extLst>
          </c:dPt>
          <c:dPt>
            <c:idx val="9"/>
            <c:invertIfNegative val="0"/>
            <c:bubble3D val="0"/>
            <c:extLst>
              <c:ext xmlns:c16="http://schemas.microsoft.com/office/drawing/2014/chart" uri="{C3380CC4-5D6E-409C-BE32-E72D297353CC}">
                <c16:uniqueId val="{00000007-E9A4-4E7B-923E-34BCCCE25513}"/>
              </c:ext>
            </c:extLst>
          </c:dPt>
          <c:dPt>
            <c:idx val="11"/>
            <c:invertIfNegative val="0"/>
            <c:bubble3D val="0"/>
            <c:extLst>
              <c:ext xmlns:c16="http://schemas.microsoft.com/office/drawing/2014/chart" uri="{C3380CC4-5D6E-409C-BE32-E72D297353CC}">
                <c16:uniqueId val="{00000008-E9A4-4E7B-923E-34BCCCE25513}"/>
              </c:ext>
            </c:extLst>
          </c:dPt>
          <c:dPt>
            <c:idx val="12"/>
            <c:invertIfNegative val="0"/>
            <c:bubble3D val="0"/>
            <c:extLst>
              <c:ext xmlns:c16="http://schemas.microsoft.com/office/drawing/2014/chart" uri="{C3380CC4-5D6E-409C-BE32-E72D297353CC}">
                <c16:uniqueId val="{00000009-E9A4-4E7B-923E-34BCCCE25513}"/>
              </c:ext>
            </c:extLst>
          </c:dPt>
          <c:dPt>
            <c:idx val="13"/>
            <c:invertIfNegative val="0"/>
            <c:bubble3D val="0"/>
            <c:extLst>
              <c:ext xmlns:c16="http://schemas.microsoft.com/office/drawing/2014/chart" uri="{C3380CC4-5D6E-409C-BE32-E72D297353CC}">
                <c16:uniqueId val="{0000000A-E9A4-4E7B-923E-34BCCCE25513}"/>
              </c:ext>
            </c:extLst>
          </c:dPt>
          <c:dPt>
            <c:idx val="14"/>
            <c:invertIfNegative val="0"/>
            <c:bubble3D val="0"/>
            <c:extLst>
              <c:ext xmlns:c16="http://schemas.microsoft.com/office/drawing/2014/chart" uri="{C3380CC4-5D6E-409C-BE32-E72D297353CC}">
                <c16:uniqueId val="{0000000B-E9A4-4E7B-923E-34BCCCE25513}"/>
              </c:ext>
            </c:extLst>
          </c:dPt>
          <c:dPt>
            <c:idx val="15"/>
            <c:invertIfNegative val="0"/>
            <c:bubble3D val="0"/>
            <c:extLst>
              <c:ext xmlns:c16="http://schemas.microsoft.com/office/drawing/2014/chart" uri="{C3380CC4-5D6E-409C-BE32-E72D297353CC}">
                <c16:uniqueId val="{0000000C-E9A4-4E7B-923E-34BCCCE25513}"/>
              </c:ext>
            </c:extLst>
          </c:dPt>
          <c:dPt>
            <c:idx val="17"/>
            <c:invertIfNegative val="0"/>
            <c:bubble3D val="0"/>
            <c:extLst>
              <c:ext xmlns:c16="http://schemas.microsoft.com/office/drawing/2014/chart" uri="{C3380CC4-5D6E-409C-BE32-E72D297353CC}">
                <c16:uniqueId val="{0000000D-E9A4-4E7B-923E-34BCCCE25513}"/>
              </c:ext>
            </c:extLst>
          </c:dPt>
          <c:dPt>
            <c:idx val="18"/>
            <c:invertIfNegative val="0"/>
            <c:bubble3D val="0"/>
            <c:extLst>
              <c:ext xmlns:c16="http://schemas.microsoft.com/office/drawing/2014/chart" uri="{C3380CC4-5D6E-409C-BE32-E72D297353CC}">
                <c16:uniqueId val="{0000000E-E9A4-4E7B-923E-34BCCCE25513}"/>
              </c:ext>
            </c:extLst>
          </c:dPt>
          <c:dPt>
            <c:idx val="20"/>
            <c:invertIfNegative val="0"/>
            <c:bubble3D val="0"/>
            <c:extLst>
              <c:ext xmlns:c16="http://schemas.microsoft.com/office/drawing/2014/chart" uri="{C3380CC4-5D6E-409C-BE32-E72D297353CC}">
                <c16:uniqueId val="{0000000F-E9A4-4E7B-923E-34BCCCE25513}"/>
              </c:ext>
            </c:extLst>
          </c:dPt>
          <c:dPt>
            <c:idx val="21"/>
            <c:invertIfNegative val="0"/>
            <c:bubble3D val="0"/>
            <c:extLst>
              <c:ext xmlns:c16="http://schemas.microsoft.com/office/drawing/2014/chart" uri="{C3380CC4-5D6E-409C-BE32-E72D297353CC}">
                <c16:uniqueId val="{00000010-E9A4-4E7B-923E-34BCCCE25513}"/>
              </c:ext>
            </c:extLst>
          </c:dPt>
          <c:dPt>
            <c:idx val="22"/>
            <c:invertIfNegative val="0"/>
            <c:bubble3D val="0"/>
            <c:extLst>
              <c:ext xmlns:c16="http://schemas.microsoft.com/office/drawing/2014/chart" uri="{C3380CC4-5D6E-409C-BE32-E72D297353CC}">
                <c16:uniqueId val="{00000011-E9A4-4E7B-923E-34BCCCE25513}"/>
              </c:ext>
            </c:extLst>
          </c:dPt>
          <c:dPt>
            <c:idx val="23"/>
            <c:invertIfNegative val="0"/>
            <c:bubble3D val="0"/>
            <c:extLst>
              <c:ext xmlns:c16="http://schemas.microsoft.com/office/drawing/2014/chart" uri="{C3380CC4-5D6E-409C-BE32-E72D297353CC}">
                <c16:uniqueId val="{00000012-E9A4-4E7B-923E-34BCCCE25513}"/>
              </c:ext>
            </c:extLst>
          </c:dPt>
          <c:dPt>
            <c:idx val="26"/>
            <c:invertIfNegative val="0"/>
            <c:bubble3D val="0"/>
            <c:extLst>
              <c:ext xmlns:c16="http://schemas.microsoft.com/office/drawing/2014/chart" uri="{C3380CC4-5D6E-409C-BE32-E72D297353CC}">
                <c16:uniqueId val="{00000013-E9A4-4E7B-923E-34BCCCE25513}"/>
              </c:ext>
            </c:extLst>
          </c:dPt>
          <c:dPt>
            <c:idx val="28"/>
            <c:invertIfNegative val="0"/>
            <c:bubble3D val="0"/>
            <c:extLst>
              <c:ext xmlns:c16="http://schemas.microsoft.com/office/drawing/2014/chart" uri="{C3380CC4-5D6E-409C-BE32-E72D297353CC}">
                <c16:uniqueId val="{00000014-E9A4-4E7B-923E-34BCCCE25513}"/>
              </c:ext>
            </c:extLst>
          </c:dPt>
          <c:dPt>
            <c:idx val="29"/>
            <c:invertIfNegative val="0"/>
            <c:bubble3D val="0"/>
            <c:spPr>
              <a:solidFill>
                <a:srgbClr val="FBBB27"/>
              </a:solidFill>
              <a:ln>
                <a:noFill/>
              </a:ln>
              <a:effectLst/>
            </c:spPr>
            <c:extLst>
              <c:ext xmlns:c16="http://schemas.microsoft.com/office/drawing/2014/chart" uri="{C3380CC4-5D6E-409C-BE32-E72D297353CC}">
                <c16:uniqueId val="{00000016-E9A4-4E7B-923E-34BCCCE25513}"/>
              </c:ext>
            </c:extLst>
          </c:dPt>
          <c:dPt>
            <c:idx val="31"/>
            <c:invertIfNegative val="0"/>
            <c:bubble3D val="0"/>
            <c:extLst>
              <c:ext xmlns:c16="http://schemas.microsoft.com/office/drawing/2014/chart" uri="{C3380CC4-5D6E-409C-BE32-E72D297353CC}">
                <c16:uniqueId val="{00000017-E9A4-4E7B-923E-34BCCCE2551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'F17'!$B$7:$B$38</c:f>
              <c:strCache>
                <c:ptCount val="32"/>
                <c:pt idx="0">
                  <c:v>Sonora</c:v>
                </c:pt>
                <c:pt idx="1">
                  <c:v>Chihuahua</c:v>
                </c:pt>
                <c:pt idx="2">
                  <c:v>Baja California</c:v>
                </c:pt>
                <c:pt idx="3">
                  <c:v>Coahuila</c:v>
                </c:pt>
                <c:pt idx="4">
                  <c:v>Nuevo León</c:v>
                </c:pt>
                <c:pt idx="5">
                  <c:v>Guerrero</c:v>
                </c:pt>
                <c:pt idx="6">
                  <c:v>Estado de México</c:v>
                </c:pt>
                <c:pt idx="7">
                  <c:v>Sinaloa</c:v>
                </c:pt>
                <c:pt idx="8">
                  <c:v>Tamaulipas</c:v>
                </c:pt>
                <c:pt idx="9">
                  <c:v>Tlaxcala</c:v>
                </c:pt>
                <c:pt idx="10">
                  <c:v>Quintana Roo</c:v>
                </c:pt>
                <c:pt idx="11">
                  <c:v>Durango</c:v>
                </c:pt>
                <c:pt idx="12">
                  <c:v>Ciudad de México</c:v>
                </c:pt>
                <c:pt idx="13">
                  <c:v>Baja California Sur</c:v>
                </c:pt>
                <c:pt idx="14">
                  <c:v>Tabasco</c:v>
                </c:pt>
                <c:pt idx="15">
                  <c:v>Michoacán</c:v>
                </c:pt>
                <c:pt idx="16">
                  <c:v>San Luis Potosí</c:v>
                </c:pt>
                <c:pt idx="17">
                  <c:v>Puebla</c:v>
                </c:pt>
                <c:pt idx="18">
                  <c:v>Morelos</c:v>
                </c:pt>
                <c:pt idx="19">
                  <c:v>Veracruz</c:v>
                </c:pt>
                <c:pt idx="20">
                  <c:v>Oaxaca</c:v>
                </c:pt>
                <c:pt idx="21">
                  <c:v>Chiapas</c:v>
                </c:pt>
                <c:pt idx="22">
                  <c:v>Guanajuato</c:v>
                </c:pt>
                <c:pt idx="23">
                  <c:v>Querétaro</c:v>
                </c:pt>
                <c:pt idx="24">
                  <c:v>Hidalgo</c:v>
                </c:pt>
                <c:pt idx="25">
                  <c:v>Zacatecas</c:v>
                </c:pt>
                <c:pt idx="26">
                  <c:v>Colima</c:v>
                </c:pt>
                <c:pt idx="27">
                  <c:v>Nayarit</c:v>
                </c:pt>
                <c:pt idx="28">
                  <c:v>Aguascalientes</c:v>
                </c:pt>
                <c:pt idx="29">
                  <c:v>Jalisco</c:v>
                </c:pt>
                <c:pt idx="30">
                  <c:v>Yucatán</c:v>
                </c:pt>
                <c:pt idx="31">
                  <c:v>Campeche</c:v>
                </c:pt>
              </c:strCache>
            </c:strRef>
          </c:cat>
          <c:val>
            <c:numRef>
              <c:f>'F17'!$C$7:$C$38</c:f>
              <c:numCache>
                <c:formatCode>0.00%</c:formatCode>
                <c:ptCount val="32"/>
                <c:pt idx="0">
                  <c:v>4.2533789043675399E-2</c:v>
                </c:pt>
                <c:pt idx="1">
                  <c:v>4.31564817274077E-2</c:v>
                </c:pt>
                <c:pt idx="2">
                  <c:v>4.3365258971008298E-2</c:v>
                </c:pt>
                <c:pt idx="3">
                  <c:v>4.4062493302758202E-2</c:v>
                </c:pt>
                <c:pt idx="4">
                  <c:v>5.39512503770627E-2</c:v>
                </c:pt>
                <c:pt idx="5">
                  <c:v>5.5252498373839401E-2</c:v>
                </c:pt>
                <c:pt idx="6">
                  <c:v>5.9819487935163E-2</c:v>
                </c:pt>
                <c:pt idx="7">
                  <c:v>6.2214318258645901E-2</c:v>
                </c:pt>
                <c:pt idx="8">
                  <c:v>6.2217728842577397E-2</c:v>
                </c:pt>
                <c:pt idx="9">
                  <c:v>6.5801997357692002E-2</c:v>
                </c:pt>
                <c:pt idx="10">
                  <c:v>6.7593509560447906E-2</c:v>
                </c:pt>
                <c:pt idx="11">
                  <c:v>6.7606462773020598E-2</c:v>
                </c:pt>
                <c:pt idx="12">
                  <c:v>6.91388691743553E-2</c:v>
                </c:pt>
                <c:pt idx="13">
                  <c:v>7.0246829239314398E-2</c:v>
                </c:pt>
                <c:pt idx="14">
                  <c:v>7.0823887918540607E-2</c:v>
                </c:pt>
                <c:pt idx="15">
                  <c:v>7.1135333584728497E-2</c:v>
                </c:pt>
                <c:pt idx="16">
                  <c:v>7.1956698623836898E-2</c:v>
                </c:pt>
                <c:pt idx="17">
                  <c:v>7.2315758434441199E-2</c:v>
                </c:pt>
                <c:pt idx="18">
                  <c:v>7.35999423028382E-2</c:v>
                </c:pt>
                <c:pt idx="19">
                  <c:v>7.4644077448747306E-2</c:v>
                </c:pt>
                <c:pt idx="20">
                  <c:v>7.5774645891347706E-2</c:v>
                </c:pt>
                <c:pt idx="21">
                  <c:v>7.68950304444527E-2</c:v>
                </c:pt>
                <c:pt idx="22">
                  <c:v>7.8011992789611198E-2</c:v>
                </c:pt>
                <c:pt idx="23">
                  <c:v>7.8232975071577601E-2</c:v>
                </c:pt>
                <c:pt idx="24">
                  <c:v>7.9072840073529396E-2</c:v>
                </c:pt>
                <c:pt idx="25">
                  <c:v>7.9769766133111195E-2</c:v>
                </c:pt>
                <c:pt idx="26">
                  <c:v>8.0369675388957104E-2</c:v>
                </c:pt>
                <c:pt idx="27">
                  <c:v>8.1470301777655699E-2</c:v>
                </c:pt>
                <c:pt idx="28">
                  <c:v>8.1635308318936894E-2</c:v>
                </c:pt>
                <c:pt idx="29">
                  <c:v>8.5994288681204595E-2</c:v>
                </c:pt>
                <c:pt idx="30">
                  <c:v>9.3021695870257007E-2</c:v>
                </c:pt>
                <c:pt idx="31">
                  <c:v>9.5100351247176904E-2</c:v>
                </c:pt>
              </c:numCache>
            </c:numRef>
          </c:val>
          <c:extLst>
            <c:ext xmlns:c16="http://schemas.microsoft.com/office/drawing/2014/chart" uri="{C3380CC4-5D6E-409C-BE32-E72D297353CC}">
              <c16:uniqueId val="{00000018-E9A4-4E7B-923E-34BCCCE25513}"/>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'F17'!$B$40</c:f>
              <c:strCache>
                <c:ptCount val="1"/>
                <c:pt idx="0">
                  <c:v>Nacional</c:v>
                </c:pt>
              </c:strCache>
            </c:strRef>
          </c:tx>
          <c:spPr>
            <a:ln w="50800">
              <a:solidFill>
                <a:srgbClr val="FF6C37"/>
              </a:solidFill>
              <a:prstDash val="sysDot"/>
            </a:ln>
          </c:spPr>
          <c:marker>
            <c:symbol val="circle"/>
            <c:size val="3"/>
          </c:marker>
          <c:dLbls>
            <c:dLbl>
              <c:idx val="0"/>
              <c:layout>
                <c:manualLayout>
                  <c:x val="-5.7727272727272724E-2"/>
                  <c:y val="0.35601915708812254"/>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9-E9A4-4E7B-923E-34BCCCE25513}"/>
                </c:ext>
              </c:extLst>
            </c:dLbl>
            <c:dLbl>
              <c:idx val="1"/>
              <c:delete val="1"/>
              <c:extLst>
                <c:ext xmlns:c15="http://schemas.microsoft.com/office/drawing/2012/chart" uri="{CE6537A1-D6FC-4f65-9D91-7224C49458BB}"/>
                <c:ext xmlns:c16="http://schemas.microsoft.com/office/drawing/2014/chart" uri="{C3380CC4-5D6E-409C-BE32-E72D297353CC}">
                  <c16:uniqueId val="{0000001A-E9A4-4E7B-923E-34BCCCE25513}"/>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'F17'!$D$40:$D$41</c:f>
              <c:numCache>
                <c:formatCode>0.00%</c:formatCode>
                <c:ptCount val="2"/>
                <c:pt idx="0">
                  <c:v>6.88E-2</c:v>
                </c:pt>
                <c:pt idx="1">
                  <c:v>6.88E-2</c:v>
                </c:pt>
              </c:numCache>
            </c:numRef>
          </c:xVal>
          <c:yVal>
            <c:numRef>
              <c:f>'F17'!$C$40:$C$41</c:f>
              <c:numCache>
                <c:formatCode>General</c:formatCode>
                <c:ptCount val="2"/>
                <c:pt idx="0">
                  <c:v>1</c:v>
                </c:pt>
                <c:pt idx="1">
                  <c:v>0</c:v>
                </c:pt>
              </c:numCache>
            </c:numRef>
          </c:yVal>
          <c:smooth val="0"/>
          <c:extLst>
            <c:ext xmlns:c16="http://schemas.microsoft.com/office/drawing/2014/chart" uri="{C3380CC4-5D6E-409C-BE32-E72D297353CC}">
              <c16:uniqueId val="{0000001B-E9A4-4E7B-923E-34BCCCE25513}"/>
            </c:ext>
          </c:extLst>
        </c:ser>
        <c:dLbls>
          <c:showLegendKey val="0"/>
          <c:showVal val="0"/>
          <c:showCatName val="0"/>
          <c:showSerName val="0"/>
          <c:showPercent val="0"/>
          <c:showBubbleSize val="0"/>
        </c:dLbls>
        <c:axId val="423062056"/>
        <c:axId val="423061400"/>
      </c:scatterChart>
      <c:valAx>
        <c:axId val="403253368"/>
        <c:scaling>
          <c:orientation val="minMax"/>
        </c:scaling>
        <c:delete val="0"/>
        <c:axPos val="t"/>
        <c:numFmt formatCode="0.00%" sourceLinked="1"/>
        <c:majorTickMark val="out"/>
        <c:minorTickMark val="none"/>
        <c:tickLblPos val="nextTo"/>
        <c:spPr>
          <a:ln>
            <a:noFill/>
          </a:ln>
        </c:spPr>
        <c:txPr>
          <a:bodyPr/>
          <a:lstStyle/>
          <a:p>
            <a:pPr>
              <a:defRPr>
                <a:solidFill>
                  <a:schemeClr val="bg1"/>
                </a:solidFill>
              </a:defRPr>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3061400"/>
        <c:scaling>
          <c:orientation val="minMax"/>
          <c:max val="1"/>
        </c:scaling>
        <c:delete val="1"/>
        <c:axPos val="l"/>
        <c:numFmt formatCode="General" sourceLinked="1"/>
        <c:majorTickMark val="out"/>
        <c:minorTickMark val="none"/>
        <c:tickLblPos val="nextTo"/>
        <c:crossAx val="423062056"/>
        <c:crosses val="autoZero"/>
        <c:crossBetween val="midCat"/>
      </c:valAx>
      <c:valAx>
        <c:axId val="423062056"/>
        <c:scaling>
          <c:orientation val="minMax"/>
        </c:scaling>
        <c:delete val="1"/>
        <c:axPos val="b"/>
        <c:numFmt formatCode="0.00%" sourceLinked="1"/>
        <c:majorTickMark val="out"/>
        <c:minorTickMark val="none"/>
        <c:tickLblPos val="nextTo"/>
        <c:crossAx val="423061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984470691163596E-2"/>
          <c:y val="1.1363857800757373E-2"/>
          <c:w val="0.93345997375328083"/>
          <c:h val="0.96012108720928102"/>
        </c:manualLayout>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39B7-4F7A-AFB1-B403B7FF817B}"/>
              </c:ext>
            </c:extLst>
          </c:dPt>
          <c:dPt>
            <c:idx val="1"/>
            <c:invertIfNegative val="0"/>
            <c:bubble3D val="0"/>
            <c:extLst>
              <c:ext xmlns:c16="http://schemas.microsoft.com/office/drawing/2014/chart" uri="{C3380CC4-5D6E-409C-BE32-E72D297353CC}">
                <c16:uniqueId val="{00000001-39B7-4F7A-AFB1-B403B7FF817B}"/>
              </c:ext>
            </c:extLst>
          </c:dPt>
          <c:dPt>
            <c:idx val="2"/>
            <c:invertIfNegative val="0"/>
            <c:bubble3D val="0"/>
            <c:extLst>
              <c:ext xmlns:c16="http://schemas.microsoft.com/office/drawing/2014/chart" uri="{C3380CC4-5D6E-409C-BE32-E72D297353CC}">
                <c16:uniqueId val="{00000002-39B7-4F7A-AFB1-B403B7FF817B}"/>
              </c:ext>
            </c:extLst>
          </c:dPt>
          <c:dPt>
            <c:idx val="3"/>
            <c:invertIfNegative val="0"/>
            <c:bubble3D val="0"/>
            <c:extLst>
              <c:ext xmlns:c16="http://schemas.microsoft.com/office/drawing/2014/chart" uri="{C3380CC4-5D6E-409C-BE32-E72D297353CC}">
                <c16:uniqueId val="{00000003-39B7-4F7A-AFB1-B403B7FF817B}"/>
              </c:ext>
            </c:extLst>
          </c:dPt>
          <c:dPt>
            <c:idx val="4"/>
            <c:invertIfNegative val="0"/>
            <c:bubble3D val="0"/>
            <c:extLst>
              <c:ext xmlns:c16="http://schemas.microsoft.com/office/drawing/2014/chart" uri="{C3380CC4-5D6E-409C-BE32-E72D297353CC}">
                <c16:uniqueId val="{00000004-39B7-4F7A-AFB1-B403B7FF817B}"/>
              </c:ext>
            </c:extLst>
          </c:dPt>
          <c:dPt>
            <c:idx val="6"/>
            <c:invertIfNegative val="0"/>
            <c:bubble3D val="0"/>
            <c:extLst>
              <c:ext xmlns:c16="http://schemas.microsoft.com/office/drawing/2014/chart" uri="{C3380CC4-5D6E-409C-BE32-E72D297353CC}">
                <c16:uniqueId val="{00000005-39B7-4F7A-AFB1-B403B7FF817B}"/>
              </c:ext>
            </c:extLst>
          </c:dPt>
          <c:dPt>
            <c:idx val="7"/>
            <c:invertIfNegative val="0"/>
            <c:bubble3D val="0"/>
            <c:extLst>
              <c:ext xmlns:c16="http://schemas.microsoft.com/office/drawing/2014/chart" uri="{C3380CC4-5D6E-409C-BE32-E72D297353CC}">
                <c16:uniqueId val="{00000006-39B7-4F7A-AFB1-B403B7FF817B}"/>
              </c:ext>
            </c:extLst>
          </c:dPt>
          <c:dPt>
            <c:idx val="9"/>
            <c:invertIfNegative val="0"/>
            <c:bubble3D val="0"/>
            <c:extLst>
              <c:ext xmlns:c16="http://schemas.microsoft.com/office/drawing/2014/chart" uri="{C3380CC4-5D6E-409C-BE32-E72D297353CC}">
                <c16:uniqueId val="{00000007-39B7-4F7A-AFB1-B403B7FF817B}"/>
              </c:ext>
            </c:extLst>
          </c:dPt>
          <c:dPt>
            <c:idx val="12"/>
            <c:invertIfNegative val="0"/>
            <c:bubble3D val="0"/>
            <c:extLst>
              <c:ext xmlns:c16="http://schemas.microsoft.com/office/drawing/2014/chart" uri="{C3380CC4-5D6E-409C-BE32-E72D297353CC}">
                <c16:uniqueId val="{00000008-39B7-4F7A-AFB1-B403B7FF817B}"/>
              </c:ext>
            </c:extLst>
          </c:dPt>
          <c:dPt>
            <c:idx val="13"/>
            <c:invertIfNegative val="0"/>
            <c:bubble3D val="0"/>
            <c:extLst>
              <c:ext xmlns:c16="http://schemas.microsoft.com/office/drawing/2014/chart" uri="{C3380CC4-5D6E-409C-BE32-E72D297353CC}">
                <c16:uniqueId val="{00000009-39B7-4F7A-AFB1-B403B7FF817B}"/>
              </c:ext>
            </c:extLst>
          </c:dPt>
          <c:dPt>
            <c:idx val="14"/>
            <c:invertIfNegative val="0"/>
            <c:bubble3D val="0"/>
            <c:extLst>
              <c:ext xmlns:c16="http://schemas.microsoft.com/office/drawing/2014/chart" uri="{C3380CC4-5D6E-409C-BE32-E72D297353CC}">
                <c16:uniqueId val="{0000000A-39B7-4F7A-AFB1-B403B7FF817B}"/>
              </c:ext>
            </c:extLst>
          </c:dPt>
          <c:dPt>
            <c:idx val="17"/>
            <c:invertIfNegative val="0"/>
            <c:bubble3D val="0"/>
            <c:extLst>
              <c:ext xmlns:c16="http://schemas.microsoft.com/office/drawing/2014/chart" uri="{C3380CC4-5D6E-409C-BE32-E72D297353CC}">
                <c16:uniqueId val="{0000000B-39B7-4F7A-AFB1-B403B7FF817B}"/>
              </c:ext>
            </c:extLst>
          </c:dPt>
          <c:dPt>
            <c:idx val="18"/>
            <c:invertIfNegative val="0"/>
            <c:bubble3D val="0"/>
            <c:extLst>
              <c:ext xmlns:c16="http://schemas.microsoft.com/office/drawing/2014/chart" uri="{C3380CC4-5D6E-409C-BE32-E72D297353CC}">
                <c16:uniqueId val="{0000000C-39B7-4F7A-AFB1-B403B7FF817B}"/>
              </c:ext>
            </c:extLst>
          </c:dPt>
          <c:dPt>
            <c:idx val="19"/>
            <c:invertIfNegative val="0"/>
            <c:bubble3D val="0"/>
            <c:extLst>
              <c:ext xmlns:c16="http://schemas.microsoft.com/office/drawing/2014/chart" uri="{C3380CC4-5D6E-409C-BE32-E72D297353CC}">
                <c16:uniqueId val="{0000000D-39B7-4F7A-AFB1-B403B7FF817B}"/>
              </c:ext>
            </c:extLst>
          </c:dPt>
          <c:dPt>
            <c:idx val="20"/>
            <c:invertIfNegative val="0"/>
            <c:bubble3D val="0"/>
            <c:extLst>
              <c:ext xmlns:c16="http://schemas.microsoft.com/office/drawing/2014/chart" uri="{C3380CC4-5D6E-409C-BE32-E72D297353CC}">
                <c16:uniqueId val="{0000000E-39B7-4F7A-AFB1-B403B7FF817B}"/>
              </c:ext>
            </c:extLst>
          </c:dPt>
          <c:dPt>
            <c:idx val="21"/>
            <c:invertIfNegative val="0"/>
            <c:bubble3D val="0"/>
            <c:extLst>
              <c:ext xmlns:c16="http://schemas.microsoft.com/office/drawing/2014/chart" uri="{C3380CC4-5D6E-409C-BE32-E72D297353CC}">
                <c16:uniqueId val="{0000000F-39B7-4F7A-AFB1-B403B7FF817B}"/>
              </c:ext>
            </c:extLst>
          </c:dPt>
          <c:dPt>
            <c:idx val="23"/>
            <c:invertIfNegative val="0"/>
            <c:bubble3D val="0"/>
            <c:extLst>
              <c:ext xmlns:c16="http://schemas.microsoft.com/office/drawing/2014/chart" uri="{C3380CC4-5D6E-409C-BE32-E72D297353CC}">
                <c16:uniqueId val="{00000010-39B7-4F7A-AFB1-B403B7FF817B}"/>
              </c:ext>
            </c:extLst>
          </c:dPt>
          <c:dPt>
            <c:idx val="24"/>
            <c:invertIfNegative val="0"/>
            <c:bubble3D val="0"/>
            <c:extLst>
              <c:ext xmlns:c16="http://schemas.microsoft.com/office/drawing/2014/chart" uri="{C3380CC4-5D6E-409C-BE32-E72D297353CC}">
                <c16:uniqueId val="{00000011-39B7-4F7A-AFB1-B403B7FF817B}"/>
              </c:ext>
            </c:extLst>
          </c:dPt>
          <c:dPt>
            <c:idx val="25"/>
            <c:invertIfNegative val="0"/>
            <c:bubble3D val="0"/>
            <c:extLst>
              <c:ext xmlns:c16="http://schemas.microsoft.com/office/drawing/2014/chart" uri="{C3380CC4-5D6E-409C-BE32-E72D297353CC}">
                <c16:uniqueId val="{00000012-39B7-4F7A-AFB1-B403B7FF817B}"/>
              </c:ext>
            </c:extLst>
          </c:dPt>
          <c:dPt>
            <c:idx val="26"/>
            <c:invertIfNegative val="0"/>
            <c:bubble3D val="0"/>
            <c:extLst>
              <c:ext xmlns:c16="http://schemas.microsoft.com/office/drawing/2014/chart" uri="{C3380CC4-5D6E-409C-BE32-E72D297353CC}">
                <c16:uniqueId val="{00000013-39B7-4F7A-AFB1-B403B7FF817B}"/>
              </c:ext>
            </c:extLst>
          </c:dPt>
          <c:dPt>
            <c:idx val="27"/>
            <c:invertIfNegative val="0"/>
            <c:bubble3D val="0"/>
            <c:extLst>
              <c:ext xmlns:c16="http://schemas.microsoft.com/office/drawing/2014/chart" uri="{C3380CC4-5D6E-409C-BE32-E72D297353CC}">
                <c16:uniqueId val="{00000014-39B7-4F7A-AFB1-B403B7FF817B}"/>
              </c:ext>
            </c:extLst>
          </c:dPt>
          <c:dPt>
            <c:idx val="28"/>
            <c:invertIfNegative val="0"/>
            <c:bubble3D val="0"/>
            <c:extLst>
              <c:ext xmlns:c16="http://schemas.microsoft.com/office/drawing/2014/chart" uri="{C3380CC4-5D6E-409C-BE32-E72D297353CC}">
                <c16:uniqueId val="{00000015-39B7-4F7A-AFB1-B403B7FF817B}"/>
              </c:ext>
            </c:extLst>
          </c:dPt>
          <c:dPt>
            <c:idx val="29"/>
            <c:invertIfNegative val="0"/>
            <c:bubble3D val="0"/>
            <c:extLst>
              <c:ext xmlns:c16="http://schemas.microsoft.com/office/drawing/2014/chart" uri="{C3380CC4-5D6E-409C-BE32-E72D297353CC}">
                <c16:uniqueId val="{00000016-39B7-4F7A-AFB1-B403B7FF817B}"/>
              </c:ext>
            </c:extLst>
          </c:dPt>
          <c:dPt>
            <c:idx val="30"/>
            <c:invertIfNegative val="0"/>
            <c:bubble3D val="0"/>
            <c:extLst>
              <c:ext xmlns:c16="http://schemas.microsoft.com/office/drawing/2014/chart" uri="{C3380CC4-5D6E-409C-BE32-E72D297353CC}">
                <c16:uniqueId val="{00000017-39B7-4F7A-AFB1-B403B7FF817B}"/>
              </c:ext>
            </c:extLst>
          </c:dPt>
          <c:dPt>
            <c:idx val="31"/>
            <c:invertIfNegative val="0"/>
            <c:bubble3D val="0"/>
            <c:spPr>
              <a:solidFill>
                <a:srgbClr val="FBBB27"/>
              </a:solidFill>
              <a:ln>
                <a:noFill/>
              </a:ln>
              <a:effectLst/>
            </c:spPr>
            <c:extLst>
              <c:ext xmlns:c16="http://schemas.microsoft.com/office/drawing/2014/chart" uri="{C3380CC4-5D6E-409C-BE32-E72D297353CC}">
                <c16:uniqueId val="{00000019-39B7-4F7A-AFB1-B403B7FF817B}"/>
              </c:ext>
            </c:extLst>
          </c:dPt>
          <c:dLbls>
            <c:dLbl>
              <c:idx val="13"/>
              <c:layout>
                <c:manualLayout>
                  <c:x val="-6.41414141414141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B7-4F7A-AFB1-B403B7FF817B}"/>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'F18'!$B$7:$B$38</c:f>
              <c:strCache>
                <c:ptCount val="32"/>
                <c:pt idx="0">
                  <c:v>Colima</c:v>
                </c:pt>
                <c:pt idx="1">
                  <c:v>Baja California Sur</c:v>
                </c:pt>
                <c:pt idx="2">
                  <c:v>San Luis Potosí</c:v>
                </c:pt>
                <c:pt idx="3">
                  <c:v>Estado de México</c:v>
                </c:pt>
                <c:pt idx="4">
                  <c:v>Ciudad de México</c:v>
                </c:pt>
                <c:pt idx="5">
                  <c:v>Nayarit</c:v>
                </c:pt>
                <c:pt idx="6">
                  <c:v>Tlaxcala</c:v>
                </c:pt>
                <c:pt idx="7">
                  <c:v>Baja California</c:v>
                </c:pt>
                <c:pt idx="8">
                  <c:v>Chihuahua</c:v>
                </c:pt>
                <c:pt idx="9">
                  <c:v>Morelos</c:v>
                </c:pt>
                <c:pt idx="10">
                  <c:v>Sinaloa</c:v>
                </c:pt>
                <c:pt idx="11">
                  <c:v>Tabasco</c:v>
                </c:pt>
                <c:pt idx="12">
                  <c:v>Aguascalientes</c:v>
                </c:pt>
                <c:pt idx="13">
                  <c:v>Sonora</c:v>
                </c:pt>
                <c:pt idx="14">
                  <c:v>Zacatecas</c:v>
                </c:pt>
                <c:pt idx="15">
                  <c:v>Nuevo León</c:v>
                </c:pt>
                <c:pt idx="16">
                  <c:v>Guanajuato</c:v>
                </c:pt>
                <c:pt idx="17">
                  <c:v>Puebla</c:v>
                </c:pt>
                <c:pt idx="18">
                  <c:v>Chiapas</c:v>
                </c:pt>
                <c:pt idx="19">
                  <c:v>Guerrero</c:v>
                </c:pt>
                <c:pt idx="20">
                  <c:v>Querétaro</c:v>
                </c:pt>
                <c:pt idx="21">
                  <c:v>Coahuila</c:v>
                </c:pt>
                <c:pt idx="22">
                  <c:v>Campeche</c:v>
                </c:pt>
                <c:pt idx="23">
                  <c:v>Quintana Roo</c:v>
                </c:pt>
                <c:pt idx="24">
                  <c:v>Tamaulipas</c:v>
                </c:pt>
                <c:pt idx="25">
                  <c:v>Durango</c:v>
                </c:pt>
                <c:pt idx="26">
                  <c:v>Oaxaca</c:v>
                </c:pt>
                <c:pt idx="27">
                  <c:v>Hidalgo</c:v>
                </c:pt>
                <c:pt idx="28">
                  <c:v>Veracruz</c:v>
                </c:pt>
                <c:pt idx="29">
                  <c:v>Michoacán</c:v>
                </c:pt>
                <c:pt idx="30">
                  <c:v>Yucatán</c:v>
                </c:pt>
                <c:pt idx="31">
                  <c:v>Jalisco</c:v>
                </c:pt>
              </c:strCache>
            </c:strRef>
          </c:cat>
          <c:val>
            <c:numRef>
              <c:f>'F18'!$C$7:$C$38</c:f>
              <c:numCache>
                <c:formatCode>0.00%</c:formatCode>
                <c:ptCount val="32"/>
                <c:pt idx="0">
                  <c:v>1.09758728560643E-2</c:v>
                </c:pt>
                <c:pt idx="1">
                  <c:v>1.8621827610591599E-2</c:v>
                </c:pt>
                <c:pt idx="2">
                  <c:v>2.1530126241611901E-2</c:v>
                </c:pt>
                <c:pt idx="3">
                  <c:v>2.55083703773764E-2</c:v>
                </c:pt>
                <c:pt idx="4">
                  <c:v>2.7287433559098899E-2</c:v>
                </c:pt>
                <c:pt idx="5">
                  <c:v>2.9273492592795099E-2</c:v>
                </c:pt>
                <c:pt idx="6">
                  <c:v>3.0590669845696999E-2</c:v>
                </c:pt>
                <c:pt idx="7">
                  <c:v>3.1240323413039599E-2</c:v>
                </c:pt>
                <c:pt idx="8">
                  <c:v>3.1806100716385198E-2</c:v>
                </c:pt>
                <c:pt idx="9">
                  <c:v>3.3214660377825798E-2</c:v>
                </c:pt>
                <c:pt idx="10">
                  <c:v>3.41844812184358E-2</c:v>
                </c:pt>
                <c:pt idx="11">
                  <c:v>3.95108419483019E-2</c:v>
                </c:pt>
                <c:pt idx="12">
                  <c:v>3.9537675038897602E-2</c:v>
                </c:pt>
                <c:pt idx="13">
                  <c:v>3.9786018678030603E-2</c:v>
                </c:pt>
                <c:pt idx="14">
                  <c:v>4.2151162790697902E-2</c:v>
                </c:pt>
                <c:pt idx="15">
                  <c:v>4.2406747631307501E-2</c:v>
                </c:pt>
                <c:pt idx="16">
                  <c:v>4.2946334497261401E-2</c:v>
                </c:pt>
                <c:pt idx="17">
                  <c:v>4.43669081312765E-2</c:v>
                </c:pt>
                <c:pt idx="18">
                  <c:v>4.5032706981175299E-2</c:v>
                </c:pt>
                <c:pt idx="19">
                  <c:v>4.5236239281852601E-2</c:v>
                </c:pt>
                <c:pt idx="20">
                  <c:v>4.5341824082294903E-2</c:v>
                </c:pt>
                <c:pt idx="21">
                  <c:v>4.7617050544362702E-2</c:v>
                </c:pt>
                <c:pt idx="22">
                  <c:v>4.8446665218336002E-2</c:v>
                </c:pt>
                <c:pt idx="23">
                  <c:v>4.8911402596531199E-2</c:v>
                </c:pt>
                <c:pt idx="24">
                  <c:v>5.3443456162642899E-2</c:v>
                </c:pt>
                <c:pt idx="25">
                  <c:v>5.4194816361626402E-2</c:v>
                </c:pt>
                <c:pt idx="26">
                  <c:v>5.5779621685034399E-2</c:v>
                </c:pt>
                <c:pt idx="27">
                  <c:v>6.4547122775431107E-2</c:v>
                </c:pt>
                <c:pt idx="28">
                  <c:v>7.3353356740978995E-2</c:v>
                </c:pt>
                <c:pt idx="29">
                  <c:v>8.8063871516856004E-2</c:v>
                </c:pt>
                <c:pt idx="30">
                  <c:v>8.8871575120114302E-2</c:v>
                </c:pt>
                <c:pt idx="31">
                  <c:v>9.4014361148161002E-2</c:v>
                </c:pt>
              </c:numCache>
            </c:numRef>
          </c:val>
          <c:extLst>
            <c:ext xmlns:c16="http://schemas.microsoft.com/office/drawing/2014/chart" uri="{C3380CC4-5D6E-409C-BE32-E72D297353CC}">
              <c16:uniqueId val="{0000001A-39B7-4F7A-AFB1-B403B7FF817B}"/>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'F18'!$B$40</c:f>
              <c:strCache>
                <c:ptCount val="1"/>
                <c:pt idx="0">
                  <c:v>Nacional</c:v>
                </c:pt>
              </c:strCache>
            </c:strRef>
          </c:tx>
          <c:spPr>
            <a:ln w="50800">
              <a:solidFill>
                <a:srgbClr val="FF6C37"/>
              </a:solidFill>
              <a:prstDash val="sysDot"/>
            </a:ln>
          </c:spPr>
          <c:marker>
            <c:symbol val="none"/>
          </c:marker>
          <c:dLbls>
            <c:dLbl>
              <c:idx val="0"/>
              <c:layout>
                <c:manualLayout>
                  <c:x val="-6.6666666666666666E-2"/>
                  <c:y val="0.4196521164021164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B-39B7-4F7A-AFB1-B403B7FF817B}"/>
                </c:ext>
              </c:extLst>
            </c:dLbl>
            <c:dLbl>
              <c:idx val="1"/>
              <c:delete val="1"/>
              <c:extLst>
                <c:ext xmlns:c15="http://schemas.microsoft.com/office/drawing/2012/chart" uri="{CE6537A1-D6FC-4f65-9D91-7224C49458BB}"/>
                <c:ext xmlns:c16="http://schemas.microsoft.com/office/drawing/2014/chart" uri="{C3380CC4-5D6E-409C-BE32-E72D297353CC}">
                  <c16:uniqueId val="{0000001C-39B7-4F7A-AFB1-B403B7FF817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'F18'!$D$40:$D$41</c:f>
              <c:numCache>
                <c:formatCode>0.00%</c:formatCode>
                <c:ptCount val="2"/>
                <c:pt idx="0">
                  <c:v>4.6699999999999998E-2</c:v>
                </c:pt>
                <c:pt idx="1">
                  <c:v>4.6699999999999998E-2</c:v>
                </c:pt>
              </c:numCache>
            </c:numRef>
          </c:xVal>
          <c:yVal>
            <c:numRef>
              <c:f>'F18'!$C$40:$C$41</c:f>
              <c:numCache>
                <c:formatCode>General</c:formatCode>
                <c:ptCount val="2"/>
                <c:pt idx="0">
                  <c:v>1</c:v>
                </c:pt>
                <c:pt idx="1">
                  <c:v>0</c:v>
                </c:pt>
              </c:numCache>
            </c:numRef>
          </c:yVal>
          <c:smooth val="0"/>
          <c:extLst>
            <c:ext xmlns:c16="http://schemas.microsoft.com/office/drawing/2014/chart" uri="{C3380CC4-5D6E-409C-BE32-E72D297353CC}">
              <c16:uniqueId val="{0000001D-39B7-4F7A-AFB1-B403B7FF817B}"/>
            </c:ext>
          </c:extLst>
        </c:ser>
        <c:dLbls>
          <c:showLegendKey val="0"/>
          <c:showVal val="0"/>
          <c:showCatName val="0"/>
          <c:showSerName val="0"/>
          <c:showPercent val="0"/>
          <c:showBubbleSize val="0"/>
        </c:dLbls>
        <c:axId val="426950624"/>
        <c:axId val="426950296"/>
      </c:scatterChart>
      <c:valAx>
        <c:axId val="403253368"/>
        <c:scaling>
          <c:orientation val="minMax"/>
          <c:max val="0.16200000000000003"/>
          <c:min val="-1.8000000000000002E-2"/>
        </c:scaling>
        <c:delete val="0"/>
        <c:axPos val="t"/>
        <c:numFmt formatCode="0.00%" sourceLinked="1"/>
        <c:majorTickMark val="out"/>
        <c:minorTickMark val="none"/>
        <c:tickLblPos val="nextTo"/>
        <c:txPr>
          <a:bodyPr/>
          <a:lstStyle/>
          <a:p>
            <a:pPr>
              <a:defRPr sz="500"/>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6950296"/>
        <c:scaling>
          <c:orientation val="minMax"/>
          <c:max val="1"/>
        </c:scaling>
        <c:delete val="1"/>
        <c:axPos val="l"/>
        <c:numFmt formatCode="General" sourceLinked="1"/>
        <c:majorTickMark val="out"/>
        <c:minorTickMark val="none"/>
        <c:tickLblPos val="nextTo"/>
        <c:crossAx val="426950624"/>
        <c:crosses val="autoZero"/>
        <c:crossBetween val="midCat"/>
      </c:valAx>
      <c:valAx>
        <c:axId val="426950624"/>
        <c:scaling>
          <c:orientation val="minMax"/>
        </c:scaling>
        <c:delete val="1"/>
        <c:axPos val="b"/>
        <c:numFmt formatCode="0.00%" sourceLinked="1"/>
        <c:majorTickMark val="out"/>
        <c:minorTickMark val="none"/>
        <c:tickLblPos val="nextTo"/>
        <c:crossAx val="426950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331B-44EA-900C-2B4C2FB37169}"/>
              </c:ext>
            </c:extLst>
          </c:dPt>
          <c:dPt>
            <c:idx val="1"/>
            <c:invertIfNegative val="0"/>
            <c:bubble3D val="0"/>
            <c:extLst>
              <c:ext xmlns:c16="http://schemas.microsoft.com/office/drawing/2014/chart" uri="{C3380CC4-5D6E-409C-BE32-E72D297353CC}">
                <c16:uniqueId val="{00000001-331B-44EA-900C-2B4C2FB37169}"/>
              </c:ext>
            </c:extLst>
          </c:dPt>
          <c:dPt>
            <c:idx val="2"/>
            <c:invertIfNegative val="0"/>
            <c:bubble3D val="0"/>
            <c:extLst>
              <c:ext xmlns:c16="http://schemas.microsoft.com/office/drawing/2014/chart" uri="{C3380CC4-5D6E-409C-BE32-E72D297353CC}">
                <c16:uniqueId val="{00000002-331B-44EA-900C-2B4C2FB37169}"/>
              </c:ext>
            </c:extLst>
          </c:dPt>
          <c:dPt>
            <c:idx val="4"/>
            <c:invertIfNegative val="0"/>
            <c:bubble3D val="0"/>
            <c:extLst>
              <c:ext xmlns:c16="http://schemas.microsoft.com/office/drawing/2014/chart" uri="{C3380CC4-5D6E-409C-BE32-E72D297353CC}">
                <c16:uniqueId val="{00000003-331B-44EA-900C-2B4C2FB37169}"/>
              </c:ext>
            </c:extLst>
          </c:dPt>
          <c:dPt>
            <c:idx val="5"/>
            <c:invertIfNegative val="0"/>
            <c:bubble3D val="0"/>
            <c:extLst>
              <c:ext xmlns:c16="http://schemas.microsoft.com/office/drawing/2014/chart" uri="{C3380CC4-5D6E-409C-BE32-E72D297353CC}">
                <c16:uniqueId val="{00000004-331B-44EA-900C-2B4C2FB37169}"/>
              </c:ext>
            </c:extLst>
          </c:dPt>
          <c:dPt>
            <c:idx val="6"/>
            <c:invertIfNegative val="0"/>
            <c:bubble3D val="0"/>
            <c:extLst>
              <c:ext xmlns:c16="http://schemas.microsoft.com/office/drawing/2014/chart" uri="{C3380CC4-5D6E-409C-BE32-E72D297353CC}">
                <c16:uniqueId val="{00000005-331B-44EA-900C-2B4C2FB37169}"/>
              </c:ext>
            </c:extLst>
          </c:dPt>
          <c:dPt>
            <c:idx val="8"/>
            <c:invertIfNegative val="0"/>
            <c:bubble3D val="0"/>
            <c:extLst>
              <c:ext xmlns:c16="http://schemas.microsoft.com/office/drawing/2014/chart" uri="{C3380CC4-5D6E-409C-BE32-E72D297353CC}">
                <c16:uniqueId val="{00000006-331B-44EA-900C-2B4C2FB37169}"/>
              </c:ext>
            </c:extLst>
          </c:dPt>
          <c:dPt>
            <c:idx val="9"/>
            <c:invertIfNegative val="0"/>
            <c:bubble3D val="0"/>
            <c:extLst>
              <c:ext xmlns:c16="http://schemas.microsoft.com/office/drawing/2014/chart" uri="{C3380CC4-5D6E-409C-BE32-E72D297353CC}">
                <c16:uniqueId val="{00000007-331B-44EA-900C-2B4C2FB37169}"/>
              </c:ext>
            </c:extLst>
          </c:dPt>
          <c:dPt>
            <c:idx val="11"/>
            <c:invertIfNegative val="0"/>
            <c:bubble3D val="0"/>
            <c:extLst>
              <c:ext xmlns:c16="http://schemas.microsoft.com/office/drawing/2014/chart" uri="{C3380CC4-5D6E-409C-BE32-E72D297353CC}">
                <c16:uniqueId val="{00000008-331B-44EA-900C-2B4C2FB37169}"/>
              </c:ext>
            </c:extLst>
          </c:dPt>
          <c:dPt>
            <c:idx val="13"/>
            <c:invertIfNegative val="0"/>
            <c:bubble3D val="0"/>
            <c:extLst>
              <c:ext xmlns:c16="http://schemas.microsoft.com/office/drawing/2014/chart" uri="{C3380CC4-5D6E-409C-BE32-E72D297353CC}">
                <c16:uniqueId val="{00000009-331B-44EA-900C-2B4C2FB37169}"/>
              </c:ext>
            </c:extLst>
          </c:dPt>
          <c:dPt>
            <c:idx val="14"/>
            <c:invertIfNegative val="0"/>
            <c:bubble3D val="0"/>
            <c:extLst>
              <c:ext xmlns:c16="http://schemas.microsoft.com/office/drawing/2014/chart" uri="{C3380CC4-5D6E-409C-BE32-E72D297353CC}">
                <c16:uniqueId val="{0000000A-331B-44EA-900C-2B4C2FB37169}"/>
              </c:ext>
            </c:extLst>
          </c:dPt>
          <c:dPt>
            <c:idx val="15"/>
            <c:invertIfNegative val="0"/>
            <c:bubble3D val="0"/>
            <c:extLst>
              <c:ext xmlns:c16="http://schemas.microsoft.com/office/drawing/2014/chart" uri="{C3380CC4-5D6E-409C-BE32-E72D297353CC}">
                <c16:uniqueId val="{0000000B-331B-44EA-900C-2B4C2FB37169}"/>
              </c:ext>
            </c:extLst>
          </c:dPt>
          <c:dPt>
            <c:idx val="16"/>
            <c:invertIfNegative val="0"/>
            <c:bubble3D val="0"/>
            <c:extLst>
              <c:ext xmlns:c16="http://schemas.microsoft.com/office/drawing/2014/chart" uri="{C3380CC4-5D6E-409C-BE32-E72D297353CC}">
                <c16:uniqueId val="{0000000C-331B-44EA-900C-2B4C2FB37169}"/>
              </c:ext>
            </c:extLst>
          </c:dPt>
          <c:dPt>
            <c:idx val="17"/>
            <c:invertIfNegative val="0"/>
            <c:bubble3D val="0"/>
            <c:extLst>
              <c:ext xmlns:c16="http://schemas.microsoft.com/office/drawing/2014/chart" uri="{C3380CC4-5D6E-409C-BE32-E72D297353CC}">
                <c16:uniqueId val="{0000000D-331B-44EA-900C-2B4C2FB37169}"/>
              </c:ext>
            </c:extLst>
          </c:dPt>
          <c:dPt>
            <c:idx val="18"/>
            <c:invertIfNegative val="0"/>
            <c:bubble3D val="0"/>
            <c:spPr>
              <a:solidFill>
                <a:srgbClr val="FBBB27"/>
              </a:solidFill>
              <a:ln>
                <a:noFill/>
              </a:ln>
              <a:effectLst/>
            </c:spPr>
            <c:extLst>
              <c:ext xmlns:c16="http://schemas.microsoft.com/office/drawing/2014/chart" uri="{C3380CC4-5D6E-409C-BE32-E72D297353CC}">
                <c16:uniqueId val="{0000000F-331B-44EA-900C-2B4C2FB37169}"/>
              </c:ext>
            </c:extLst>
          </c:dPt>
          <c:dPt>
            <c:idx val="19"/>
            <c:invertIfNegative val="0"/>
            <c:bubble3D val="0"/>
            <c:extLst>
              <c:ext xmlns:c16="http://schemas.microsoft.com/office/drawing/2014/chart" uri="{C3380CC4-5D6E-409C-BE32-E72D297353CC}">
                <c16:uniqueId val="{00000010-331B-44EA-900C-2B4C2FB37169}"/>
              </c:ext>
            </c:extLst>
          </c:dPt>
          <c:dPt>
            <c:idx val="21"/>
            <c:invertIfNegative val="0"/>
            <c:bubble3D val="0"/>
            <c:extLst>
              <c:ext xmlns:c16="http://schemas.microsoft.com/office/drawing/2014/chart" uri="{C3380CC4-5D6E-409C-BE32-E72D297353CC}">
                <c16:uniqueId val="{00000011-331B-44EA-900C-2B4C2FB37169}"/>
              </c:ext>
            </c:extLst>
          </c:dPt>
          <c:dPt>
            <c:idx val="22"/>
            <c:invertIfNegative val="0"/>
            <c:bubble3D val="0"/>
            <c:extLst>
              <c:ext xmlns:c16="http://schemas.microsoft.com/office/drawing/2014/chart" uri="{C3380CC4-5D6E-409C-BE32-E72D297353CC}">
                <c16:uniqueId val="{00000012-331B-44EA-900C-2B4C2FB37169}"/>
              </c:ext>
            </c:extLst>
          </c:dPt>
          <c:dPt>
            <c:idx val="24"/>
            <c:invertIfNegative val="0"/>
            <c:bubble3D val="0"/>
            <c:extLst>
              <c:ext xmlns:c16="http://schemas.microsoft.com/office/drawing/2014/chart" uri="{C3380CC4-5D6E-409C-BE32-E72D297353CC}">
                <c16:uniqueId val="{00000013-331B-44EA-900C-2B4C2FB37169}"/>
              </c:ext>
            </c:extLst>
          </c:dPt>
          <c:dPt>
            <c:idx val="25"/>
            <c:invertIfNegative val="0"/>
            <c:bubble3D val="0"/>
            <c:extLst>
              <c:ext xmlns:c16="http://schemas.microsoft.com/office/drawing/2014/chart" uri="{C3380CC4-5D6E-409C-BE32-E72D297353CC}">
                <c16:uniqueId val="{00000014-331B-44EA-900C-2B4C2FB37169}"/>
              </c:ext>
            </c:extLst>
          </c:dPt>
          <c:dPt>
            <c:idx val="26"/>
            <c:invertIfNegative val="0"/>
            <c:bubble3D val="0"/>
            <c:extLst>
              <c:ext xmlns:c16="http://schemas.microsoft.com/office/drawing/2014/chart" uri="{C3380CC4-5D6E-409C-BE32-E72D297353CC}">
                <c16:uniqueId val="{00000015-331B-44EA-900C-2B4C2FB37169}"/>
              </c:ext>
            </c:extLst>
          </c:dPt>
          <c:dPt>
            <c:idx val="27"/>
            <c:invertIfNegative val="0"/>
            <c:bubble3D val="0"/>
            <c:extLst>
              <c:ext xmlns:c16="http://schemas.microsoft.com/office/drawing/2014/chart" uri="{C3380CC4-5D6E-409C-BE32-E72D297353CC}">
                <c16:uniqueId val="{00000016-331B-44EA-900C-2B4C2FB37169}"/>
              </c:ext>
            </c:extLst>
          </c:dPt>
          <c:dPt>
            <c:idx val="28"/>
            <c:invertIfNegative val="0"/>
            <c:bubble3D val="0"/>
            <c:extLst>
              <c:ext xmlns:c16="http://schemas.microsoft.com/office/drawing/2014/chart" uri="{C3380CC4-5D6E-409C-BE32-E72D297353CC}">
                <c16:uniqueId val="{00000017-331B-44EA-900C-2B4C2FB37169}"/>
              </c:ext>
            </c:extLst>
          </c:dPt>
          <c:dPt>
            <c:idx val="29"/>
            <c:invertIfNegative val="0"/>
            <c:bubble3D val="0"/>
            <c:extLst>
              <c:ext xmlns:c16="http://schemas.microsoft.com/office/drawing/2014/chart" uri="{C3380CC4-5D6E-409C-BE32-E72D297353CC}">
                <c16:uniqueId val="{00000018-331B-44EA-900C-2B4C2FB37169}"/>
              </c:ext>
            </c:extLst>
          </c:dPt>
          <c:dPt>
            <c:idx val="30"/>
            <c:invertIfNegative val="0"/>
            <c:bubble3D val="0"/>
            <c:extLst>
              <c:ext xmlns:c16="http://schemas.microsoft.com/office/drawing/2014/chart" uri="{C3380CC4-5D6E-409C-BE32-E72D297353CC}">
                <c16:uniqueId val="{00000019-331B-44EA-900C-2B4C2FB37169}"/>
              </c:ext>
            </c:extLst>
          </c:dPt>
          <c:dPt>
            <c:idx val="31"/>
            <c:invertIfNegative val="0"/>
            <c:bubble3D val="0"/>
            <c:extLst>
              <c:ext xmlns:c16="http://schemas.microsoft.com/office/drawing/2014/chart" uri="{C3380CC4-5D6E-409C-BE32-E72D297353CC}">
                <c16:uniqueId val="{0000001A-331B-44EA-900C-2B4C2FB37169}"/>
              </c:ext>
            </c:extLst>
          </c:dPt>
          <c:dLbls>
            <c:dLbl>
              <c:idx val="7"/>
              <c:layout>
                <c:manualLayout>
                  <c:x val="-1.06902356902356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31B-44EA-900C-2B4C2FB37169}"/>
                </c:ext>
              </c:extLst>
            </c:dLbl>
            <c:dLbl>
              <c:idx val="12"/>
              <c:layout>
                <c:manualLayout>
                  <c:x val="-8.5292253447226477E-3"/>
                  <c:y val="-1.8148793398845359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31B-44EA-900C-2B4C2FB37169}"/>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'F19'!$B$7:$B$38</c:f>
              <c:strCache>
                <c:ptCount val="32"/>
                <c:pt idx="0">
                  <c:v>Chiapas</c:v>
                </c:pt>
                <c:pt idx="1">
                  <c:v>Estado de México</c:v>
                </c:pt>
                <c:pt idx="2">
                  <c:v>Zacatecas</c:v>
                </c:pt>
                <c:pt idx="3">
                  <c:v>Tlaxcala</c:v>
                </c:pt>
                <c:pt idx="4">
                  <c:v>Durango</c:v>
                </c:pt>
                <c:pt idx="5">
                  <c:v>Puebla</c:v>
                </c:pt>
                <c:pt idx="6">
                  <c:v>Guerrero</c:v>
                </c:pt>
                <c:pt idx="7">
                  <c:v>Oaxaca</c:v>
                </c:pt>
                <c:pt idx="8">
                  <c:v>Hidalgo</c:v>
                </c:pt>
                <c:pt idx="9">
                  <c:v>Chihuahua</c:v>
                </c:pt>
                <c:pt idx="10">
                  <c:v>Nuevo León</c:v>
                </c:pt>
                <c:pt idx="11">
                  <c:v>Morelos</c:v>
                </c:pt>
                <c:pt idx="12">
                  <c:v>Aguascalientes</c:v>
                </c:pt>
                <c:pt idx="13">
                  <c:v>Tabasco</c:v>
                </c:pt>
                <c:pt idx="14">
                  <c:v>San Luis Potosí</c:v>
                </c:pt>
                <c:pt idx="15">
                  <c:v>Guanajuato</c:v>
                </c:pt>
                <c:pt idx="16">
                  <c:v>Coahuila</c:v>
                </c:pt>
                <c:pt idx="17">
                  <c:v>Querétaro</c:v>
                </c:pt>
                <c:pt idx="18">
                  <c:v>Jalisco</c:v>
                </c:pt>
                <c:pt idx="19">
                  <c:v>Veracruz</c:v>
                </c:pt>
                <c:pt idx="20">
                  <c:v>Yucatán</c:v>
                </c:pt>
                <c:pt idx="21">
                  <c:v>Colima</c:v>
                </c:pt>
                <c:pt idx="22">
                  <c:v>Ciudad de México</c:v>
                </c:pt>
                <c:pt idx="23">
                  <c:v>Baja California Sur</c:v>
                </c:pt>
                <c:pt idx="24">
                  <c:v>Sonora</c:v>
                </c:pt>
                <c:pt idx="25">
                  <c:v>Tamaulipas</c:v>
                </c:pt>
                <c:pt idx="26">
                  <c:v>Campeche</c:v>
                </c:pt>
                <c:pt idx="27">
                  <c:v>Nayarit</c:v>
                </c:pt>
                <c:pt idx="28">
                  <c:v>Sinaloa</c:v>
                </c:pt>
                <c:pt idx="29">
                  <c:v>Michoacán</c:v>
                </c:pt>
                <c:pt idx="30">
                  <c:v>Baja California</c:v>
                </c:pt>
                <c:pt idx="31">
                  <c:v>Quintana Roo</c:v>
                </c:pt>
              </c:strCache>
            </c:strRef>
          </c:cat>
          <c:val>
            <c:numRef>
              <c:f>'F19'!$C$7:$C$38</c:f>
              <c:numCache>
                <c:formatCode>0.00%</c:formatCode>
                <c:ptCount val="32"/>
                <c:pt idx="0">
                  <c:v>-4.4620929698404498E-2</c:v>
                </c:pt>
                <c:pt idx="1">
                  <c:v>-4.2194665291835E-2</c:v>
                </c:pt>
                <c:pt idx="2">
                  <c:v>-4.1031198512762199E-2</c:v>
                </c:pt>
                <c:pt idx="3">
                  <c:v>-3.4396678578936399E-2</c:v>
                </c:pt>
                <c:pt idx="4">
                  <c:v>-3.08220659348264E-2</c:v>
                </c:pt>
                <c:pt idx="5">
                  <c:v>-2.89322376539158E-2</c:v>
                </c:pt>
                <c:pt idx="6">
                  <c:v>-2.8135823187060399E-2</c:v>
                </c:pt>
                <c:pt idx="7">
                  <c:v>-2.6780626780626801E-2</c:v>
                </c:pt>
                <c:pt idx="8">
                  <c:v>-2.6267936553661098E-2</c:v>
                </c:pt>
                <c:pt idx="9">
                  <c:v>-2.43172402130717E-2</c:v>
                </c:pt>
                <c:pt idx="10">
                  <c:v>-2.3021837149677302E-2</c:v>
                </c:pt>
                <c:pt idx="11">
                  <c:v>-2.0784435968901199E-2</c:v>
                </c:pt>
                <c:pt idx="12">
                  <c:v>-2.0131015592451101E-2</c:v>
                </c:pt>
                <c:pt idx="13">
                  <c:v>-1.8172988198727601E-2</c:v>
                </c:pt>
                <c:pt idx="14">
                  <c:v>-1.49587019122998E-2</c:v>
                </c:pt>
                <c:pt idx="15">
                  <c:v>-1.08254155707053E-2</c:v>
                </c:pt>
                <c:pt idx="16">
                  <c:v>-1.0719956488556301E-2</c:v>
                </c:pt>
                <c:pt idx="17">
                  <c:v>-9.2469807139487995E-3</c:v>
                </c:pt>
                <c:pt idx="18">
                  <c:v>-8.0792987516179506E-3</c:v>
                </c:pt>
                <c:pt idx="19">
                  <c:v>-8.0447708989157506E-3</c:v>
                </c:pt>
                <c:pt idx="20">
                  <c:v>-6.8129197086767004E-3</c:v>
                </c:pt>
                <c:pt idx="21">
                  <c:v>-4.0221445965542601E-3</c:v>
                </c:pt>
                <c:pt idx="22">
                  <c:v>-2.3235268133227102E-3</c:v>
                </c:pt>
                <c:pt idx="23">
                  <c:v>-1.57979334098735E-3</c:v>
                </c:pt>
                <c:pt idx="24">
                  <c:v>2.7620605508031902E-3</c:v>
                </c:pt>
                <c:pt idx="25">
                  <c:v>3.2644469616560602E-3</c:v>
                </c:pt>
                <c:pt idx="26">
                  <c:v>4.9518225209603797E-3</c:v>
                </c:pt>
                <c:pt idx="27">
                  <c:v>5.5019167968195504E-3</c:v>
                </c:pt>
                <c:pt idx="28">
                  <c:v>8.3198420874925905E-3</c:v>
                </c:pt>
                <c:pt idx="29">
                  <c:v>9.6130970737766698E-3</c:v>
                </c:pt>
                <c:pt idx="30">
                  <c:v>1.4634357421029901E-2</c:v>
                </c:pt>
                <c:pt idx="31">
                  <c:v>2.2054315288347E-2</c:v>
                </c:pt>
              </c:numCache>
            </c:numRef>
          </c:val>
          <c:extLst>
            <c:ext xmlns:c16="http://schemas.microsoft.com/office/drawing/2014/chart" uri="{C3380CC4-5D6E-409C-BE32-E72D297353CC}">
              <c16:uniqueId val="{0000001D-331B-44EA-900C-2B4C2FB37169}"/>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'F19'!$B$40</c:f>
              <c:strCache>
                <c:ptCount val="1"/>
                <c:pt idx="0">
                  <c:v>Nacional</c:v>
                </c:pt>
              </c:strCache>
            </c:strRef>
          </c:tx>
          <c:spPr>
            <a:ln w="57150">
              <a:solidFill>
                <a:srgbClr val="FF6C37"/>
              </a:solidFill>
              <a:prstDash val="sysDot"/>
            </a:ln>
          </c:spPr>
          <c:marker>
            <c:symbol val="none"/>
          </c:marker>
          <c:dLbls>
            <c:dLbl>
              <c:idx val="0"/>
              <c:layout>
                <c:manualLayout>
                  <c:x val="-5.131319915209772E-2"/>
                  <c:y val="0.2059092738222716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E-331B-44EA-900C-2B4C2FB37169}"/>
                </c:ext>
              </c:extLst>
            </c:dLbl>
            <c:dLbl>
              <c:idx val="1"/>
              <c:delete val="1"/>
              <c:extLst>
                <c:ext xmlns:c15="http://schemas.microsoft.com/office/drawing/2012/chart" uri="{CE6537A1-D6FC-4f65-9D91-7224C49458BB}"/>
                <c:ext xmlns:c16="http://schemas.microsoft.com/office/drawing/2014/chart" uri="{C3380CC4-5D6E-409C-BE32-E72D297353CC}">
                  <c16:uniqueId val="{0000001F-331B-44EA-900C-2B4C2FB37169}"/>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'F19'!$D$40:$D$41</c:f>
              <c:numCache>
                <c:formatCode>0.00%</c:formatCode>
                <c:ptCount val="2"/>
                <c:pt idx="0">
                  <c:v>-9.7999999999999997E-3</c:v>
                </c:pt>
                <c:pt idx="1">
                  <c:v>-9.7999999999999997E-3</c:v>
                </c:pt>
              </c:numCache>
            </c:numRef>
          </c:xVal>
          <c:yVal>
            <c:numRef>
              <c:f>'F19'!$C$40:$C$41</c:f>
              <c:numCache>
                <c:formatCode>General</c:formatCode>
                <c:ptCount val="2"/>
                <c:pt idx="0">
                  <c:v>1</c:v>
                </c:pt>
                <c:pt idx="1">
                  <c:v>0</c:v>
                </c:pt>
              </c:numCache>
            </c:numRef>
          </c:yVal>
          <c:smooth val="0"/>
          <c:extLst>
            <c:ext xmlns:c16="http://schemas.microsoft.com/office/drawing/2014/chart" uri="{C3380CC4-5D6E-409C-BE32-E72D297353CC}">
              <c16:uniqueId val="{00000020-331B-44EA-900C-2B4C2FB37169}"/>
            </c:ext>
          </c:extLst>
        </c:ser>
        <c:dLbls>
          <c:showLegendKey val="0"/>
          <c:showVal val="0"/>
          <c:showCatName val="0"/>
          <c:showSerName val="0"/>
          <c:showPercent val="0"/>
          <c:showBubbleSize val="0"/>
        </c:dLbls>
        <c:axId val="394368384"/>
        <c:axId val="394368056"/>
      </c:scatterChart>
      <c:valAx>
        <c:axId val="403253368"/>
        <c:scaling>
          <c:orientation val="minMax"/>
          <c:max val="2.0000000000000004E-2"/>
          <c:min val="-7.0000000000000007E-2"/>
        </c:scaling>
        <c:delete val="0"/>
        <c:axPos val="t"/>
        <c:numFmt formatCode="0.00%" sourceLinked="1"/>
        <c:majorTickMark val="out"/>
        <c:minorTickMark val="none"/>
        <c:tickLblPos val="nextTo"/>
        <c:txPr>
          <a:bodyPr/>
          <a:lstStyle/>
          <a:p>
            <a:pPr>
              <a:defRPr sz="500"/>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394368056"/>
        <c:scaling>
          <c:orientation val="minMax"/>
          <c:max val="1"/>
        </c:scaling>
        <c:delete val="1"/>
        <c:axPos val="l"/>
        <c:numFmt formatCode="General" sourceLinked="1"/>
        <c:majorTickMark val="out"/>
        <c:minorTickMark val="none"/>
        <c:tickLblPos val="nextTo"/>
        <c:crossAx val="394368384"/>
        <c:crosses val="autoZero"/>
        <c:crossBetween val="midCat"/>
      </c:valAx>
      <c:valAx>
        <c:axId val="394368384"/>
        <c:scaling>
          <c:orientation val="minMax"/>
        </c:scaling>
        <c:delete val="1"/>
        <c:axPos val="b"/>
        <c:numFmt formatCode="0.00%" sourceLinked="1"/>
        <c:majorTickMark val="out"/>
        <c:minorTickMark val="none"/>
        <c:tickLblPos val="nextTo"/>
        <c:crossAx val="394368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'F20'!$B$6</c:f>
              <c:strCache>
                <c:ptCount val="1"/>
                <c:pt idx="0">
                  <c:v>Estado</c:v>
                </c:pt>
              </c:strCache>
            </c:strRef>
          </c:tx>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69C5-4077-8081-ECDC9370F31D}"/>
              </c:ext>
            </c:extLst>
          </c:dPt>
          <c:dPt>
            <c:idx val="1"/>
            <c:invertIfNegative val="0"/>
            <c:bubble3D val="0"/>
            <c:extLst>
              <c:ext xmlns:c16="http://schemas.microsoft.com/office/drawing/2014/chart" uri="{C3380CC4-5D6E-409C-BE32-E72D297353CC}">
                <c16:uniqueId val="{00000001-69C5-4077-8081-ECDC9370F31D}"/>
              </c:ext>
            </c:extLst>
          </c:dPt>
          <c:dPt>
            <c:idx val="3"/>
            <c:invertIfNegative val="0"/>
            <c:bubble3D val="0"/>
            <c:extLst>
              <c:ext xmlns:c16="http://schemas.microsoft.com/office/drawing/2014/chart" uri="{C3380CC4-5D6E-409C-BE32-E72D297353CC}">
                <c16:uniqueId val="{00000002-69C5-4077-8081-ECDC9370F31D}"/>
              </c:ext>
            </c:extLst>
          </c:dPt>
          <c:dPt>
            <c:idx val="6"/>
            <c:invertIfNegative val="0"/>
            <c:bubble3D val="0"/>
            <c:extLst>
              <c:ext xmlns:c16="http://schemas.microsoft.com/office/drawing/2014/chart" uri="{C3380CC4-5D6E-409C-BE32-E72D297353CC}">
                <c16:uniqueId val="{00000003-69C5-4077-8081-ECDC9370F31D}"/>
              </c:ext>
            </c:extLst>
          </c:dPt>
          <c:dPt>
            <c:idx val="8"/>
            <c:invertIfNegative val="0"/>
            <c:bubble3D val="0"/>
            <c:extLst>
              <c:ext xmlns:c16="http://schemas.microsoft.com/office/drawing/2014/chart" uri="{C3380CC4-5D6E-409C-BE32-E72D297353CC}">
                <c16:uniqueId val="{00000004-69C5-4077-8081-ECDC9370F31D}"/>
              </c:ext>
            </c:extLst>
          </c:dPt>
          <c:dPt>
            <c:idx val="10"/>
            <c:invertIfNegative val="0"/>
            <c:bubble3D val="0"/>
            <c:extLst>
              <c:ext xmlns:c16="http://schemas.microsoft.com/office/drawing/2014/chart" uri="{C3380CC4-5D6E-409C-BE32-E72D297353CC}">
                <c16:uniqueId val="{00000005-69C5-4077-8081-ECDC9370F31D}"/>
              </c:ext>
            </c:extLst>
          </c:dPt>
          <c:dPt>
            <c:idx val="11"/>
            <c:invertIfNegative val="0"/>
            <c:bubble3D val="0"/>
            <c:extLst>
              <c:ext xmlns:c16="http://schemas.microsoft.com/office/drawing/2014/chart" uri="{C3380CC4-5D6E-409C-BE32-E72D297353CC}">
                <c16:uniqueId val="{00000006-69C5-4077-8081-ECDC9370F31D}"/>
              </c:ext>
            </c:extLst>
          </c:dPt>
          <c:dPt>
            <c:idx val="12"/>
            <c:invertIfNegative val="0"/>
            <c:bubble3D val="0"/>
            <c:extLst>
              <c:ext xmlns:c16="http://schemas.microsoft.com/office/drawing/2014/chart" uri="{C3380CC4-5D6E-409C-BE32-E72D297353CC}">
                <c16:uniqueId val="{00000007-69C5-4077-8081-ECDC9370F31D}"/>
              </c:ext>
            </c:extLst>
          </c:dPt>
          <c:dPt>
            <c:idx val="13"/>
            <c:invertIfNegative val="0"/>
            <c:bubble3D val="0"/>
            <c:extLst>
              <c:ext xmlns:c16="http://schemas.microsoft.com/office/drawing/2014/chart" uri="{C3380CC4-5D6E-409C-BE32-E72D297353CC}">
                <c16:uniqueId val="{00000008-69C5-4077-8081-ECDC9370F31D}"/>
              </c:ext>
            </c:extLst>
          </c:dPt>
          <c:dPt>
            <c:idx val="14"/>
            <c:invertIfNegative val="0"/>
            <c:bubble3D val="0"/>
            <c:extLst>
              <c:ext xmlns:c16="http://schemas.microsoft.com/office/drawing/2014/chart" uri="{C3380CC4-5D6E-409C-BE32-E72D297353CC}">
                <c16:uniqueId val="{00000009-69C5-4077-8081-ECDC9370F31D}"/>
              </c:ext>
            </c:extLst>
          </c:dPt>
          <c:dPt>
            <c:idx val="15"/>
            <c:invertIfNegative val="0"/>
            <c:bubble3D val="0"/>
            <c:extLst>
              <c:ext xmlns:c16="http://schemas.microsoft.com/office/drawing/2014/chart" uri="{C3380CC4-5D6E-409C-BE32-E72D297353CC}">
                <c16:uniqueId val="{0000000A-69C5-4077-8081-ECDC9370F31D}"/>
              </c:ext>
            </c:extLst>
          </c:dPt>
          <c:dPt>
            <c:idx val="16"/>
            <c:invertIfNegative val="0"/>
            <c:bubble3D val="0"/>
            <c:extLst>
              <c:ext xmlns:c16="http://schemas.microsoft.com/office/drawing/2014/chart" uri="{C3380CC4-5D6E-409C-BE32-E72D297353CC}">
                <c16:uniqueId val="{0000000B-69C5-4077-8081-ECDC9370F31D}"/>
              </c:ext>
            </c:extLst>
          </c:dPt>
          <c:dPt>
            <c:idx val="17"/>
            <c:invertIfNegative val="0"/>
            <c:bubble3D val="0"/>
            <c:extLst>
              <c:ext xmlns:c16="http://schemas.microsoft.com/office/drawing/2014/chart" uri="{C3380CC4-5D6E-409C-BE32-E72D297353CC}">
                <c16:uniqueId val="{0000000C-69C5-4077-8081-ECDC9370F31D}"/>
              </c:ext>
            </c:extLst>
          </c:dPt>
          <c:dPt>
            <c:idx val="18"/>
            <c:invertIfNegative val="0"/>
            <c:bubble3D val="0"/>
            <c:extLst>
              <c:ext xmlns:c16="http://schemas.microsoft.com/office/drawing/2014/chart" uri="{C3380CC4-5D6E-409C-BE32-E72D297353CC}">
                <c16:uniqueId val="{0000000D-69C5-4077-8081-ECDC9370F31D}"/>
              </c:ext>
            </c:extLst>
          </c:dPt>
          <c:dPt>
            <c:idx val="21"/>
            <c:invertIfNegative val="0"/>
            <c:bubble3D val="0"/>
            <c:extLst>
              <c:ext xmlns:c16="http://schemas.microsoft.com/office/drawing/2014/chart" uri="{C3380CC4-5D6E-409C-BE32-E72D297353CC}">
                <c16:uniqueId val="{0000000E-69C5-4077-8081-ECDC9370F31D}"/>
              </c:ext>
            </c:extLst>
          </c:dPt>
          <c:dPt>
            <c:idx val="22"/>
            <c:invertIfNegative val="0"/>
            <c:bubble3D val="0"/>
            <c:extLst>
              <c:ext xmlns:c16="http://schemas.microsoft.com/office/drawing/2014/chart" uri="{C3380CC4-5D6E-409C-BE32-E72D297353CC}">
                <c16:uniqueId val="{0000000F-69C5-4077-8081-ECDC9370F31D}"/>
              </c:ext>
            </c:extLst>
          </c:dPt>
          <c:dPt>
            <c:idx val="23"/>
            <c:invertIfNegative val="0"/>
            <c:bubble3D val="0"/>
            <c:spPr>
              <a:solidFill>
                <a:srgbClr val="FBBB27"/>
              </a:solidFill>
              <a:ln>
                <a:noFill/>
              </a:ln>
              <a:effectLst/>
            </c:spPr>
            <c:extLst>
              <c:ext xmlns:c16="http://schemas.microsoft.com/office/drawing/2014/chart" uri="{C3380CC4-5D6E-409C-BE32-E72D297353CC}">
                <c16:uniqueId val="{00000011-69C5-4077-8081-ECDC9370F31D}"/>
              </c:ext>
            </c:extLst>
          </c:dPt>
          <c:dPt>
            <c:idx val="24"/>
            <c:invertIfNegative val="0"/>
            <c:bubble3D val="0"/>
            <c:extLst>
              <c:ext xmlns:c16="http://schemas.microsoft.com/office/drawing/2014/chart" uri="{C3380CC4-5D6E-409C-BE32-E72D297353CC}">
                <c16:uniqueId val="{00000012-69C5-4077-8081-ECDC9370F31D}"/>
              </c:ext>
            </c:extLst>
          </c:dPt>
          <c:dPt>
            <c:idx val="26"/>
            <c:invertIfNegative val="0"/>
            <c:bubble3D val="0"/>
            <c:extLst>
              <c:ext xmlns:c16="http://schemas.microsoft.com/office/drawing/2014/chart" uri="{C3380CC4-5D6E-409C-BE32-E72D297353CC}">
                <c16:uniqueId val="{00000013-69C5-4077-8081-ECDC9370F31D}"/>
              </c:ext>
            </c:extLst>
          </c:dPt>
          <c:dPt>
            <c:idx val="27"/>
            <c:invertIfNegative val="0"/>
            <c:bubble3D val="0"/>
            <c:extLst>
              <c:ext xmlns:c16="http://schemas.microsoft.com/office/drawing/2014/chart" uri="{C3380CC4-5D6E-409C-BE32-E72D297353CC}">
                <c16:uniqueId val="{00000014-69C5-4077-8081-ECDC9370F31D}"/>
              </c:ext>
            </c:extLst>
          </c:dPt>
          <c:dPt>
            <c:idx val="29"/>
            <c:invertIfNegative val="0"/>
            <c:bubble3D val="0"/>
            <c:extLst>
              <c:ext xmlns:c16="http://schemas.microsoft.com/office/drawing/2014/chart" uri="{C3380CC4-5D6E-409C-BE32-E72D297353CC}">
                <c16:uniqueId val="{00000015-69C5-4077-8081-ECDC9370F31D}"/>
              </c:ext>
            </c:extLst>
          </c:dPt>
          <c:dPt>
            <c:idx val="30"/>
            <c:invertIfNegative val="0"/>
            <c:bubble3D val="0"/>
            <c:extLst>
              <c:ext xmlns:c16="http://schemas.microsoft.com/office/drawing/2014/chart" uri="{C3380CC4-5D6E-409C-BE32-E72D297353CC}">
                <c16:uniqueId val="{00000016-69C5-4077-8081-ECDC9370F31D}"/>
              </c:ext>
            </c:extLst>
          </c:dPt>
          <c:dPt>
            <c:idx val="31"/>
            <c:invertIfNegative val="0"/>
            <c:bubble3D val="0"/>
            <c:extLst>
              <c:ext xmlns:c16="http://schemas.microsoft.com/office/drawing/2014/chart" uri="{C3380CC4-5D6E-409C-BE32-E72D297353CC}">
                <c16:uniqueId val="{00000017-69C5-4077-8081-ECDC9370F31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'F20'!$B$7:$B$38</c:f>
              <c:strCache>
                <c:ptCount val="32"/>
                <c:pt idx="0">
                  <c:v>Estado de México</c:v>
                </c:pt>
                <c:pt idx="1">
                  <c:v>Guanajuato</c:v>
                </c:pt>
                <c:pt idx="2">
                  <c:v>Tamaulipas</c:v>
                </c:pt>
                <c:pt idx="3">
                  <c:v>Sinaloa</c:v>
                </c:pt>
                <c:pt idx="4">
                  <c:v>San Luis Potosí</c:v>
                </c:pt>
                <c:pt idx="5">
                  <c:v>Sonora</c:v>
                </c:pt>
                <c:pt idx="6">
                  <c:v>Baja California</c:v>
                </c:pt>
                <c:pt idx="7">
                  <c:v>Nuevo León</c:v>
                </c:pt>
                <c:pt idx="8">
                  <c:v>Tabasco</c:v>
                </c:pt>
                <c:pt idx="9">
                  <c:v>Coahuila</c:v>
                </c:pt>
                <c:pt idx="10">
                  <c:v>Ciudad de México</c:v>
                </c:pt>
                <c:pt idx="11">
                  <c:v>Chiapas</c:v>
                </c:pt>
                <c:pt idx="12">
                  <c:v>Colima</c:v>
                </c:pt>
                <c:pt idx="13">
                  <c:v>Michoacán</c:v>
                </c:pt>
                <c:pt idx="14">
                  <c:v>Hidalgo</c:v>
                </c:pt>
                <c:pt idx="15">
                  <c:v>Guerrero</c:v>
                </c:pt>
                <c:pt idx="16">
                  <c:v>Aguascalientes</c:v>
                </c:pt>
                <c:pt idx="17">
                  <c:v>Quintana Roo</c:v>
                </c:pt>
                <c:pt idx="18">
                  <c:v>Puebla</c:v>
                </c:pt>
                <c:pt idx="19">
                  <c:v>Baja California Sur</c:v>
                </c:pt>
                <c:pt idx="20">
                  <c:v>Morelos</c:v>
                </c:pt>
                <c:pt idx="21">
                  <c:v>Chihuahua</c:v>
                </c:pt>
                <c:pt idx="22">
                  <c:v>Tlaxcala</c:v>
                </c:pt>
                <c:pt idx="23">
                  <c:v>Jalisco</c:v>
                </c:pt>
                <c:pt idx="24">
                  <c:v>Nayarit</c:v>
                </c:pt>
                <c:pt idx="25">
                  <c:v>Veracruz</c:v>
                </c:pt>
                <c:pt idx="26">
                  <c:v>Oaxaca</c:v>
                </c:pt>
                <c:pt idx="27">
                  <c:v>Querétaro</c:v>
                </c:pt>
                <c:pt idx="28">
                  <c:v>Durango</c:v>
                </c:pt>
                <c:pt idx="29">
                  <c:v>Zacatecas</c:v>
                </c:pt>
                <c:pt idx="30">
                  <c:v>Campeche</c:v>
                </c:pt>
                <c:pt idx="31">
                  <c:v>Yucatán</c:v>
                </c:pt>
              </c:strCache>
            </c:strRef>
          </c:cat>
          <c:val>
            <c:numRef>
              <c:f>'F20'!$C$7:$C$38</c:f>
              <c:numCache>
                <c:formatCode>0.00%</c:formatCode>
                <c:ptCount val="32"/>
                <c:pt idx="0">
                  <c:v>-5.2081602817557497E-3</c:v>
                </c:pt>
                <c:pt idx="1">
                  <c:v>-9.7521467119554605E-4</c:v>
                </c:pt>
                <c:pt idx="2">
                  <c:v>1.96733726252019E-3</c:v>
                </c:pt>
                <c:pt idx="3">
                  <c:v>2.8695362028696701E-3</c:v>
                </c:pt>
                <c:pt idx="4">
                  <c:v>8.8138835747473294E-3</c:v>
                </c:pt>
                <c:pt idx="5">
                  <c:v>9.2268283757646098E-3</c:v>
                </c:pt>
                <c:pt idx="6">
                  <c:v>1.0460924423844499E-2</c:v>
                </c:pt>
                <c:pt idx="7">
                  <c:v>1.0821845265549501E-2</c:v>
                </c:pt>
                <c:pt idx="8">
                  <c:v>1.2441056271612801E-2</c:v>
                </c:pt>
                <c:pt idx="9">
                  <c:v>1.44689775312254E-2</c:v>
                </c:pt>
                <c:pt idx="10">
                  <c:v>1.47126728173184E-2</c:v>
                </c:pt>
                <c:pt idx="11">
                  <c:v>1.6339301234138601E-2</c:v>
                </c:pt>
                <c:pt idx="12">
                  <c:v>1.8004436868838299E-2</c:v>
                </c:pt>
                <c:pt idx="13">
                  <c:v>1.9258398040111101E-2</c:v>
                </c:pt>
                <c:pt idx="14">
                  <c:v>2.2437450905018901E-2</c:v>
                </c:pt>
                <c:pt idx="15">
                  <c:v>2.3075605121335701E-2</c:v>
                </c:pt>
                <c:pt idx="16">
                  <c:v>2.3788996124452799E-2</c:v>
                </c:pt>
                <c:pt idx="17">
                  <c:v>2.38215658506979E-2</c:v>
                </c:pt>
                <c:pt idx="18">
                  <c:v>2.4324017637141801E-2</c:v>
                </c:pt>
                <c:pt idx="19">
                  <c:v>2.4548276685505199E-2</c:v>
                </c:pt>
                <c:pt idx="20">
                  <c:v>2.4949184662173399E-2</c:v>
                </c:pt>
                <c:pt idx="21">
                  <c:v>2.5665060180999299E-2</c:v>
                </c:pt>
                <c:pt idx="22">
                  <c:v>2.7924364128551999E-2</c:v>
                </c:pt>
                <c:pt idx="23">
                  <c:v>3.5323185528347602E-2</c:v>
                </c:pt>
                <c:pt idx="24">
                  <c:v>3.9318740691995903E-2</c:v>
                </c:pt>
                <c:pt idx="25">
                  <c:v>4.4952915247445303E-2</c:v>
                </c:pt>
                <c:pt idx="26">
                  <c:v>4.59499333714068E-2</c:v>
                </c:pt>
                <c:pt idx="27">
                  <c:v>4.6293028776747597E-2</c:v>
                </c:pt>
                <c:pt idx="28">
                  <c:v>5.1110418016202301E-2</c:v>
                </c:pt>
                <c:pt idx="29">
                  <c:v>5.7226284266116902E-2</c:v>
                </c:pt>
                <c:pt idx="30">
                  <c:v>5.9810113346438598E-2</c:v>
                </c:pt>
                <c:pt idx="31">
                  <c:v>6.02018960823969E-2</c:v>
                </c:pt>
              </c:numCache>
            </c:numRef>
          </c:val>
          <c:extLst>
            <c:ext xmlns:c16="http://schemas.microsoft.com/office/drawing/2014/chart" uri="{C3380CC4-5D6E-409C-BE32-E72D297353CC}">
              <c16:uniqueId val="{00000018-69C5-4077-8081-ECDC9370F31D}"/>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'F20'!$B$40</c:f>
              <c:strCache>
                <c:ptCount val="1"/>
                <c:pt idx="0">
                  <c:v>Nacional</c:v>
                </c:pt>
              </c:strCache>
            </c:strRef>
          </c:tx>
          <c:spPr>
            <a:ln w="57150">
              <a:solidFill>
                <a:srgbClr val="FF6C37"/>
              </a:solidFill>
              <a:prstDash val="sysDot"/>
            </a:ln>
          </c:spPr>
          <c:marker>
            <c:symbol val="none"/>
          </c:marker>
          <c:dLbls>
            <c:dLbl>
              <c:idx val="0"/>
              <c:layout>
                <c:manualLayout>
                  <c:x val="-5.2350168350169136E-3"/>
                  <c:y val="0.2269432207537934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9-69C5-4077-8081-ECDC9370F31D}"/>
                </c:ext>
              </c:extLst>
            </c:dLbl>
            <c:dLbl>
              <c:idx val="1"/>
              <c:delete val="1"/>
              <c:extLst>
                <c:ext xmlns:c15="http://schemas.microsoft.com/office/drawing/2012/chart" uri="{CE6537A1-D6FC-4f65-9D91-7224C49458BB}"/>
                <c:ext xmlns:c16="http://schemas.microsoft.com/office/drawing/2014/chart" uri="{C3380CC4-5D6E-409C-BE32-E72D297353CC}">
                  <c16:uniqueId val="{0000001A-69C5-4077-8081-ECDC9370F31D}"/>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'F20'!$D$40:$D$41</c:f>
              <c:numCache>
                <c:formatCode>0.00%</c:formatCode>
                <c:ptCount val="2"/>
                <c:pt idx="0">
                  <c:v>2.1600000000000001E-2</c:v>
                </c:pt>
                <c:pt idx="1">
                  <c:v>2.1600000000000001E-2</c:v>
                </c:pt>
              </c:numCache>
            </c:numRef>
          </c:xVal>
          <c:yVal>
            <c:numRef>
              <c:f>'F20'!$C$40:$C$41</c:f>
              <c:numCache>
                <c:formatCode>General</c:formatCode>
                <c:ptCount val="2"/>
                <c:pt idx="0">
                  <c:v>1</c:v>
                </c:pt>
                <c:pt idx="1">
                  <c:v>0</c:v>
                </c:pt>
              </c:numCache>
            </c:numRef>
          </c:yVal>
          <c:smooth val="0"/>
          <c:extLst>
            <c:ext xmlns:c16="http://schemas.microsoft.com/office/drawing/2014/chart" uri="{C3380CC4-5D6E-409C-BE32-E72D297353CC}">
              <c16:uniqueId val="{0000001B-69C5-4077-8081-ECDC9370F31D}"/>
            </c:ext>
          </c:extLst>
        </c:ser>
        <c:dLbls>
          <c:showLegendKey val="0"/>
          <c:showVal val="0"/>
          <c:showCatName val="0"/>
          <c:showSerName val="0"/>
          <c:showPercent val="0"/>
          <c:showBubbleSize val="0"/>
        </c:dLbls>
        <c:axId val="448639344"/>
        <c:axId val="448638032"/>
      </c:scatterChart>
      <c:valAx>
        <c:axId val="403253368"/>
        <c:scaling>
          <c:orientation val="minMax"/>
          <c:min val="-1.5000000000000003E-2"/>
        </c:scaling>
        <c:delete val="0"/>
        <c:axPos val="t"/>
        <c:numFmt formatCode="0.00%" sourceLinked="1"/>
        <c:majorTickMark val="out"/>
        <c:minorTickMark val="none"/>
        <c:tickLblPos val="nextTo"/>
        <c:spPr>
          <a:ln>
            <a:noFill/>
          </a:ln>
        </c:spPr>
        <c:txPr>
          <a:bodyPr/>
          <a:lstStyle/>
          <a:p>
            <a:pPr>
              <a:defRPr sz="500">
                <a:solidFill>
                  <a:schemeClr val="bg1"/>
                </a:solidFill>
              </a:defRPr>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tickLblSkip val="1"/>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4"/>
            <c:invertIfNegative val="0"/>
            <c:bubble3D val="0"/>
            <c:extLst>
              <c:ext xmlns:c16="http://schemas.microsoft.com/office/drawing/2014/chart" uri="{C3380CC4-5D6E-409C-BE32-E72D297353CC}">
                <c16:uniqueId val="{00000000-08F9-4BDD-9E1E-4098D92F15DB}"/>
              </c:ext>
            </c:extLst>
          </c:dPt>
          <c:dPt>
            <c:idx val="5"/>
            <c:invertIfNegative val="0"/>
            <c:bubble3D val="0"/>
            <c:extLst>
              <c:ext xmlns:c16="http://schemas.microsoft.com/office/drawing/2014/chart" uri="{C3380CC4-5D6E-409C-BE32-E72D297353CC}">
                <c16:uniqueId val="{00000001-08F9-4BDD-9E1E-4098D92F15DB}"/>
              </c:ext>
            </c:extLst>
          </c:dPt>
          <c:dPt>
            <c:idx val="7"/>
            <c:invertIfNegative val="0"/>
            <c:bubble3D val="0"/>
            <c:extLst>
              <c:ext xmlns:c16="http://schemas.microsoft.com/office/drawing/2014/chart" uri="{C3380CC4-5D6E-409C-BE32-E72D297353CC}">
                <c16:uniqueId val="{00000002-08F9-4BDD-9E1E-4098D92F15DB}"/>
              </c:ext>
            </c:extLst>
          </c:dPt>
          <c:dPt>
            <c:idx val="8"/>
            <c:invertIfNegative val="0"/>
            <c:bubble3D val="0"/>
            <c:extLst>
              <c:ext xmlns:c16="http://schemas.microsoft.com/office/drawing/2014/chart" uri="{C3380CC4-5D6E-409C-BE32-E72D297353CC}">
                <c16:uniqueId val="{00000003-08F9-4BDD-9E1E-4098D92F15DB}"/>
              </c:ext>
            </c:extLst>
          </c:dPt>
          <c:dPt>
            <c:idx val="10"/>
            <c:invertIfNegative val="0"/>
            <c:bubble3D val="0"/>
            <c:extLst>
              <c:ext xmlns:c16="http://schemas.microsoft.com/office/drawing/2014/chart" uri="{C3380CC4-5D6E-409C-BE32-E72D297353CC}">
                <c16:uniqueId val="{00000004-08F9-4BDD-9E1E-4098D92F15DB}"/>
              </c:ext>
            </c:extLst>
          </c:dPt>
          <c:dPt>
            <c:idx val="11"/>
            <c:invertIfNegative val="0"/>
            <c:bubble3D val="0"/>
            <c:extLst>
              <c:ext xmlns:c16="http://schemas.microsoft.com/office/drawing/2014/chart" uri="{C3380CC4-5D6E-409C-BE32-E72D297353CC}">
                <c16:uniqueId val="{00000005-08F9-4BDD-9E1E-4098D92F15DB}"/>
              </c:ext>
            </c:extLst>
          </c:dPt>
          <c:dPt>
            <c:idx val="12"/>
            <c:invertIfNegative val="0"/>
            <c:bubble3D val="0"/>
            <c:extLst>
              <c:ext xmlns:c16="http://schemas.microsoft.com/office/drawing/2014/chart" uri="{C3380CC4-5D6E-409C-BE32-E72D297353CC}">
                <c16:uniqueId val="{00000006-08F9-4BDD-9E1E-4098D92F15DB}"/>
              </c:ext>
            </c:extLst>
          </c:dPt>
          <c:dPt>
            <c:idx val="14"/>
            <c:invertIfNegative val="0"/>
            <c:bubble3D val="0"/>
            <c:extLst>
              <c:ext xmlns:c16="http://schemas.microsoft.com/office/drawing/2014/chart" uri="{C3380CC4-5D6E-409C-BE32-E72D297353CC}">
                <c16:uniqueId val="{00000007-08F9-4BDD-9E1E-4098D92F15DB}"/>
              </c:ext>
            </c:extLst>
          </c:dPt>
          <c:dPt>
            <c:idx val="15"/>
            <c:invertIfNegative val="0"/>
            <c:bubble3D val="0"/>
            <c:spPr>
              <a:solidFill>
                <a:srgbClr val="FBBB27"/>
              </a:solidFill>
              <a:ln>
                <a:noFill/>
              </a:ln>
              <a:effectLst/>
            </c:spPr>
            <c:extLst>
              <c:ext xmlns:c16="http://schemas.microsoft.com/office/drawing/2014/chart" uri="{C3380CC4-5D6E-409C-BE32-E72D297353CC}">
                <c16:uniqueId val="{00000009-08F9-4BDD-9E1E-4098D92F15DB}"/>
              </c:ext>
            </c:extLst>
          </c:dPt>
          <c:dPt>
            <c:idx val="17"/>
            <c:invertIfNegative val="0"/>
            <c:bubble3D val="0"/>
            <c:extLst>
              <c:ext xmlns:c16="http://schemas.microsoft.com/office/drawing/2014/chart" uri="{C3380CC4-5D6E-409C-BE32-E72D297353CC}">
                <c16:uniqueId val="{0000000A-08F9-4BDD-9E1E-4098D92F15DB}"/>
              </c:ext>
            </c:extLst>
          </c:dPt>
          <c:dPt>
            <c:idx val="21"/>
            <c:invertIfNegative val="0"/>
            <c:bubble3D val="0"/>
            <c:extLst>
              <c:ext xmlns:c16="http://schemas.microsoft.com/office/drawing/2014/chart" uri="{C3380CC4-5D6E-409C-BE32-E72D297353CC}">
                <c16:uniqueId val="{0000000B-08F9-4BDD-9E1E-4098D92F15DB}"/>
              </c:ext>
            </c:extLst>
          </c:dPt>
          <c:dPt>
            <c:idx val="22"/>
            <c:invertIfNegative val="0"/>
            <c:bubble3D val="0"/>
            <c:extLst>
              <c:ext xmlns:c16="http://schemas.microsoft.com/office/drawing/2014/chart" uri="{C3380CC4-5D6E-409C-BE32-E72D297353CC}">
                <c16:uniqueId val="{0000000C-08F9-4BDD-9E1E-4098D92F15DB}"/>
              </c:ext>
            </c:extLst>
          </c:dPt>
          <c:dPt>
            <c:idx val="23"/>
            <c:invertIfNegative val="0"/>
            <c:bubble3D val="0"/>
            <c:extLst>
              <c:ext xmlns:c16="http://schemas.microsoft.com/office/drawing/2014/chart" uri="{C3380CC4-5D6E-409C-BE32-E72D297353CC}">
                <c16:uniqueId val="{0000000D-08F9-4BDD-9E1E-4098D92F15DB}"/>
              </c:ext>
            </c:extLst>
          </c:dPt>
          <c:dPt>
            <c:idx val="24"/>
            <c:invertIfNegative val="0"/>
            <c:bubble3D val="0"/>
            <c:extLst>
              <c:ext xmlns:c16="http://schemas.microsoft.com/office/drawing/2014/chart" uri="{C3380CC4-5D6E-409C-BE32-E72D297353CC}">
                <c16:uniqueId val="{0000000E-08F9-4BDD-9E1E-4098D92F15DB}"/>
              </c:ext>
            </c:extLst>
          </c:dPt>
          <c:dPt>
            <c:idx val="25"/>
            <c:invertIfNegative val="0"/>
            <c:bubble3D val="0"/>
            <c:extLst>
              <c:ext xmlns:c16="http://schemas.microsoft.com/office/drawing/2014/chart" uri="{C3380CC4-5D6E-409C-BE32-E72D297353CC}">
                <c16:uniqueId val="{0000000F-08F9-4BDD-9E1E-4098D92F15DB}"/>
              </c:ext>
            </c:extLst>
          </c:dPt>
          <c:dPt>
            <c:idx val="27"/>
            <c:invertIfNegative val="0"/>
            <c:bubble3D val="0"/>
            <c:extLst>
              <c:ext xmlns:c16="http://schemas.microsoft.com/office/drawing/2014/chart" uri="{C3380CC4-5D6E-409C-BE32-E72D297353CC}">
                <c16:uniqueId val="{00000010-08F9-4BDD-9E1E-4098D92F15DB}"/>
              </c:ext>
            </c:extLst>
          </c:dPt>
          <c:dPt>
            <c:idx val="28"/>
            <c:invertIfNegative val="0"/>
            <c:bubble3D val="0"/>
            <c:extLst>
              <c:ext xmlns:c16="http://schemas.microsoft.com/office/drawing/2014/chart" uri="{C3380CC4-5D6E-409C-BE32-E72D297353CC}">
                <c16:uniqueId val="{00000011-08F9-4BDD-9E1E-4098D92F15DB}"/>
              </c:ext>
            </c:extLst>
          </c:dPt>
          <c:dPt>
            <c:idx val="29"/>
            <c:invertIfNegative val="0"/>
            <c:bubble3D val="0"/>
            <c:extLst>
              <c:ext xmlns:c16="http://schemas.microsoft.com/office/drawing/2014/chart" uri="{C3380CC4-5D6E-409C-BE32-E72D297353CC}">
                <c16:uniqueId val="{00000012-08F9-4BDD-9E1E-4098D92F15DB}"/>
              </c:ext>
            </c:extLst>
          </c:dPt>
          <c:dPt>
            <c:idx val="30"/>
            <c:invertIfNegative val="0"/>
            <c:bubble3D val="0"/>
            <c:extLst>
              <c:ext xmlns:c16="http://schemas.microsoft.com/office/drawing/2014/chart" uri="{C3380CC4-5D6E-409C-BE32-E72D297353CC}">
                <c16:uniqueId val="{00000013-08F9-4BDD-9E1E-4098D92F15DB}"/>
              </c:ext>
            </c:extLst>
          </c:dPt>
          <c:dPt>
            <c:idx val="31"/>
            <c:invertIfNegative val="0"/>
            <c:bubble3D val="0"/>
            <c:extLst>
              <c:ext xmlns:c16="http://schemas.microsoft.com/office/drawing/2014/chart" uri="{C3380CC4-5D6E-409C-BE32-E72D297353CC}">
                <c16:uniqueId val="{00000014-08F9-4BDD-9E1E-4098D92F15D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'F21'!$B$7:$B$38</c:f>
              <c:strCache>
                <c:ptCount val="32"/>
                <c:pt idx="0">
                  <c:v>Nayarit</c:v>
                </c:pt>
                <c:pt idx="1">
                  <c:v>Guerrero</c:v>
                </c:pt>
                <c:pt idx="2">
                  <c:v>Zacatecas</c:v>
                </c:pt>
                <c:pt idx="3">
                  <c:v>Guanajuato</c:v>
                </c:pt>
                <c:pt idx="4">
                  <c:v>Tamaulipas</c:v>
                </c:pt>
                <c:pt idx="5">
                  <c:v>Morelos</c:v>
                </c:pt>
                <c:pt idx="6">
                  <c:v>Chihuahua</c:v>
                </c:pt>
                <c:pt idx="7">
                  <c:v>Querétaro</c:v>
                </c:pt>
                <c:pt idx="8">
                  <c:v>Campeche</c:v>
                </c:pt>
                <c:pt idx="9">
                  <c:v>Oaxaca</c:v>
                </c:pt>
                <c:pt idx="10">
                  <c:v>San Luis Potosí</c:v>
                </c:pt>
                <c:pt idx="11">
                  <c:v>Puebla</c:v>
                </c:pt>
                <c:pt idx="12">
                  <c:v>Sonora</c:v>
                </c:pt>
                <c:pt idx="13">
                  <c:v>Sinaloa</c:v>
                </c:pt>
                <c:pt idx="14">
                  <c:v>Chiapas</c:v>
                </c:pt>
                <c:pt idx="15">
                  <c:v>Jalisco</c:v>
                </c:pt>
                <c:pt idx="16">
                  <c:v>Colima</c:v>
                </c:pt>
                <c:pt idx="17">
                  <c:v>Durango</c:v>
                </c:pt>
                <c:pt idx="18">
                  <c:v>Tabasco</c:v>
                </c:pt>
                <c:pt idx="19">
                  <c:v>Veracruz</c:v>
                </c:pt>
                <c:pt idx="20">
                  <c:v>Yucatán</c:v>
                </c:pt>
                <c:pt idx="21">
                  <c:v>Tlaxcala</c:v>
                </c:pt>
                <c:pt idx="22">
                  <c:v>Nuevo León</c:v>
                </c:pt>
                <c:pt idx="23">
                  <c:v>Hidalgo</c:v>
                </c:pt>
                <c:pt idx="24">
                  <c:v>Aguascalientes</c:v>
                </c:pt>
                <c:pt idx="25">
                  <c:v>Baja California</c:v>
                </c:pt>
                <c:pt idx="26">
                  <c:v>Quintana Roo</c:v>
                </c:pt>
                <c:pt idx="27">
                  <c:v>Michoacán</c:v>
                </c:pt>
                <c:pt idx="28">
                  <c:v>Ciudad de México</c:v>
                </c:pt>
                <c:pt idx="29">
                  <c:v>Coahuila</c:v>
                </c:pt>
                <c:pt idx="30">
                  <c:v>Estado de México</c:v>
                </c:pt>
                <c:pt idx="31">
                  <c:v>Baja California Sur</c:v>
                </c:pt>
              </c:strCache>
            </c:strRef>
          </c:cat>
          <c:val>
            <c:numRef>
              <c:f>'F21'!$C$7:$C$38</c:f>
              <c:numCache>
                <c:formatCode>0.00%</c:formatCode>
                <c:ptCount val="32"/>
                <c:pt idx="0">
                  <c:v>6.0236486486486399E-2</c:v>
                </c:pt>
                <c:pt idx="1">
                  <c:v>6.0905279898710002E-2</c:v>
                </c:pt>
                <c:pt idx="2">
                  <c:v>6.3281331128631796E-2</c:v>
                </c:pt>
                <c:pt idx="3">
                  <c:v>6.6184501128558698E-2</c:v>
                </c:pt>
                <c:pt idx="4">
                  <c:v>6.6311532652298902E-2</c:v>
                </c:pt>
                <c:pt idx="5">
                  <c:v>6.7113668928065404E-2</c:v>
                </c:pt>
                <c:pt idx="6">
                  <c:v>6.7131669315589698E-2</c:v>
                </c:pt>
                <c:pt idx="7">
                  <c:v>6.83444147886101E-2</c:v>
                </c:pt>
                <c:pt idx="8">
                  <c:v>6.9085760517799494E-2</c:v>
                </c:pt>
                <c:pt idx="9">
                  <c:v>6.9672259929612707E-2</c:v>
                </c:pt>
                <c:pt idx="10">
                  <c:v>7.2369217850481601E-2</c:v>
                </c:pt>
                <c:pt idx="11">
                  <c:v>7.4335824161574096E-2</c:v>
                </c:pt>
                <c:pt idx="12">
                  <c:v>7.6204928578497602E-2</c:v>
                </c:pt>
                <c:pt idx="13">
                  <c:v>7.6268940762689502E-2</c:v>
                </c:pt>
                <c:pt idx="14">
                  <c:v>7.6791926825334506E-2</c:v>
                </c:pt>
                <c:pt idx="15">
                  <c:v>7.7083280847168895E-2</c:v>
                </c:pt>
                <c:pt idx="16">
                  <c:v>7.7126352510856297E-2</c:v>
                </c:pt>
                <c:pt idx="17">
                  <c:v>7.8856808141947204E-2</c:v>
                </c:pt>
                <c:pt idx="18">
                  <c:v>7.9082991257609606E-2</c:v>
                </c:pt>
                <c:pt idx="19">
                  <c:v>7.9794214496767601E-2</c:v>
                </c:pt>
                <c:pt idx="20">
                  <c:v>8.0761159187908299E-2</c:v>
                </c:pt>
                <c:pt idx="21">
                  <c:v>8.2106816806109401E-2</c:v>
                </c:pt>
                <c:pt idx="22">
                  <c:v>8.2119388644154898E-2</c:v>
                </c:pt>
                <c:pt idx="23">
                  <c:v>8.2370398434046893E-2</c:v>
                </c:pt>
                <c:pt idx="24">
                  <c:v>8.2482169237367398E-2</c:v>
                </c:pt>
                <c:pt idx="25">
                  <c:v>8.4034623707621894E-2</c:v>
                </c:pt>
                <c:pt idx="26">
                  <c:v>8.5591696632886502E-2</c:v>
                </c:pt>
                <c:pt idx="27">
                  <c:v>8.7561727641780399E-2</c:v>
                </c:pt>
                <c:pt idx="28">
                  <c:v>8.8045088036860397E-2</c:v>
                </c:pt>
                <c:pt idx="29">
                  <c:v>9.0815913045550797E-2</c:v>
                </c:pt>
                <c:pt idx="30">
                  <c:v>0.100434697982223</c:v>
                </c:pt>
                <c:pt idx="31">
                  <c:v>0.101618360572012</c:v>
                </c:pt>
              </c:numCache>
            </c:numRef>
          </c:val>
          <c:extLst>
            <c:ext xmlns:c16="http://schemas.microsoft.com/office/drawing/2014/chart" uri="{C3380CC4-5D6E-409C-BE32-E72D297353CC}">
              <c16:uniqueId val="{00000015-08F9-4BDD-9E1E-4098D92F15DB}"/>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'F21'!$B$40</c:f>
              <c:strCache>
                <c:ptCount val="1"/>
                <c:pt idx="0">
                  <c:v>Nacional</c:v>
                </c:pt>
              </c:strCache>
            </c:strRef>
          </c:tx>
          <c:spPr>
            <a:ln w="57150">
              <a:solidFill>
                <a:srgbClr val="FF6C37"/>
              </a:solidFill>
              <a:prstDash val="sysDot"/>
            </a:ln>
          </c:spPr>
          <c:marker>
            <c:symbol val="none"/>
          </c:marker>
          <c:dLbls>
            <c:dLbl>
              <c:idx val="0"/>
              <c:layout>
                <c:manualLayout>
                  <c:x val="-6.6666666666666763E-2"/>
                  <c:y val="0.2261571695462551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6-08F9-4BDD-9E1E-4098D92F15DB}"/>
                </c:ext>
              </c:extLst>
            </c:dLbl>
            <c:dLbl>
              <c:idx val="1"/>
              <c:delete val="1"/>
              <c:extLst>
                <c:ext xmlns:c15="http://schemas.microsoft.com/office/drawing/2012/chart" uri="{CE6537A1-D6FC-4f65-9D91-7224C49458BB}"/>
                <c:ext xmlns:c16="http://schemas.microsoft.com/office/drawing/2014/chart" uri="{C3380CC4-5D6E-409C-BE32-E72D297353CC}">
                  <c16:uniqueId val="{00000017-08F9-4BDD-9E1E-4098D92F15DB}"/>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'F21'!$D$40:$D$41</c:f>
              <c:numCache>
                <c:formatCode>0.00%</c:formatCode>
                <c:ptCount val="2"/>
                <c:pt idx="0">
                  <c:v>7.9600000000000004E-2</c:v>
                </c:pt>
                <c:pt idx="1">
                  <c:v>7.9600000000000004E-2</c:v>
                </c:pt>
              </c:numCache>
            </c:numRef>
          </c:xVal>
          <c:yVal>
            <c:numRef>
              <c:f>'F21'!$C$40:$C$41</c:f>
              <c:numCache>
                <c:formatCode>General</c:formatCode>
                <c:ptCount val="2"/>
                <c:pt idx="0">
                  <c:v>1</c:v>
                </c:pt>
                <c:pt idx="1">
                  <c:v>0</c:v>
                </c:pt>
              </c:numCache>
            </c:numRef>
          </c:yVal>
          <c:smooth val="0"/>
          <c:extLst>
            <c:ext xmlns:c16="http://schemas.microsoft.com/office/drawing/2014/chart" uri="{C3380CC4-5D6E-409C-BE32-E72D297353CC}">
              <c16:uniqueId val="{00000018-08F9-4BDD-9E1E-4098D92F15DB}"/>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45BE-44F6-914C-E2E19A207F57}"/>
              </c:ext>
            </c:extLst>
          </c:dPt>
          <c:dPt>
            <c:idx val="1"/>
            <c:invertIfNegative val="0"/>
            <c:bubble3D val="0"/>
            <c:extLst>
              <c:ext xmlns:c16="http://schemas.microsoft.com/office/drawing/2014/chart" uri="{C3380CC4-5D6E-409C-BE32-E72D297353CC}">
                <c16:uniqueId val="{00000001-45BE-44F6-914C-E2E19A207F57}"/>
              </c:ext>
            </c:extLst>
          </c:dPt>
          <c:dPt>
            <c:idx val="2"/>
            <c:invertIfNegative val="0"/>
            <c:bubble3D val="0"/>
            <c:extLst>
              <c:ext xmlns:c16="http://schemas.microsoft.com/office/drawing/2014/chart" uri="{C3380CC4-5D6E-409C-BE32-E72D297353CC}">
                <c16:uniqueId val="{00000002-45BE-44F6-914C-E2E19A207F57}"/>
              </c:ext>
            </c:extLst>
          </c:dPt>
          <c:dPt>
            <c:idx val="3"/>
            <c:invertIfNegative val="0"/>
            <c:bubble3D val="0"/>
            <c:extLst>
              <c:ext xmlns:c16="http://schemas.microsoft.com/office/drawing/2014/chart" uri="{C3380CC4-5D6E-409C-BE32-E72D297353CC}">
                <c16:uniqueId val="{00000003-45BE-44F6-914C-E2E19A207F57}"/>
              </c:ext>
            </c:extLst>
          </c:dPt>
          <c:dPt>
            <c:idx val="4"/>
            <c:invertIfNegative val="0"/>
            <c:bubble3D val="0"/>
            <c:spPr>
              <a:solidFill>
                <a:srgbClr val="FBBB27"/>
              </a:solidFill>
              <a:ln>
                <a:noFill/>
              </a:ln>
              <a:effectLst/>
            </c:spPr>
            <c:extLst>
              <c:ext xmlns:c16="http://schemas.microsoft.com/office/drawing/2014/chart" uri="{C3380CC4-5D6E-409C-BE32-E72D297353CC}">
                <c16:uniqueId val="{00000005-45BE-44F6-914C-E2E19A207F57}"/>
              </c:ext>
            </c:extLst>
          </c:dPt>
          <c:dPt>
            <c:idx val="5"/>
            <c:invertIfNegative val="0"/>
            <c:bubble3D val="0"/>
            <c:extLst>
              <c:ext xmlns:c16="http://schemas.microsoft.com/office/drawing/2014/chart" uri="{C3380CC4-5D6E-409C-BE32-E72D297353CC}">
                <c16:uniqueId val="{00000006-45BE-44F6-914C-E2E19A207F57}"/>
              </c:ext>
            </c:extLst>
          </c:dPt>
          <c:dPt>
            <c:idx val="7"/>
            <c:invertIfNegative val="0"/>
            <c:bubble3D val="0"/>
            <c:extLst>
              <c:ext xmlns:c16="http://schemas.microsoft.com/office/drawing/2014/chart" uri="{C3380CC4-5D6E-409C-BE32-E72D297353CC}">
                <c16:uniqueId val="{00000007-45BE-44F6-914C-E2E19A207F57}"/>
              </c:ext>
            </c:extLst>
          </c:dPt>
          <c:dPt>
            <c:idx val="8"/>
            <c:invertIfNegative val="0"/>
            <c:bubble3D val="0"/>
            <c:extLst>
              <c:ext xmlns:c16="http://schemas.microsoft.com/office/drawing/2014/chart" uri="{C3380CC4-5D6E-409C-BE32-E72D297353CC}">
                <c16:uniqueId val="{00000008-45BE-44F6-914C-E2E19A207F57}"/>
              </c:ext>
            </c:extLst>
          </c:dPt>
          <c:dPt>
            <c:idx val="10"/>
            <c:invertIfNegative val="0"/>
            <c:bubble3D val="0"/>
            <c:extLst>
              <c:ext xmlns:c16="http://schemas.microsoft.com/office/drawing/2014/chart" uri="{C3380CC4-5D6E-409C-BE32-E72D297353CC}">
                <c16:uniqueId val="{00000009-45BE-44F6-914C-E2E19A207F57}"/>
              </c:ext>
            </c:extLst>
          </c:dPt>
          <c:dPt>
            <c:idx val="11"/>
            <c:invertIfNegative val="0"/>
            <c:bubble3D val="0"/>
            <c:extLst>
              <c:ext xmlns:c16="http://schemas.microsoft.com/office/drawing/2014/chart" uri="{C3380CC4-5D6E-409C-BE32-E72D297353CC}">
                <c16:uniqueId val="{0000000A-45BE-44F6-914C-E2E19A207F57}"/>
              </c:ext>
            </c:extLst>
          </c:dPt>
          <c:dPt>
            <c:idx val="12"/>
            <c:invertIfNegative val="0"/>
            <c:bubble3D val="0"/>
            <c:extLst>
              <c:ext xmlns:c16="http://schemas.microsoft.com/office/drawing/2014/chart" uri="{C3380CC4-5D6E-409C-BE32-E72D297353CC}">
                <c16:uniqueId val="{0000000B-45BE-44F6-914C-E2E19A207F57}"/>
              </c:ext>
            </c:extLst>
          </c:dPt>
          <c:dPt>
            <c:idx val="13"/>
            <c:invertIfNegative val="0"/>
            <c:bubble3D val="0"/>
            <c:extLst>
              <c:ext xmlns:c16="http://schemas.microsoft.com/office/drawing/2014/chart" uri="{C3380CC4-5D6E-409C-BE32-E72D297353CC}">
                <c16:uniqueId val="{0000000C-45BE-44F6-914C-E2E19A207F57}"/>
              </c:ext>
            </c:extLst>
          </c:dPt>
          <c:dPt>
            <c:idx val="14"/>
            <c:invertIfNegative val="0"/>
            <c:bubble3D val="0"/>
            <c:extLst>
              <c:ext xmlns:c16="http://schemas.microsoft.com/office/drawing/2014/chart" uri="{C3380CC4-5D6E-409C-BE32-E72D297353CC}">
                <c16:uniqueId val="{0000000D-45BE-44F6-914C-E2E19A207F57}"/>
              </c:ext>
            </c:extLst>
          </c:dPt>
          <c:dPt>
            <c:idx val="15"/>
            <c:invertIfNegative val="0"/>
            <c:bubble3D val="0"/>
            <c:extLst>
              <c:ext xmlns:c16="http://schemas.microsoft.com/office/drawing/2014/chart" uri="{C3380CC4-5D6E-409C-BE32-E72D297353CC}">
                <c16:uniqueId val="{0000000E-45BE-44F6-914C-E2E19A207F57}"/>
              </c:ext>
            </c:extLst>
          </c:dPt>
          <c:dPt>
            <c:idx val="16"/>
            <c:invertIfNegative val="0"/>
            <c:bubble3D val="0"/>
            <c:extLst>
              <c:ext xmlns:c16="http://schemas.microsoft.com/office/drawing/2014/chart" uri="{C3380CC4-5D6E-409C-BE32-E72D297353CC}">
                <c16:uniqueId val="{0000000F-45BE-44F6-914C-E2E19A207F57}"/>
              </c:ext>
            </c:extLst>
          </c:dPt>
          <c:dPt>
            <c:idx val="18"/>
            <c:invertIfNegative val="0"/>
            <c:bubble3D val="0"/>
            <c:extLst>
              <c:ext xmlns:c16="http://schemas.microsoft.com/office/drawing/2014/chart" uri="{C3380CC4-5D6E-409C-BE32-E72D297353CC}">
                <c16:uniqueId val="{00000010-45BE-44F6-914C-E2E19A207F57}"/>
              </c:ext>
            </c:extLst>
          </c:dPt>
          <c:dPt>
            <c:idx val="20"/>
            <c:invertIfNegative val="0"/>
            <c:bubble3D val="0"/>
            <c:extLst>
              <c:ext xmlns:c16="http://schemas.microsoft.com/office/drawing/2014/chart" uri="{C3380CC4-5D6E-409C-BE32-E72D297353CC}">
                <c16:uniqueId val="{00000011-45BE-44F6-914C-E2E19A207F57}"/>
              </c:ext>
            </c:extLst>
          </c:dPt>
          <c:dPt>
            <c:idx val="22"/>
            <c:invertIfNegative val="0"/>
            <c:bubble3D val="0"/>
            <c:extLst>
              <c:ext xmlns:c16="http://schemas.microsoft.com/office/drawing/2014/chart" uri="{C3380CC4-5D6E-409C-BE32-E72D297353CC}">
                <c16:uniqueId val="{00000012-45BE-44F6-914C-E2E19A207F57}"/>
              </c:ext>
            </c:extLst>
          </c:dPt>
          <c:dPt>
            <c:idx val="24"/>
            <c:invertIfNegative val="0"/>
            <c:bubble3D val="0"/>
            <c:extLst>
              <c:ext xmlns:c16="http://schemas.microsoft.com/office/drawing/2014/chart" uri="{C3380CC4-5D6E-409C-BE32-E72D297353CC}">
                <c16:uniqueId val="{00000013-45BE-44F6-914C-E2E19A207F57}"/>
              </c:ext>
            </c:extLst>
          </c:dPt>
          <c:dPt>
            <c:idx val="25"/>
            <c:invertIfNegative val="0"/>
            <c:bubble3D val="0"/>
            <c:extLst>
              <c:ext xmlns:c16="http://schemas.microsoft.com/office/drawing/2014/chart" uri="{C3380CC4-5D6E-409C-BE32-E72D297353CC}">
                <c16:uniqueId val="{00000014-45BE-44F6-914C-E2E19A207F57}"/>
              </c:ext>
            </c:extLst>
          </c:dPt>
          <c:dPt>
            <c:idx val="26"/>
            <c:invertIfNegative val="0"/>
            <c:bubble3D val="0"/>
            <c:extLst>
              <c:ext xmlns:c16="http://schemas.microsoft.com/office/drawing/2014/chart" uri="{C3380CC4-5D6E-409C-BE32-E72D297353CC}">
                <c16:uniqueId val="{00000015-45BE-44F6-914C-E2E19A207F57}"/>
              </c:ext>
            </c:extLst>
          </c:dPt>
          <c:dPt>
            <c:idx val="27"/>
            <c:invertIfNegative val="0"/>
            <c:bubble3D val="0"/>
            <c:extLst>
              <c:ext xmlns:c16="http://schemas.microsoft.com/office/drawing/2014/chart" uri="{C3380CC4-5D6E-409C-BE32-E72D297353CC}">
                <c16:uniqueId val="{00000016-45BE-44F6-914C-E2E19A207F57}"/>
              </c:ext>
            </c:extLst>
          </c:dPt>
          <c:dPt>
            <c:idx val="28"/>
            <c:invertIfNegative val="0"/>
            <c:bubble3D val="0"/>
            <c:extLst>
              <c:ext xmlns:c16="http://schemas.microsoft.com/office/drawing/2014/chart" uri="{C3380CC4-5D6E-409C-BE32-E72D297353CC}">
                <c16:uniqueId val="{00000017-45BE-44F6-914C-E2E19A207F57}"/>
              </c:ext>
            </c:extLst>
          </c:dPt>
          <c:dPt>
            <c:idx val="29"/>
            <c:invertIfNegative val="0"/>
            <c:bubble3D val="0"/>
            <c:extLst>
              <c:ext xmlns:c16="http://schemas.microsoft.com/office/drawing/2014/chart" uri="{C3380CC4-5D6E-409C-BE32-E72D297353CC}">
                <c16:uniqueId val="{00000018-45BE-44F6-914C-E2E19A207F57}"/>
              </c:ext>
            </c:extLst>
          </c:dPt>
          <c:dPt>
            <c:idx val="30"/>
            <c:invertIfNegative val="0"/>
            <c:bubble3D val="0"/>
            <c:extLst>
              <c:ext xmlns:c16="http://schemas.microsoft.com/office/drawing/2014/chart" uri="{C3380CC4-5D6E-409C-BE32-E72D297353CC}">
                <c16:uniqueId val="{00000019-45BE-44F6-914C-E2E19A207F57}"/>
              </c:ext>
            </c:extLst>
          </c:dPt>
          <c:dLbls>
            <c:dLbl>
              <c:idx val="21"/>
              <c:layout>
                <c:manualLayout>
                  <c:x val="-1.2828114478114478E-2"/>
                  <c:y val="-2.6274820136442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5BE-44F6-914C-E2E19A207F57}"/>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'F22'!$B$7:$B$38</c:f>
              <c:strCache>
                <c:ptCount val="32"/>
                <c:pt idx="0">
                  <c:v>Chiapas</c:v>
                </c:pt>
                <c:pt idx="1">
                  <c:v>Hidalgo</c:v>
                </c:pt>
                <c:pt idx="2">
                  <c:v>Ciudad de México</c:v>
                </c:pt>
                <c:pt idx="3">
                  <c:v>Zacatecas</c:v>
                </c:pt>
                <c:pt idx="4">
                  <c:v>Jalisco</c:v>
                </c:pt>
                <c:pt idx="5">
                  <c:v>Tamaulipas</c:v>
                </c:pt>
                <c:pt idx="6">
                  <c:v>Sinaloa</c:v>
                </c:pt>
                <c:pt idx="7">
                  <c:v>Quintana Roo</c:v>
                </c:pt>
                <c:pt idx="8">
                  <c:v>Querétaro</c:v>
                </c:pt>
                <c:pt idx="9">
                  <c:v>Baja California</c:v>
                </c:pt>
                <c:pt idx="10">
                  <c:v>Puebla</c:v>
                </c:pt>
                <c:pt idx="11">
                  <c:v>San Luis Potosí</c:v>
                </c:pt>
                <c:pt idx="12">
                  <c:v>Guanajuato</c:v>
                </c:pt>
                <c:pt idx="13">
                  <c:v>Durango</c:v>
                </c:pt>
                <c:pt idx="14">
                  <c:v>Estado de México</c:v>
                </c:pt>
                <c:pt idx="15">
                  <c:v>Coahuila</c:v>
                </c:pt>
                <c:pt idx="16">
                  <c:v>Michoacán</c:v>
                </c:pt>
                <c:pt idx="17">
                  <c:v>Nuevo León</c:v>
                </c:pt>
                <c:pt idx="18">
                  <c:v>Morelos</c:v>
                </c:pt>
                <c:pt idx="19">
                  <c:v>Colima</c:v>
                </c:pt>
                <c:pt idx="20">
                  <c:v>Campeche</c:v>
                </c:pt>
                <c:pt idx="21">
                  <c:v>Sonora</c:v>
                </c:pt>
                <c:pt idx="22">
                  <c:v>Yucatán</c:v>
                </c:pt>
                <c:pt idx="23">
                  <c:v>Veracruz</c:v>
                </c:pt>
                <c:pt idx="24">
                  <c:v>Baja California Sur</c:v>
                </c:pt>
                <c:pt idx="25">
                  <c:v>Tabasco</c:v>
                </c:pt>
                <c:pt idx="26">
                  <c:v>Aguascalientes</c:v>
                </c:pt>
                <c:pt idx="27">
                  <c:v>Chihuahua</c:v>
                </c:pt>
                <c:pt idx="28">
                  <c:v>Tlaxcala</c:v>
                </c:pt>
                <c:pt idx="29">
                  <c:v>Nayarit</c:v>
                </c:pt>
                <c:pt idx="30">
                  <c:v>Oaxaca</c:v>
                </c:pt>
                <c:pt idx="31">
                  <c:v>Guerrero</c:v>
                </c:pt>
              </c:strCache>
            </c:strRef>
          </c:cat>
          <c:val>
            <c:numRef>
              <c:f>'F22'!$C$7:$C$38</c:f>
              <c:numCache>
                <c:formatCode>0.00%</c:formatCode>
                <c:ptCount val="32"/>
                <c:pt idx="0">
                  <c:v>2.4566377585056601E-2</c:v>
                </c:pt>
                <c:pt idx="1">
                  <c:v>2.8419691592110202E-2</c:v>
                </c:pt>
                <c:pt idx="2">
                  <c:v>2.9108185422486801E-2</c:v>
                </c:pt>
                <c:pt idx="3">
                  <c:v>3.00731045386755E-2</c:v>
                </c:pt>
                <c:pt idx="4">
                  <c:v>3.3630404598146597E-2</c:v>
                </c:pt>
                <c:pt idx="5">
                  <c:v>3.44516172191189E-2</c:v>
                </c:pt>
                <c:pt idx="6">
                  <c:v>3.4460908559173199E-2</c:v>
                </c:pt>
                <c:pt idx="7">
                  <c:v>3.4477583646646201E-2</c:v>
                </c:pt>
                <c:pt idx="8">
                  <c:v>3.4524087227213701E-2</c:v>
                </c:pt>
                <c:pt idx="9">
                  <c:v>3.4719014626635798E-2</c:v>
                </c:pt>
                <c:pt idx="10">
                  <c:v>3.5102524363228998E-2</c:v>
                </c:pt>
                <c:pt idx="11">
                  <c:v>3.5293032769706502E-2</c:v>
                </c:pt>
                <c:pt idx="12">
                  <c:v>3.6256836135304803E-2</c:v>
                </c:pt>
                <c:pt idx="13">
                  <c:v>3.7206388466263701E-2</c:v>
                </c:pt>
                <c:pt idx="14">
                  <c:v>3.7579385604178603E-2</c:v>
                </c:pt>
                <c:pt idx="15">
                  <c:v>3.8588131263509698E-2</c:v>
                </c:pt>
                <c:pt idx="16">
                  <c:v>3.8647383947645102E-2</c:v>
                </c:pt>
                <c:pt idx="17">
                  <c:v>3.9618286134854401E-2</c:v>
                </c:pt>
                <c:pt idx="18">
                  <c:v>4.0609638613739098E-2</c:v>
                </c:pt>
                <c:pt idx="19">
                  <c:v>4.0827940002378098E-2</c:v>
                </c:pt>
                <c:pt idx="20">
                  <c:v>4.1983937416841602E-2</c:v>
                </c:pt>
                <c:pt idx="21">
                  <c:v>4.5119796568748899E-2</c:v>
                </c:pt>
                <c:pt idx="22">
                  <c:v>4.6410957546117598E-2</c:v>
                </c:pt>
                <c:pt idx="23">
                  <c:v>4.6949986034346997E-2</c:v>
                </c:pt>
                <c:pt idx="24">
                  <c:v>4.71267617009248E-2</c:v>
                </c:pt>
                <c:pt idx="25">
                  <c:v>5.05570764097487E-2</c:v>
                </c:pt>
                <c:pt idx="26">
                  <c:v>6.16747948138456E-2</c:v>
                </c:pt>
                <c:pt idx="27">
                  <c:v>6.6587030999842201E-2</c:v>
                </c:pt>
                <c:pt idx="28">
                  <c:v>6.7982629988813506E-2</c:v>
                </c:pt>
                <c:pt idx="29">
                  <c:v>6.8107188430455198E-2</c:v>
                </c:pt>
                <c:pt idx="30">
                  <c:v>7.2624746450304298E-2</c:v>
                </c:pt>
                <c:pt idx="31">
                  <c:v>7.27484658370188E-2</c:v>
                </c:pt>
              </c:numCache>
            </c:numRef>
          </c:val>
          <c:extLst>
            <c:ext xmlns:c16="http://schemas.microsoft.com/office/drawing/2014/chart" uri="{C3380CC4-5D6E-409C-BE32-E72D297353CC}">
              <c16:uniqueId val="{0000001B-45BE-44F6-914C-E2E19A207F57}"/>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'F22'!$B$40</c:f>
              <c:strCache>
                <c:ptCount val="1"/>
                <c:pt idx="0">
                  <c:v>Nacional</c:v>
                </c:pt>
              </c:strCache>
            </c:strRef>
          </c:tx>
          <c:spPr>
            <a:ln w="57150">
              <a:solidFill>
                <a:srgbClr val="FF6C37"/>
              </a:solidFill>
              <a:prstDash val="sysDot"/>
            </a:ln>
          </c:spPr>
          <c:marker>
            <c:symbol val="none"/>
          </c:marker>
          <c:dLbls>
            <c:dLbl>
              <c:idx val="0"/>
              <c:layout>
                <c:manualLayout>
                  <c:x val="-5.131313131313131E-2"/>
                  <c:y val="0.22315090696978143"/>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C-45BE-44F6-914C-E2E19A207F57}"/>
                </c:ext>
              </c:extLst>
            </c:dLbl>
            <c:dLbl>
              <c:idx val="1"/>
              <c:delete val="1"/>
              <c:extLst>
                <c:ext xmlns:c15="http://schemas.microsoft.com/office/drawing/2012/chart" uri="{CE6537A1-D6FC-4f65-9D91-7224C49458BB}"/>
                <c:ext xmlns:c16="http://schemas.microsoft.com/office/drawing/2014/chart" uri="{C3380CC4-5D6E-409C-BE32-E72D297353CC}">
                  <c16:uniqueId val="{0000001D-45BE-44F6-914C-E2E19A207F57}"/>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'F22'!$D$40:$D$41</c:f>
              <c:numCache>
                <c:formatCode>0.00%</c:formatCode>
                <c:ptCount val="2"/>
                <c:pt idx="0">
                  <c:v>3.9199999999999999E-2</c:v>
                </c:pt>
                <c:pt idx="1">
                  <c:v>3.9199999999999999E-2</c:v>
                </c:pt>
              </c:numCache>
            </c:numRef>
          </c:xVal>
          <c:yVal>
            <c:numRef>
              <c:f>'F22'!$C$40:$C$41</c:f>
              <c:numCache>
                <c:formatCode>General</c:formatCode>
                <c:ptCount val="2"/>
                <c:pt idx="0">
                  <c:v>1</c:v>
                </c:pt>
                <c:pt idx="1">
                  <c:v>0</c:v>
                </c:pt>
              </c:numCache>
            </c:numRef>
          </c:yVal>
          <c:smooth val="0"/>
          <c:extLst>
            <c:ext xmlns:c16="http://schemas.microsoft.com/office/drawing/2014/chart" uri="{C3380CC4-5D6E-409C-BE32-E72D297353CC}">
              <c16:uniqueId val="{0000001E-45BE-44F6-914C-E2E19A207F57}"/>
            </c:ext>
          </c:extLst>
        </c:ser>
        <c:dLbls>
          <c:showLegendKey val="0"/>
          <c:showVal val="0"/>
          <c:showCatName val="0"/>
          <c:showSerName val="0"/>
          <c:showPercent val="0"/>
          <c:showBubbleSize val="0"/>
        </c:dLbls>
        <c:axId val="450158672"/>
        <c:axId val="44951589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0"/>
        <c:noMultiLvlLbl val="0"/>
      </c:catAx>
      <c:valAx>
        <c:axId val="449515896"/>
        <c:scaling>
          <c:orientation val="minMax"/>
          <c:max val="1"/>
        </c:scaling>
        <c:delete val="1"/>
        <c:axPos val="l"/>
        <c:numFmt formatCode="General" sourceLinked="1"/>
        <c:majorTickMark val="out"/>
        <c:minorTickMark val="none"/>
        <c:tickLblPos val="nextTo"/>
        <c:crossAx val="450158672"/>
        <c:crosses val="autoZero"/>
        <c:crossBetween val="midCat"/>
      </c:valAx>
      <c:valAx>
        <c:axId val="450158672"/>
        <c:scaling>
          <c:orientation val="minMax"/>
        </c:scaling>
        <c:delete val="1"/>
        <c:axPos val="b"/>
        <c:numFmt formatCode="0.00%" sourceLinked="1"/>
        <c:majorTickMark val="out"/>
        <c:minorTickMark val="none"/>
        <c:tickLblPos val="nextTo"/>
        <c:crossAx val="449515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16338151835967E-2"/>
          <c:y val="4.180170432460624E-2"/>
          <c:w val="0.89946676349434163"/>
          <c:h val="0.65084774873734619"/>
        </c:manualLayout>
      </c:layout>
      <c:barChart>
        <c:barDir val="col"/>
        <c:grouping val="clustered"/>
        <c:varyColors val="0"/>
        <c:ser>
          <c:idx val="0"/>
          <c:order val="0"/>
          <c:tx>
            <c:v>Jalisco</c:v>
          </c:tx>
          <c:spPr>
            <a:solidFill>
              <a:srgbClr val="BDCFD6"/>
            </a:solidFill>
            <a:ln>
              <a:noFill/>
            </a:ln>
            <a:effectLst/>
          </c:spPr>
          <c:invertIfNegative val="0"/>
          <c:dPt>
            <c:idx val="0"/>
            <c:invertIfNegative val="0"/>
            <c:bubble3D val="0"/>
            <c:spPr>
              <a:solidFill>
                <a:srgbClr val="BDCFD6"/>
              </a:solidFill>
              <a:ln>
                <a:noFill/>
              </a:ln>
              <a:effectLst/>
            </c:spPr>
            <c:extLst>
              <c:ext xmlns:c16="http://schemas.microsoft.com/office/drawing/2014/chart" uri="{C3380CC4-5D6E-409C-BE32-E72D297353CC}">
                <c16:uniqueId val="{00000001-2902-4519-A05E-5611B6EFEFDD}"/>
              </c:ext>
            </c:extLst>
          </c:dPt>
          <c:dPt>
            <c:idx val="1"/>
            <c:invertIfNegative val="0"/>
            <c:bubble3D val="0"/>
            <c:spPr>
              <a:solidFill>
                <a:srgbClr val="BDCFD6"/>
              </a:solidFill>
              <a:ln>
                <a:noFill/>
              </a:ln>
              <a:effectLst/>
            </c:spPr>
            <c:extLst>
              <c:ext xmlns:c16="http://schemas.microsoft.com/office/drawing/2014/chart" uri="{C3380CC4-5D6E-409C-BE32-E72D297353CC}">
                <c16:uniqueId val="{00000003-2902-4519-A05E-5611B6EFEFDD}"/>
              </c:ext>
            </c:extLst>
          </c:dPt>
          <c:dPt>
            <c:idx val="2"/>
            <c:invertIfNegative val="0"/>
            <c:bubble3D val="0"/>
            <c:spPr>
              <a:solidFill>
                <a:srgbClr val="BDCFD6"/>
              </a:solidFill>
              <a:ln>
                <a:noFill/>
              </a:ln>
              <a:effectLst/>
            </c:spPr>
            <c:extLst>
              <c:ext xmlns:c16="http://schemas.microsoft.com/office/drawing/2014/chart" uri="{C3380CC4-5D6E-409C-BE32-E72D297353CC}">
                <c16:uniqueId val="{00000005-2902-4519-A05E-5611B6EFEFDD}"/>
              </c:ext>
            </c:extLst>
          </c:dPt>
          <c:dPt>
            <c:idx val="3"/>
            <c:invertIfNegative val="0"/>
            <c:bubble3D val="0"/>
            <c:spPr>
              <a:solidFill>
                <a:srgbClr val="BDCFD6"/>
              </a:solidFill>
              <a:ln>
                <a:noFill/>
              </a:ln>
              <a:effectLst/>
            </c:spPr>
            <c:extLst>
              <c:ext xmlns:c16="http://schemas.microsoft.com/office/drawing/2014/chart" uri="{C3380CC4-5D6E-409C-BE32-E72D297353CC}">
                <c16:uniqueId val="{00000007-2902-4519-A05E-5611B6EFEFDD}"/>
              </c:ext>
            </c:extLst>
          </c:dPt>
          <c:dPt>
            <c:idx val="4"/>
            <c:invertIfNegative val="0"/>
            <c:bubble3D val="0"/>
            <c:spPr>
              <a:solidFill>
                <a:srgbClr val="BDCFD6"/>
              </a:solidFill>
              <a:ln>
                <a:noFill/>
              </a:ln>
              <a:effectLst/>
            </c:spPr>
            <c:extLst>
              <c:ext xmlns:c16="http://schemas.microsoft.com/office/drawing/2014/chart" uri="{C3380CC4-5D6E-409C-BE32-E72D297353CC}">
                <c16:uniqueId val="{00000009-2902-4519-A05E-5611B6EFEFDD}"/>
              </c:ext>
            </c:extLst>
          </c:dPt>
          <c:dPt>
            <c:idx val="5"/>
            <c:invertIfNegative val="0"/>
            <c:bubble3D val="0"/>
            <c:spPr>
              <a:solidFill>
                <a:srgbClr val="BDCFD6"/>
              </a:solidFill>
              <a:ln>
                <a:noFill/>
              </a:ln>
              <a:effectLst/>
            </c:spPr>
            <c:extLst>
              <c:ext xmlns:c16="http://schemas.microsoft.com/office/drawing/2014/chart" uri="{C3380CC4-5D6E-409C-BE32-E72D297353CC}">
                <c16:uniqueId val="{0000000B-2902-4519-A05E-5611B6EFEFDD}"/>
              </c:ext>
            </c:extLst>
          </c:dPt>
          <c:dPt>
            <c:idx val="6"/>
            <c:invertIfNegative val="0"/>
            <c:bubble3D val="0"/>
            <c:spPr>
              <a:solidFill>
                <a:srgbClr val="7C878E"/>
              </a:solidFill>
              <a:ln>
                <a:noFill/>
              </a:ln>
              <a:effectLst/>
            </c:spPr>
            <c:extLst>
              <c:ext xmlns:c16="http://schemas.microsoft.com/office/drawing/2014/chart" uri="{C3380CC4-5D6E-409C-BE32-E72D297353CC}">
                <c16:uniqueId val="{0000000D-2902-4519-A05E-5611B6EFEFDD}"/>
              </c:ext>
            </c:extLst>
          </c:dPt>
          <c:dPt>
            <c:idx val="7"/>
            <c:invertIfNegative val="0"/>
            <c:bubble3D val="0"/>
            <c:extLst>
              <c:ext xmlns:c16="http://schemas.microsoft.com/office/drawing/2014/chart" uri="{C3380CC4-5D6E-409C-BE32-E72D297353CC}">
                <c16:uniqueId val="{0000000E-2902-4519-A05E-5611B6EFEFDD}"/>
              </c:ext>
            </c:extLst>
          </c:dPt>
          <c:dPt>
            <c:idx val="8"/>
            <c:invertIfNegative val="0"/>
            <c:bubble3D val="0"/>
            <c:spPr>
              <a:solidFill>
                <a:srgbClr val="BDCFD6"/>
              </a:solidFill>
              <a:ln>
                <a:noFill/>
              </a:ln>
              <a:effectLst/>
            </c:spPr>
            <c:extLst>
              <c:ext xmlns:c16="http://schemas.microsoft.com/office/drawing/2014/chart" uri="{C3380CC4-5D6E-409C-BE32-E72D297353CC}">
                <c16:uniqueId val="{00000010-2902-4519-A05E-5611B6EFEFDD}"/>
              </c:ext>
            </c:extLst>
          </c:dPt>
          <c:dPt>
            <c:idx val="9"/>
            <c:invertIfNegative val="0"/>
            <c:bubble3D val="0"/>
            <c:spPr>
              <a:solidFill>
                <a:srgbClr val="BDCFD6"/>
              </a:solidFill>
              <a:ln>
                <a:noFill/>
              </a:ln>
              <a:effectLst/>
            </c:spPr>
            <c:extLst>
              <c:ext xmlns:c16="http://schemas.microsoft.com/office/drawing/2014/chart" uri="{C3380CC4-5D6E-409C-BE32-E72D297353CC}">
                <c16:uniqueId val="{00000012-2902-4519-A05E-5611B6EFEFDD}"/>
              </c:ext>
            </c:extLst>
          </c:dPt>
          <c:dPt>
            <c:idx val="10"/>
            <c:invertIfNegative val="0"/>
            <c:bubble3D val="0"/>
            <c:spPr>
              <a:solidFill>
                <a:srgbClr val="BDCFD6"/>
              </a:solidFill>
              <a:ln>
                <a:noFill/>
              </a:ln>
              <a:effectLst/>
            </c:spPr>
            <c:extLst>
              <c:ext xmlns:c16="http://schemas.microsoft.com/office/drawing/2014/chart" uri="{C3380CC4-5D6E-409C-BE32-E72D297353CC}">
                <c16:uniqueId val="{00000014-2902-4519-A05E-5611B6EFEFDD}"/>
              </c:ext>
            </c:extLst>
          </c:dPt>
          <c:dPt>
            <c:idx val="11"/>
            <c:invertIfNegative val="0"/>
            <c:bubble3D val="0"/>
            <c:spPr>
              <a:solidFill>
                <a:srgbClr val="BDCFD6"/>
              </a:solidFill>
              <a:ln>
                <a:noFill/>
              </a:ln>
              <a:effectLst/>
            </c:spPr>
            <c:extLst>
              <c:ext xmlns:c16="http://schemas.microsoft.com/office/drawing/2014/chart" uri="{C3380CC4-5D6E-409C-BE32-E72D297353CC}">
                <c16:uniqueId val="{00000016-2902-4519-A05E-5611B6EFEFDD}"/>
              </c:ext>
            </c:extLst>
          </c:dPt>
          <c:dPt>
            <c:idx val="12"/>
            <c:invertIfNegative val="0"/>
            <c:bubble3D val="0"/>
            <c:spPr>
              <a:solidFill>
                <a:srgbClr val="BDCFD6"/>
              </a:solidFill>
              <a:ln>
                <a:noFill/>
              </a:ln>
              <a:effectLst/>
            </c:spPr>
            <c:extLst>
              <c:ext xmlns:c16="http://schemas.microsoft.com/office/drawing/2014/chart" uri="{C3380CC4-5D6E-409C-BE32-E72D297353CC}">
                <c16:uniqueId val="{00000018-2902-4519-A05E-5611B6EFEFDD}"/>
              </c:ext>
            </c:extLst>
          </c:dPt>
          <c:dPt>
            <c:idx val="13"/>
            <c:invertIfNegative val="0"/>
            <c:bubble3D val="0"/>
            <c:spPr>
              <a:solidFill>
                <a:srgbClr val="BDCFD6"/>
              </a:solidFill>
              <a:ln>
                <a:noFill/>
              </a:ln>
              <a:effectLst/>
            </c:spPr>
            <c:extLst>
              <c:ext xmlns:c16="http://schemas.microsoft.com/office/drawing/2014/chart" uri="{C3380CC4-5D6E-409C-BE32-E72D297353CC}">
                <c16:uniqueId val="{0000001A-2902-4519-A05E-5611B6EFEFDD}"/>
              </c:ext>
            </c:extLst>
          </c:dPt>
          <c:dPt>
            <c:idx val="14"/>
            <c:invertIfNegative val="0"/>
            <c:bubble3D val="0"/>
            <c:spPr>
              <a:solidFill>
                <a:srgbClr val="BDCFD6"/>
              </a:solidFill>
              <a:ln>
                <a:noFill/>
              </a:ln>
              <a:effectLst/>
            </c:spPr>
            <c:extLst>
              <c:ext xmlns:c16="http://schemas.microsoft.com/office/drawing/2014/chart" uri="{C3380CC4-5D6E-409C-BE32-E72D297353CC}">
                <c16:uniqueId val="{0000001C-2902-4519-A05E-5611B6EFEFDD}"/>
              </c:ext>
            </c:extLst>
          </c:dPt>
          <c:dPt>
            <c:idx val="15"/>
            <c:invertIfNegative val="0"/>
            <c:bubble3D val="0"/>
            <c:spPr>
              <a:solidFill>
                <a:srgbClr val="BDCFD6"/>
              </a:solidFill>
              <a:ln>
                <a:noFill/>
              </a:ln>
              <a:effectLst/>
            </c:spPr>
            <c:extLst>
              <c:ext xmlns:c16="http://schemas.microsoft.com/office/drawing/2014/chart" uri="{C3380CC4-5D6E-409C-BE32-E72D297353CC}">
                <c16:uniqueId val="{0000001E-2902-4519-A05E-5611B6EFEFDD}"/>
              </c:ext>
            </c:extLst>
          </c:dPt>
          <c:dPt>
            <c:idx val="16"/>
            <c:invertIfNegative val="0"/>
            <c:bubble3D val="0"/>
            <c:spPr>
              <a:solidFill>
                <a:srgbClr val="BDCFD6"/>
              </a:solidFill>
              <a:ln>
                <a:noFill/>
              </a:ln>
              <a:effectLst/>
            </c:spPr>
            <c:extLst>
              <c:ext xmlns:c16="http://schemas.microsoft.com/office/drawing/2014/chart" uri="{C3380CC4-5D6E-409C-BE32-E72D297353CC}">
                <c16:uniqueId val="{00000020-2902-4519-A05E-5611B6EFEFDD}"/>
              </c:ext>
            </c:extLst>
          </c:dPt>
          <c:dPt>
            <c:idx val="17"/>
            <c:invertIfNegative val="0"/>
            <c:bubble3D val="0"/>
            <c:spPr>
              <a:solidFill>
                <a:srgbClr val="BDCFD6"/>
              </a:solidFill>
              <a:ln>
                <a:noFill/>
              </a:ln>
              <a:effectLst/>
            </c:spPr>
            <c:extLst>
              <c:ext xmlns:c16="http://schemas.microsoft.com/office/drawing/2014/chart" uri="{C3380CC4-5D6E-409C-BE32-E72D297353CC}">
                <c16:uniqueId val="{00000022-2902-4519-A05E-5611B6EFEFDD}"/>
              </c:ext>
            </c:extLst>
          </c:dPt>
          <c:dPt>
            <c:idx val="18"/>
            <c:invertIfNegative val="0"/>
            <c:bubble3D val="0"/>
            <c:spPr>
              <a:solidFill>
                <a:srgbClr val="7C878E"/>
              </a:solidFill>
              <a:ln>
                <a:noFill/>
              </a:ln>
              <a:effectLst/>
            </c:spPr>
            <c:extLst>
              <c:ext xmlns:c16="http://schemas.microsoft.com/office/drawing/2014/chart" uri="{C3380CC4-5D6E-409C-BE32-E72D297353CC}">
                <c16:uniqueId val="{00000024-2902-4519-A05E-5611B6EFEFDD}"/>
              </c:ext>
            </c:extLst>
          </c:dPt>
          <c:dPt>
            <c:idx val="19"/>
            <c:invertIfNegative val="0"/>
            <c:bubble3D val="0"/>
            <c:extLst>
              <c:ext xmlns:c16="http://schemas.microsoft.com/office/drawing/2014/chart" uri="{C3380CC4-5D6E-409C-BE32-E72D297353CC}">
                <c16:uniqueId val="{00000025-2902-4519-A05E-5611B6EFEFDD}"/>
              </c:ext>
            </c:extLst>
          </c:dPt>
          <c:dPt>
            <c:idx val="20"/>
            <c:invertIfNegative val="0"/>
            <c:bubble3D val="0"/>
            <c:spPr>
              <a:solidFill>
                <a:srgbClr val="BDCFD6"/>
              </a:solidFill>
              <a:ln>
                <a:noFill/>
              </a:ln>
              <a:effectLst/>
            </c:spPr>
            <c:extLst>
              <c:ext xmlns:c16="http://schemas.microsoft.com/office/drawing/2014/chart" uri="{C3380CC4-5D6E-409C-BE32-E72D297353CC}">
                <c16:uniqueId val="{00000027-2902-4519-A05E-5611B6EFEFDD}"/>
              </c:ext>
            </c:extLst>
          </c:dPt>
          <c:dPt>
            <c:idx val="21"/>
            <c:invertIfNegative val="0"/>
            <c:bubble3D val="0"/>
            <c:spPr>
              <a:solidFill>
                <a:srgbClr val="BDCFD6"/>
              </a:solidFill>
              <a:ln>
                <a:noFill/>
              </a:ln>
              <a:effectLst/>
            </c:spPr>
            <c:extLst>
              <c:ext xmlns:c16="http://schemas.microsoft.com/office/drawing/2014/chart" uri="{C3380CC4-5D6E-409C-BE32-E72D297353CC}">
                <c16:uniqueId val="{00000029-2902-4519-A05E-5611B6EFEFDD}"/>
              </c:ext>
            </c:extLst>
          </c:dPt>
          <c:dPt>
            <c:idx val="22"/>
            <c:invertIfNegative val="0"/>
            <c:bubble3D val="0"/>
            <c:spPr>
              <a:solidFill>
                <a:srgbClr val="BDCFD6"/>
              </a:solidFill>
              <a:ln>
                <a:noFill/>
              </a:ln>
              <a:effectLst/>
            </c:spPr>
            <c:extLst>
              <c:ext xmlns:c16="http://schemas.microsoft.com/office/drawing/2014/chart" uri="{C3380CC4-5D6E-409C-BE32-E72D297353CC}">
                <c16:uniqueId val="{0000002B-2902-4519-A05E-5611B6EFEFDD}"/>
              </c:ext>
            </c:extLst>
          </c:dPt>
          <c:dPt>
            <c:idx val="23"/>
            <c:invertIfNegative val="0"/>
            <c:bubble3D val="0"/>
            <c:spPr>
              <a:solidFill>
                <a:srgbClr val="BDCFD6"/>
              </a:solidFill>
              <a:ln>
                <a:noFill/>
              </a:ln>
              <a:effectLst/>
            </c:spPr>
            <c:extLst>
              <c:ext xmlns:c16="http://schemas.microsoft.com/office/drawing/2014/chart" uri="{C3380CC4-5D6E-409C-BE32-E72D297353CC}">
                <c16:uniqueId val="{0000002D-2902-4519-A05E-5611B6EFEFDD}"/>
              </c:ext>
            </c:extLst>
          </c:dPt>
          <c:dPt>
            <c:idx val="24"/>
            <c:invertIfNegative val="0"/>
            <c:bubble3D val="0"/>
            <c:spPr>
              <a:solidFill>
                <a:srgbClr val="BDCFD6"/>
              </a:solidFill>
              <a:ln>
                <a:noFill/>
              </a:ln>
              <a:effectLst/>
            </c:spPr>
            <c:extLst>
              <c:ext xmlns:c16="http://schemas.microsoft.com/office/drawing/2014/chart" uri="{C3380CC4-5D6E-409C-BE32-E72D297353CC}">
                <c16:uniqueId val="{0000002F-2902-4519-A05E-5611B6EFEFDD}"/>
              </c:ext>
            </c:extLst>
          </c:dPt>
          <c:dPt>
            <c:idx val="25"/>
            <c:invertIfNegative val="0"/>
            <c:bubble3D val="0"/>
            <c:spPr>
              <a:solidFill>
                <a:srgbClr val="BDCFD6"/>
              </a:solidFill>
              <a:ln>
                <a:noFill/>
              </a:ln>
              <a:effectLst/>
            </c:spPr>
            <c:extLst>
              <c:ext xmlns:c16="http://schemas.microsoft.com/office/drawing/2014/chart" uri="{C3380CC4-5D6E-409C-BE32-E72D297353CC}">
                <c16:uniqueId val="{00000031-2902-4519-A05E-5611B6EFEFDD}"/>
              </c:ext>
            </c:extLst>
          </c:dPt>
          <c:dPt>
            <c:idx val="26"/>
            <c:invertIfNegative val="0"/>
            <c:bubble3D val="0"/>
            <c:spPr>
              <a:solidFill>
                <a:srgbClr val="BDCFD6"/>
              </a:solidFill>
              <a:ln>
                <a:noFill/>
              </a:ln>
              <a:effectLst/>
            </c:spPr>
            <c:extLst>
              <c:ext xmlns:c16="http://schemas.microsoft.com/office/drawing/2014/chart" uri="{C3380CC4-5D6E-409C-BE32-E72D297353CC}">
                <c16:uniqueId val="{00000033-2902-4519-A05E-5611B6EFEFDD}"/>
              </c:ext>
            </c:extLst>
          </c:dPt>
          <c:dPt>
            <c:idx val="27"/>
            <c:invertIfNegative val="0"/>
            <c:bubble3D val="0"/>
            <c:spPr>
              <a:solidFill>
                <a:srgbClr val="BDCFD6"/>
              </a:solidFill>
              <a:ln>
                <a:noFill/>
              </a:ln>
              <a:effectLst/>
            </c:spPr>
            <c:extLst>
              <c:ext xmlns:c16="http://schemas.microsoft.com/office/drawing/2014/chart" uri="{C3380CC4-5D6E-409C-BE32-E72D297353CC}">
                <c16:uniqueId val="{00000035-2902-4519-A05E-5611B6EFEFDD}"/>
              </c:ext>
            </c:extLst>
          </c:dPt>
          <c:dPt>
            <c:idx val="28"/>
            <c:invertIfNegative val="0"/>
            <c:bubble3D val="0"/>
            <c:spPr>
              <a:solidFill>
                <a:srgbClr val="BDCFD6"/>
              </a:solidFill>
              <a:ln>
                <a:noFill/>
              </a:ln>
              <a:effectLst/>
            </c:spPr>
            <c:extLst>
              <c:ext xmlns:c16="http://schemas.microsoft.com/office/drawing/2014/chart" uri="{C3380CC4-5D6E-409C-BE32-E72D297353CC}">
                <c16:uniqueId val="{00000037-2902-4519-A05E-5611B6EFEFDD}"/>
              </c:ext>
            </c:extLst>
          </c:dPt>
          <c:dPt>
            <c:idx val="29"/>
            <c:invertIfNegative val="0"/>
            <c:bubble3D val="0"/>
            <c:spPr>
              <a:solidFill>
                <a:srgbClr val="BDCFD6"/>
              </a:solidFill>
              <a:ln>
                <a:noFill/>
              </a:ln>
              <a:effectLst/>
            </c:spPr>
            <c:extLst>
              <c:ext xmlns:c16="http://schemas.microsoft.com/office/drawing/2014/chart" uri="{C3380CC4-5D6E-409C-BE32-E72D297353CC}">
                <c16:uniqueId val="{00000039-2902-4519-A05E-5611B6EFEFDD}"/>
              </c:ext>
            </c:extLst>
          </c:dPt>
          <c:dPt>
            <c:idx val="30"/>
            <c:invertIfNegative val="0"/>
            <c:bubble3D val="0"/>
            <c:spPr>
              <a:solidFill>
                <a:srgbClr val="7C878E"/>
              </a:solidFill>
              <a:ln>
                <a:noFill/>
              </a:ln>
              <a:effectLst/>
            </c:spPr>
            <c:extLst>
              <c:ext xmlns:c16="http://schemas.microsoft.com/office/drawing/2014/chart" uri="{C3380CC4-5D6E-409C-BE32-E72D297353CC}">
                <c16:uniqueId val="{0000003B-2902-4519-A05E-5611B6EFEFDD}"/>
              </c:ext>
            </c:extLst>
          </c:dPt>
          <c:dPt>
            <c:idx val="31"/>
            <c:invertIfNegative val="0"/>
            <c:bubble3D val="0"/>
            <c:extLst>
              <c:ext xmlns:c16="http://schemas.microsoft.com/office/drawing/2014/chart" uri="{C3380CC4-5D6E-409C-BE32-E72D297353CC}">
                <c16:uniqueId val="{0000003C-2902-4519-A05E-5611B6EFEFDD}"/>
              </c:ext>
            </c:extLst>
          </c:dPt>
          <c:dPt>
            <c:idx val="32"/>
            <c:invertIfNegative val="0"/>
            <c:bubble3D val="0"/>
            <c:spPr>
              <a:solidFill>
                <a:srgbClr val="BDCFD6"/>
              </a:solidFill>
              <a:ln>
                <a:noFill/>
              </a:ln>
              <a:effectLst/>
            </c:spPr>
            <c:extLst>
              <c:ext xmlns:c16="http://schemas.microsoft.com/office/drawing/2014/chart" uri="{C3380CC4-5D6E-409C-BE32-E72D297353CC}">
                <c16:uniqueId val="{0000003E-2902-4519-A05E-5611B6EFEFDD}"/>
              </c:ext>
            </c:extLst>
          </c:dPt>
          <c:dPt>
            <c:idx val="33"/>
            <c:invertIfNegative val="0"/>
            <c:bubble3D val="0"/>
            <c:spPr>
              <a:solidFill>
                <a:srgbClr val="BDCFD6"/>
              </a:solidFill>
              <a:ln>
                <a:noFill/>
              </a:ln>
              <a:effectLst/>
            </c:spPr>
            <c:extLst>
              <c:ext xmlns:c16="http://schemas.microsoft.com/office/drawing/2014/chart" uri="{C3380CC4-5D6E-409C-BE32-E72D297353CC}">
                <c16:uniqueId val="{00000040-2902-4519-A05E-5611B6EFEFDD}"/>
              </c:ext>
            </c:extLst>
          </c:dPt>
          <c:dPt>
            <c:idx val="34"/>
            <c:invertIfNegative val="0"/>
            <c:bubble3D val="0"/>
            <c:spPr>
              <a:solidFill>
                <a:srgbClr val="BDCFD6"/>
              </a:solidFill>
              <a:ln>
                <a:noFill/>
              </a:ln>
              <a:effectLst/>
            </c:spPr>
            <c:extLst>
              <c:ext xmlns:c16="http://schemas.microsoft.com/office/drawing/2014/chart" uri="{C3380CC4-5D6E-409C-BE32-E72D297353CC}">
                <c16:uniqueId val="{00000042-2902-4519-A05E-5611B6EFEFDD}"/>
              </c:ext>
            </c:extLst>
          </c:dPt>
          <c:dPt>
            <c:idx val="35"/>
            <c:invertIfNegative val="0"/>
            <c:bubble3D val="0"/>
            <c:spPr>
              <a:solidFill>
                <a:srgbClr val="BDCFD6"/>
              </a:solidFill>
              <a:ln>
                <a:noFill/>
              </a:ln>
              <a:effectLst/>
            </c:spPr>
            <c:extLst>
              <c:ext xmlns:c16="http://schemas.microsoft.com/office/drawing/2014/chart" uri="{C3380CC4-5D6E-409C-BE32-E72D297353CC}">
                <c16:uniqueId val="{00000044-2902-4519-A05E-5611B6EFEFDD}"/>
              </c:ext>
            </c:extLst>
          </c:dPt>
          <c:dPt>
            <c:idx val="36"/>
            <c:invertIfNegative val="0"/>
            <c:bubble3D val="0"/>
            <c:spPr>
              <a:solidFill>
                <a:srgbClr val="BDCFD6"/>
              </a:solidFill>
              <a:ln>
                <a:noFill/>
              </a:ln>
              <a:effectLst/>
            </c:spPr>
            <c:extLst>
              <c:ext xmlns:c16="http://schemas.microsoft.com/office/drawing/2014/chart" uri="{C3380CC4-5D6E-409C-BE32-E72D297353CC}">
                <c16:uniqueId val="{00000046-2902-4519-A05E-5611B6EFEFDD}"/>
              </c:ext>
            </c:extLst>
          </c:dPt>
          <c:dPt>
            <c:idx val="37"/>
            <c:invertIfNegative val="0"/>
            <c:bubble3D val="0"/>
            <c:spPr>
              <a:solidFill>
                <a:srgbClr val="BDCFD6"/>
              </a:solidFill>
              <a:ln>
                <a:noFill/>
              </a:ln>
              <a:effectLst/>
            </c:spPr>
            <c:extLst>
              <c:ext xmlns:c16="http://schemas.microsoft.com/office/drawing/2014/chart" uri="{C3380CC4-5D6E-409C-BE32-E72D297353CC}">
                <c16:uniqueId val="{00000048-2902-4519-A05E-5611B6EFEFDD}"/>
              </c:ext>
            </c:extLst>
          </c:dPt>
          <c:dPt>
            <c:idx val="38"/>
            <c:invertIfNegative val="0"/>
            <c:bubble3D val="0"/>
            <c:spPr>
              <a:solidFill>
                <a:srgbClr val="BDCFD6"/>
              </a:solidFill>
              <a:ln>
                <a:noFill/>
              </a:ln>
              <a:effectLst/>
            </c:spPr>
            <c:extLst>
              <c:ext xmlns:c16="http://schemas.microsoft.com/office/drawing/2014/chart" uri="{C3380CC4-5D6E-409C-BE32-E72D297353CC}">
                <c16:uniqueId val="{0000004A-2902-4519-A05E-5611B6EFEFDD}"/>
              </c:ext>
            </c:extLst>
          </c:dPt>
          <c:dPt>
            <c:idx val="39"/>
            <c:invertIfNegative val="0"/>
            <c:bubble3D val="0"/>
            <c:spPr>
              <a:solidFill>
                <a:srgbClr val="BDCFD6"/>
              </a:solidFill>
              <a:ln>
                <a:noFill/>
              </a:ln>
              <a:effectLst/>
            </c:spPr>
            <c:extLst>
              <c:ext xmlns:c16="http://schemas.microsoft.com/office/drawing/2014/chart" uri="{C3380CC4-5D6E-409C-BE32-E72D297353CC}">
                <c16:uniqueId val="{0000004C-2902-4519-A05E-5611B6EFEFDD}"/>
              </c:ext>
            </c:extLst>
          </c:dPt>
          <c:dPt>
            <c:idx val="40"/>
            <c:invertIfNegative val="0"/>
            <c:bubble3D val="0"/>
            <c:spPr>
              <a:solidFill>
                <a:srgbClr val="BDCFD6"/>
              </a:solidFill>
              <a:ln>
                <a:noFill/>
              </a:ln>
              <a:effectLst/>
            </c:spPr>
            <c:extLst>
              <c:ext xmlns:c16="http://schemas.microsoft.com/office/drawing/2014/chart" uri="{C3380CC4-5D6E-409C-BE32-E72D297353CC}">
                <c16:uniqueId val="{0000004E-2902-4519-A05E-5611B6EFEFDD}"/>
              </c:ext>
            </c:extLst>
          </c:dPt>
          <c:dPt>
            <c:idx val="41"/>
            <c:invertIfNegative val="0"/>
            <c:bubble3D val="0"/>
            <c:spPr>
              <a:solidFill>
                <a:srgbClr val="BDCFD6"/>
              </a:solidFill>
              <a:ln>
                <a:noFill/>
              </a:ln>
              <a:effectLst/>
            </c:spPr>
            <c:extLst>
              <c:ext xmlns:c16="http://schemas.microsoft.com/office/drawing/2014/chart" uri="{C3380CC4-5D6E-409C-BE32-E72D297353CC}">
                <c16:uniqueId val="{00000050-2902-4519-A05E-5611B6EFEFDD}"/>
              </c:ext>
            </c:extLst>
          </c:dPt>
          <c:dPt>
            <c:idx val="42"/>
            <c:invertIfNegative val="0"/>
            <c:bubble3D val="0"/>
            <c:spPr>
              <a:solidFill>
                <a:srgbClr val="7C878E"/>
              </a:solidFill>
              <a:ln>
                <a:noFill/>
              </a:ln>
              <a:effectLst/>
            </c:spPr>
            <c:extLst>
              <c:ext xmlns:c16="http://schemas.microsoft.com/office/drawing/2014/chart" uri="{C3380CC4-5D6E-409C-BE32-E72D297353CC}">
                <c16:uniqueId val="{00000052-2902-4519-A05E-5611B6EFEFDD}"/>
              </c:ext>
            </c:extLst>
          </c:dPt>
          <c:dPt>
            <c:idx val="43"/>
            <c:invertIfNegative val="0"/>
            <c:bubble3D val="0"/>
            <c:extLst>
              <c:ext xmlns:c16="http://schemas.microsoft.com/office/drawing/2014/chart" uri="{C3380CC4-5D6E-409C-BE32-E72D297353CC}">
                <c16:uniqueId val="{00000053-2902-4519-A05E-5611B6EFEFDD}"/>
              </c:ext>
            </c:extLst>
          </c:dPt>
          <c:dPt>
            <c:idx val="44"/>
            <c:invertIfNegative val="0"/>
            <c:bubble3D val="0"/>
            <c:spPr>
              <a:solidFill>
                <a:srgbClr val="BDCFD6"/>
              </a:solidFill>
              <a:ln>
                <a:noFill/>
              </a:ln>
              <a:effectLst/>
            </c:spPr>
            <c:extLst>
              <c:ext xmlns:c16="http://schemas.microsoft.com/office/drawing/2014/chart" uri="{C3380CC4-5D6E-409C-BE32-E72D297353CC}">
                <c16:uniqueId val="{00000055-2902-4519-A05E-5611B6EFEFDD}"/>
              </c:ext>
            </c:extLst>
          </c:dPt>
          <c:dPt>
            <c:idx val="45"/>
            <c:invertIfNegative val="0"/>
            <c:bubble3D val="0"/>
            <c:spPr>
              <a:solidFill>
                <a:srgbClr val="BDCFD6"/>
              </a:solidFill>
              <a:ln>
                <a:noFill/>
              </a:ln>
              <a:effectLst/>
            </c:spPr>
            <c:extLst>
              <c:ext xmlns:c16="http://schemas.microsoft.com/office/drawing/2014/chart" uri="{C3380CC4-5D6E-409C-BE32-E72D297353CC}">
                <c16:uniqueId val="{00000057-2902-4519-A05E-5611B6EFEFDD}"/>
              </c:ext>
            </c:extLst>
          </c:dPt>
          <c:dPt>
            <c:idx val="46"/>
            <c:invertIfNegative val="0"/>
            <c:bubble3D val="0"/>
            <c:spPr>
              <a:solidFill>
                <a:srgbClr val="BDCFD6"/>
              </a:solidFill>
              <a:ln>
                <a:noFill/>
              </a:ln>
              <a:effectLst/>
            </c:spPr>
            <c:extLst>
              <c:ext xmlns:c16="http://schemas.microsoft.com/office/drawing/2014/chart" uri="{C3380CC4-5D6E-409C-BE32-E72D297353CC}">
                <c16:uniqueId val="{00000059-2902-4519-A05E-5611B6EFEFDD}"/>
              </c:ext>
            </c:extLst>
          </c:dPt>
          <c:dPt>
            <c:idx val="47"/>
            <c:invertIfNegative val="0"/>
            <c:bubble3D val="0"/>
            <c:spPr>
              <a:solidFill>
                <a:srgbClr val="BDCFD6"/>
              </a:solidFill>
              <a:ln>
                <a:noFill/>
              </a:ln>
              <a:effectLst/>
            </c:spPr>
            <c:extLst>
              <c:ext xmlns:c16="http://schemas.microsoft.com/office/drawing/2014/chart" uri="{C3380CC4-5D6E-409C-BE32-E72D297353CC}">
                <c16:uniqueId val="{0000005B-2902-4519-A05E-5611B6EFEFDD}"/>
              </c:ext>
            </c:extLst>
          </c:dPt>
          <c:dPt>
            <c:idx val="48"/>
            <c:invertIfNegative val="0"/>
            <c:bubble3D val="0"/>
            <c:spPr>
              <a:solidFill>
                <a:srgbClr val="BDCFD6"/>
              </a:solidFill>
              <a:ln>
                <a:noFill/>
              </a:ln>
              <a:effectLst/>
            </c:spPr>
            <c:extLst>
              <c:ext xmlns:c16="http://schemas.microsoft.com/office/drawing/2014/chart" uri="{C3380CC4-5D6E-409C-BE32-E72D297353CC}">
                <c16:uniqueId val="{0000005D-2902-4519-A05E-5611B6EFEFDD}"/>
              </c:ext>
            </c:extLst>
          </c:dPt>
          <c:dPt>
            <c:idx val="49"/>
            <c:invertIfNegative val="0"/>
            <c:bubble3D val="0"/>
            <c:spPr>
              <a:solidFill>
                <a:srgbClr val="BDCFD6"/>
              </a:solidFill>
              <a:ln>
                <a:noFill/>
              </a:ln>
              <a:effectLst/>
            </c:spPr>
            <c:extLst>
              <c:ext xmlns:c16="http://schemas.microsoft.com/office/drawing/2014/chart" uri="{C3380CC4-5D6E-409C-BE32-E72D297353CC}">
                <c16:uniqueId val="{0000005F-2902-4519-A05E-5611B6EFEFDD}"/>
              </c:ext>
            </c:extLst>
          </c:dPt>
          <c:dPt>
            <c:idx val="50"/>
            <c:invertIfNegative val="0"/>
            <c:bubble3D val="0"/>
            <c:spPr>
              <a:solidFill>
                <a:srgbClr val="BDCFD6"/>
              </a:solidFill>
              <a:ln>
                <a:noFill/>
              </a:ln>
              <a:effectLst/>
            </c:spPr>
            <c:extLst>
              <c:ext xmlns:c16="http://schemas.microsoft.com/office/drawing/2014/chart" uri="{C3380CC4-5D6E-409C-BE32-E72D297353CC}">
                <c16:uniqueId val="{00000061-2902-4519-A05E-5611B6EFEFDD}"/>
              </c:ext>
            </c:extLst>
          </c:dPt>
          <c:dPt>
            <c:idx val="51"/>
            <c:invertIfNegative val="0"/>
            <c:bubble3D val="0"/>
            <c:spPr>
              <a:solidFill>
                <a:srgbClr val="BDCFD6"/>
              </a:solidFill>
              <a:ln>
                <a:noFill/>
              </a:ln>
              <a:effectLst/>
            </c:spPr>
            <c:extLst>
              <c:ext xmlns:c16="http://schemas.microsoft.com/office/drawing/2014/chart" uri="{C3380CC4-5D6E-409C-BE32-E72D297353CC}">
                <c16:uniqueId val="{00000063-2902-4519-A05E-5611B6EFEFDD}"/>
              </c:ext>
            </c:extLst>
          </c:dPt>
          <c:dPt>
            <c:idx val="52"/>
            <c:invertIfNegative val="0"/>
            <c:bubble3D val="0"/>
            <c:spPr>
              <a:solidFill>
                <a:srgbClr val="BDCFD6"/>
              </a:solidFill>
              <a:ln>
                <a:noFill/>
              </a:ln>
              <a:effectLst/>
            </c:spPr>
            <c:extLst>
              <c:ext xmlns:c16="http://schemas.microsoft.com/office/drawing/2014/chart" uri="{C3380CC4-5D6E-409C-BE32-E72D297353CC}">
                <c16:uniqueId val="{00000065-2902-4519-A05E-5611B6EFEFDD}"/>
              </c:ext>
            </c:extLst>
          </c:dPt>
          <c:dPt>
            <c:idx val="53"/>
            <c:invertIfNegative val="0"/>
            <c:bubble3D val="0"/>
            <c:spPr>
              <a:solidFill>
                <a:srgbClr val="BDCFD6"/>
              </a:solidFill>
              <a:ln>
                <a:noFill/>
              </a:ln>
              <a:effectLst/>
            </c:spPr>
            <c:extLst>
              <c:ext xmlns:c16="http://schemas.microsoft.com/office/drawing/2014/chart" uri="{C3380CC4-5D6E-409C-BE32-E72D297353CC}">
                <c16:uniqueId val="{00000067-2902-4519-A05E-5611B6EFEFDD}"/>
              </c:ext>
            </c:extLst>
          </c:dPt>
          <c:dPt>
            <c:idx val="54"/>
            <c:invertIfNegative val="0"/>
            <c:bubble3D val="0"/>
            <c:spPr>
              <a:solidFill>
                <a:srgbClr val="7C878E"/>
              </a:solidFill>
              <a:ln>
                <a:noFill/>
              </a:ln>
              <a:effectLst/>
            </c:spPr>
            <c:extLst>
              <c:ext xmlns:c16="http://schemas.microsoft.com/office/drawing/2014/chart" uri="{C3380CC4-5D6E-409C-BE32-E72D297353CC}">
                <c16:uniqueId val="{00000069-2902-4519-A05E-5611B6EFEFDD}"/>
              </c:ext>
            </c:extLst>
          </c:dPt>
          <c:dPt>
            <c:idx val="56"/>
            <c:invertIfNegative val="0"/>
            <c:bubble3D val="0"/>
            <c:spPr>
              <a:solidFill>
                <a:srgbClr val="BDCFD6"/>
              </a:solidFill>
              <a:ln>
                <a:noFill/>
              </a:ln>
              <a:effectLst/>
            </c:spPr>
            <c:extLst>
              <c:ext xmlns:c16="http://schemas.microsoft.com/office/drawing/2014/chart" uri="{C3380CC4-5D6E-409C-BE32-E72D297353CC}">
                <c16:uniqueId val="{0000006B-2902-4519-A05E-5611B6EFEFDD}"/>
              </c:ext>
            </c:extLst>
          </c:dPt>
          <c:dPt>
            <c:idx val="57"/>
            <c:invertIfNegative val="0"/>
            <c:bubble3D val="0"/>
            <c:spPr>
              <a:solidFill>
                <a:srgbClr val="BDCFD6"/>
              </a:solidFill>
              <a:ln>
                <a:noFill/>
              </a:ln>
              <a:effectLst/>
            </c:spPr>
            <c:extLst>
              <c:ext xmlns:c16="http://schemas.microsoft.com/office/drawing/2014/chart" uri="{C3380CC4-5D6E-409C-BE32-E72D297353CC}">
                <c16:uniqueId val="{0000006D-2902-4519-A05E-5611B6EFEFDD}"/>
              </c:ext>
            </c:extLst>
          </c:dPt>
          <c:dPt>
            <c:idx val="58"/>
            <c:invertIfNegative val="0"/>
            <c:bubble3D val="0"/>
            <c:spPr>
              <a:solidFill>
                <a:srgbClr val="BDCFD6"/>
              </a:solidFill>
              <a:ln>
                <a:noFill/>
              </a:ln>
              <a:effectLst/>
            </c:spPr>
            <c:extLst>
              <c:ext xmlns:c16="http://schemas.microsoft.com/office/drawing/2014/chart" uri="{C3380CC4-5D6E-409C-BE32-E72D297353CC}">
                <c16:uniqueId val="{0000006F-2902-4519-A05E-5611B6EFEFDD}"/>
              </c:ext>
            </c:extLst>
          </c:dPt>
          <c:dPt>
            <c:idx val="59"/>
            <c:invertIfNegative val="0"/>
            <c:bubble3D val="0"/>
            <c:spPr>
              <a:solidFill>
                <a:srgbClr val="BDCFD6"/>
              </a:solidFill>
              <a:ln>
                <a:noFill/>
              </a:ln>
              <a:effectLst/>
            </c:spPr>
            <c:extLst>
              <c:ext xmlns:c16="http://schemas.microsoft.com/office/drawing/2014/chart" uri="{C3380CC4-5D6E-409C-BE32-E72D297353CC}">
                <c16:uniqueId val="{00000071-2902-4519-A05E-5611B6EFEFDD}"/>
              </c:ext>
            </c:extLst>
          </c:dPt>
          <c:dPt>
            <c:idx val="60"/>
            <c:invertIfNegative val="0"/>
            <c:bubble3D val="0"/>
            <c:spPr>
              <a:solidFill>
                <a:srgbClr val="BDCFD6"/>
              </a:solidFill>
              <a:ln>
                <a:noFill/>
              </a:ln>
              <a:effectLst/>
            </c:spPr>
            <c:extLst>
              <c:ext xmlns:c16="http://schemas.microsoft.com/office/drawing/2014/chart" uri="{C3380CC4-5D6E-409C-BE32-E72D297353CC}">
                <c16:uniqueId val="{00000073-2902-4519-A05E-5611B6EFEFDD}"/>
              </c:ext>
            </c:extLst>
          </c:dPt>
          <c:dPt>
            <c:idx val="61"/>
            <c:invertIfNegative val="0"/>
            <c:bubble3D val="0"/>
            <c:spPr>
              <a:solidFill>
                <a:srgbClr val="BDCFD6"/>
              </a:solidFill>
              <a:ln>
                <a:noFill/>
              </a:ln>
              <a:effectLst/>
            </c:spPr>
            <c:extLst>
              <c:ext xmlns:c16="http://schemas.microsoft.com/office/drawing/2014/chart" uri="{C3380CC4-5D6E-409C-BE32-E72D297353CC}">
                <c16:uniqueId val="{00000075-2902-4519-A05E-5611B6EFEFDD}"/>
              </c:ext>
            </c:extLst>
          </c:dPt>
          <c:dPt>
            <c:idx val="62"/>
            <c:invertIfNegative val="0"/>
            <c:bubble3D val="0"/>
            <c:spPr>
              <a:solidFill>
                <a:srgbClr val="BDCFD6"/>
              </a:solidFill>
              <a:ln>
                <a:noFill/>
              </a:ln>
              <a:effectLst/>
            </c:spPr>
            <c:extLst>
              <c:ext xmlns:c16="http://schemas.microsoft.com/office/drawing/2014/chart" uri="{C3380CC4-5D6E-409C-BE32-E72D297353CC}">
                <c16:uniqueId val="{00000077-2902-4519-A05E-5611B6EFEFDD}"/>
              </c:ext>
            </c:extLst>
          </c:dPt>
          <c:dPt>
            <c:idx val="63"/>
            <c:invertIfNegative val="0"/>
            <c:bubble3D val="0"/>
            <c:spPr>
              <a:solidFill>
                <a:srgbClr val="BDCFD6"/>
              </a:solidFill>
              <a:ln>
                <a:noFill/>
              </a:ln>
              <a:effectLst/>
            </c:spPr>
            <c:extLst>
              <c:ext xmlns:c16="http://schemas.microsoft.com/office/drawing/2014/chart" uri="{C3380CC4-5D6E-409C-BE32-E72D297353CC}">
                <c16:uniqueId val="{00000079-2902-4519-A05E-5611B6EFEFDD}"/>
              </c:ext>
            </c:extLst>
          </c:dPt>
          <c:dPt>
            <c:idx val="64"/>
            <c:invertIfNegative val="0"/>
            <c:bubble3D val="0"/>
            <c:spPr>
              <a:solidFill>
                <a:srgbClr val="BDCFD6"/>
              </a:solidFill>
              <a:ln>
                <a:noFill/>
              </a:ln>
              <a:effectLst/>
            </c:spPr>
            <c:extLst>
              <c:ext xmlns:c16="http://schemas.microsoft.com/office/drawing/2014/chart" uri="{C3380CC4-5D6E-409C-BE32-E72D297353CC}">
                <c16:uniqueId val="{0000007B-2902-4519-A05E-5611B6EFEFDD}"/>
              </c:ext>
            </c:extLst>
          </c:dPt>
          <c:dPt>
            <c:idx val="65"/>
            <c:invertIfNegative val="0"/>
            <c:bubble3D val="0"/>
            <c:spPr>
              <a:solidFill>
                <a:srgbClr val="BDCFD6"/>
              </a:solidFill>
              <a:ln>
                <a:noFill/>
              </a:ln>
              <a:effectLst/>
            </c:spPr>
            <c:extLst>
              <c:ext xmlns:c16="http://schemas.microsoft.com/office/drawing/2014/chart" uri="{C3380CC4-5D6E-409C-BE32-E72D297353CC}">
                <c16:uniqueId val="{0000007D-2902-4519-A05E-5611B6EFEFDD}"/>
              </c:ext>
            </c:extLst>
          </c:dPt>
          <c:dPt>
            <c:idx val="66"/>
            <c:invertIfNegative val="0"/>
            <c:bubble3D val="0"/>
            <c:spPr>
              <a:solidFill>
                <a:srgbClr val="FBBB27"/>
              </a:solidFill>
              <a:ln>
                <a:noFill/>
              </a:ln>
              <a:effectLst/>
            </c:spPr>
            <c:extLst>
              <c:ext xmlns:c16="http://schemas.microsoft.com/office/drawing/2014/chart" uri="{C3380CC4-5D6E-409C-BE32-E72D297353CC}">
                <c16:uniqueId val="{0000007F-2902-4519-A05E-5611B6EFEFDD}"/>
              </c:ext>
            </c:extLst>
          </c:dPt>
          <c:dPt>
            <c:idx val="76"/>
            <c:invertIfNegative val="0"/>
            <c:bubble3D val="0"/>
            <c:extLst>
              <c:ext xmlns:c16="http://schemas.microsoft.com/office/drawing/2014/chart" uri="{C3380CC4-5D6E-409C-BE32-E72D297353CC}">
                <c16:uniqueId val="{00000080-2902-4519-A05E-5611B6EFEFDD}"/>
              </c:ext>
            </c:extLst>
          </c:dPt>
          <c:dLbls>
            <c:dLbl>
              <c:idx val="6"/>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902-4519-A05E-5611B6EFEFDD}"/>
                </c:ext>
              </c:extLst>
            </c:dLbl>
            <c:dLbl>
              <c:idx val="18"/>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2902-4519-A05E-5611B6EFEFDD}"/>
                </c:ext>
              </c:extLst>
            </c:dLbl>
            <c:dLbl>
              <c:idx val="3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2902-4519-A05E-5611B6EFEFDD}"/>
                </c:ext>
              </c:extLst>
            </c:dLbl>
            <c:dLbl>
              <c:idx val="42"/>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2902-4519-A05E-5611B6EFEFDD}"/>
                </c:ext>
              </c:extLst>
            </c:dLbl>
            <c:dLbl>
              <c:idx val="54"/>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2902-4519-A05E-5611B6EFEFDD}"/>
                </c:ext>
              </c:extLst>
            </c:dLbl>
            <c:dLbl>
              <c:idx val="66"/>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F-2902-4519-A05E-5611B6EFEF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7"/>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pt idx="50">
                <c:v>2022 Marzo</c:v>
              </c:pt>
              <c:pt idx="51">
                <c:v>2022 Abril</c:v>
              </c:pt>
              <c:pt idx="52">
                <c:v>2022 Mayo</c:v>
              </c:pt>
              <c:pt idx="53">
                <c:v>2022 Junio</c:v>
              </c:pt>
              <c:pt idx="54">
                <c:v>2022 Julio</c:v>
              </c:pt>
              <c:pt idx="55">
                <c:v>2022 Agosto</c:v>
              </c:pt>
              <c:pt idx="56">
                <c:v>2022 Septiembre</c:v>
              </c:pt>
              <c:pt idx="57">
                <c:v>2022 Octubre</c:v>
              </c:pt>
              <c:pt idx="58">
                <c:v>2022 Noviembre</c:v>
              </c:pt>
              <c:pt idx="59">
                <c:v>2022 Diciembre</c:v>
              </c:pt>
              <c:pt idx="60">
                <c:v>2023 Enero</c:v>
              </c:pt>
              <c:pt idx="61">
                <c:v>2023 Febrero</c:v>
              </c:pt>
              <c:pt idx="62">
                <c:v>2023 Marzo</c:v>
              </c:pt>
              <c:pt idx="63">
                <c:v>2023 Abril</c:v>
              </c:pt>
              <c:pt idx="64">
                <c:v>2023 Mayo</c:v>
              </c:pt>
              <c:pt idx="65">
                <c:v>2023 Junio</c:v>
              </c:pt>
              <c:pt idx="66">
                <c:v>2023 Julio</c:v>
              </c:pt>
            </c:strLit>
          </c:cat>
          <c:val>
            <c:numLit>
              <c:formatCode>General</c:formatCode>
              <c:ptCount val="67"/>
              <c:pt idx="0">
                <c:v>4.5949208423403699E-2</c:v>
              </c:pt>
              <c:pt idx="1">
                <c:v>4.619089215808618E-2</c:v>
              </c:pt>
              <c:pt idx="2">
                <c:v>4.5893680793183095E-2</c:v>
              </c:pt>
              <c:pt idx="3">
                <c:v>4.5180847589388805E-2</c:v>
              </c:pt>
              <c:pt idx="4">
                <c:v>4.4723860220728266E-2</c:v>
              </c:pt>
              <c:pt idx="5">
                <c:v>4.4358953869336408E-2</c:v>
              </c:pt>
              <c:pt idx="6">
                <c:v>4.4686655947820779E-2</c:v>
              </c:pt>
              <c:pt idx="7">
                <c:v>4.4349566922699785E-2</c:v>
              </c:pt>
              <c:pt idx="8">
                <c:v>4.3550595211111813E-2</c:v>
              </c:pt>
              <c:pt idx="9">
                <c:v>4.3427450253507631E-2</c:v>
              </c:pt>
              <c:pt idx="10">
                <c:v>4.2986231219772131E-2</c:v>
              </c:pt>
              <c:pt idx="11">
                <c:v>4.383107014277126E-2</c:v>
              </c:pt>
              <c:pt idx="12">
                <c:v>4.4192976296576369E-2</c:v>
              </c:pt>
              <c:pt idx="13">
                <c:v>4.4898105819060362E-2</c:v>
              </c:pt>
              <c:pt idx="14">
                <c:v>4.5250035886025983E-2</c:v>
              </c:pt>
              <c:pt idx="15">
                <c:v>4.4783947711715101E-2</c:v>
              </c:pt>
              <c:pt idx="16">
                <c:v>4.5291683544558752E-2</c:v>
              </c:pt>
              <c:pt idx="17">
                <c:v>4.5914928377889769E-2</c:v>
              </c:pt>
              <c:pt idx="18">
                <c:v>4.6416272852535065E-2</c:v>
              </c:pt>
              <c:pt idx="19">
                <c:v>4.7947650473653444E-2</c:v>
              </c:pt>
              <c:pt idx="20">
                <c:v>4.9785352298333585E-2</c:v>
              </c:pt>
              <c:pt idx="21">
                <c:v>5.253486734079451E-2</c:v>
              </c:pt>
              <c:pt idx="22">
                <c:v>5.6314431550378075E-2</c:v>
              </c:pt>
              <c:pt idx="23">
                <c:v>7.3347597345201701E-2</c:v>
              </c:pt>
              <c:pt idx="24">
                <c:v>7.9413821207006352E-2</c:v>
              </c:pt>
              <c:pt idx="25">
                <c:v>8.3946797261951145E-2</c:v>
              </c:pt>
              <c:pt idx="26">
                <c:v>8.5885060126427645E-2</c:v>
              </c:pt>
              <c:pt idx="27">
                <c:v>8.9919923381840433E-2</c:v>
              </c:pt>
              <c:pt idx="28">
                <c:v>9.1432769568152633E-2</c:v>
              </c:pt>
              <c:pt idx="29">
                <c:v>9.420064276538187E-2</c:v>
              </c:pt>
              <c:pt idx="30">
                <c:v>9.452291020181286E-2</c:v>
              </c:pt>
              <c:pt idx="31">
                <c:v>9.6365611198540757E-2</c:v>
              </c:pt>
              <c:pt idx="32">
                <c:v>9.6940583961605625E-2</c:v>
              </c:pt>
              <c:pt idx="33">
                <c:v>9.899936635907329E-2</c:v>
              </c:pt>
              <c:pt idx="34">
                <c:v>9.9452613919863722E-2</c:v>
              </c:pt>
              <c:pt idx="35">
                <c:v>0.10181896598199364</c:v>
              </c:pt>
              <c:pt idx="36">
                <c:v>0.10296532364383319</c:v>
              </c:pt>
              <c:pt idx="37">
                <c:v>0.10577049533768124</c:v>
              </c:pt>
              <c:pt idx="38">
                <c:v>0.10587185736357936</c:v>
              </c:pt>
              <c:pt idx="39">
                <c:v>0.10867085119939385</c:v>
              </c:pt>
              <c:pt idx="40">
                <c:v>0.10977430346417939</c:v>
              </c:pt>
              <c:pt idx="41">
                <c:v>0.11180368699871594</c:v>
              </c:pt>
              <c:pt idx="42">
                <c:v>0.11028001411296789</c:v>
              </c:pt>
              <c:pt idx="43">
                <c:v>0.11233128310268238</c:v>
              </c:pt>
              <c:pt idx="44">
                <c:v>0.11143413527799073</c:v>
              </c:pt>
              <c:pt idx="45">
                <c:v>0.11342888025771762</c:v>
              </c:pt>
              <c:pt idx="46">
                <c:v>0.112132536494063</c:v>
              </c:pt>
              <c:pt idx="47">
                <c:v>0.11429700311838829</c:v>
              </c:pt>
              <c:pt idx="48">
                <c:v>0.11401924815228373</c:v>
              </c:pt>
              <c:pt idx="49">
                <c:v>0.1169105050913463</c:v>
              </c:pt>
              <c:pt idx="50">
                <c:v>0.11708746839460572</c:v>
              </c:pt>
              <c:pt idx="51">
                <c:v>0.1207204902744471</c:v>
              </c:pt>
              <c:pt idx="52">
                <c:v>0.12096197025728453</c:v>
              </c:pt>
              <c:pt idx="53">
                <c:v>0.1231869223847115</c:v>
              </c:pt>
              <c:pt idx="54">
                <c:v>0.12328295896194466</c:v>
              </c:pt>
              <c:pt idx="55">
                <c:v>0.12605839182129924</c:v>
              </c:pt>
              <c:pt idx="56">
                <c:v>0.12499359423310159</c:v>
              </c:pt>
              <c:pt idx="57">
                <c:v>0.12747959425500616</c:v>
              </c:pt>
              <c:pt idx="58">
                <c:v>0.12606530444604169</c:v>
              </c:pt>
              <c:pt idx="59">
                <c:v>0.12940977550622929</c:v>
              </c:pt>
              <c:pt idx="60">
                <c:v>0.12702598239209792</c:v>
              </c:pt>
              <c:pt idx="61">
                <c:v>0.13204421075222664</c:v>
              </c:pt>
              <c:pt idx="62">
                <c:v>0.13087855852756514</c:v>
              </c:pt>
              <c:pt idx="63">
                <c:v>0.13545840726998978</c:v>
              </c:pt>
              <c:pt idx="64">
                <c:v>0.13624532554850127</c:v>
              </c:pt>
              <c:pt idx="65">
                <c:v>0.13774991783081955</c:v>
              </c:pt>
              <c:pt idx="66">
                <c:v>0.13473748486874781</c:v>
              </c:pt>
            </c:numLit>
          </c:val>
          <c:extLst>
            <c:ext xmlns:c16="http://schemas.microsoft.com/office/drawing/2014/chart" uri="{C3380CC4-5D6E-409C-BE32-E72D297353CC}">
              <c16:uniqueId val="{00000081-2902-4519-A05E-5611B6EFEFDD}"/>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v>Nacional</c:v>
          </c:tx>
          <c:spPr>
            <a:ln w="28575" cap="rnd">
              <a:solidFill>
                <a:srgbClr val="B69630"/>
              </a:solidFill>
              <a:round/>
            </a:ln>
            <a:effectLst/>
          </c:spPr>
          <c:marker>
            <c:symbol val="none"/>
          </c:marker>
          <c:dLbls>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2-2902-4519-A05E-5611B6EFEFDD}"/>
                </c:ext>
              </c:extLst>
            </c:dLbl>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3-2902-4519-A05E-5611B6EFEFDD}"/>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4-2902-4519-A05E-5611B6EFEFDD}"/>
                </c:ext>
              </c:extLst>
            </c:dLbl>
            <c:dLbl>
              <c:idx val="4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5-2902-4519-A05E-5611B6EFEFDD}"/>
                </c:ext>
              </c:extLst>
            </c:dLbl>
            <c:dLbl>
              <c:idx val="5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6-2902-4519-A05E-5611B6EFEFDD}"/>
                </c:ext>
              </c:extLst>
            </c:dLbl>
            <c:dLbl>
              <c:idx val="6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7-2902-4519-A05E-5611B6EFEF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7"/>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pt idx="50">
                <c:v>2022 Marzo</c:v>
              </c:pt>
              <c:pt idx="51">
                <c:v>2022 Abril</c:v>
              </c:pt>
              <c:pt idx="52">
                <c:v>2022 Mayo</c:v>
              </c:pt>
              <c:pt idx="53">
                <c:v>2022 Junio</c:v>
              </c:pt>
              <c:pt idx="54">
                <c:v>2022 Julio</c:v>
              </c:pt>
              <c:pt idx="55">
                <c:v>2022 Agosto</c:v>
              </c:pt>
              <c:pt idx="56">
                <c:v>2022 Septiembre</c:v>
              </c:pt>
              <c:pt idx="57">
                <c:v>2022 Octubre</c:v>
              </c:pt>
              <c:pt idx="58">
                <c:v>2022 Noviembre</c:v>
              </c:pt>
              <c:pt idx="59">
                <c:v>2022 Diciembre</c:v>
              </c:pt>
              <c:pt idx="60">
                <c:v>2023 Enero</c:v>
              </c:pt>
              <c:pt idx="61">
                <c:v>2023 Febrero</c:v>
              </c:pt>
              <c:pt idx="62">
                <c:v>2023 Marzo</c:v>
              </c:pt>
              <c:pt idx="63">
                <c:v>2023 Abril</c:v>
              </c:pt>
              <c:pt idx="64">
                <c:v>2023 Mayo</c:v>
              </c:pt>
              <c:pt idx="65">
                <c:v>2023 Junio</c:v>
              </c:pt>
              <c:pt idx="66">
                <c:v>2023 Julio</c:v>
              </c:pt>
            </c:strLit>
          </c:cat>
          <c:val>
            <c:numLit>
              <c:formatCode>General</c:formatCode>
              <c:ptCount val="67"/>
              <c:pt idx="0">
                <c:v>5.8039058144557336E-2</c:v>
              </c:pt>
              <c:pt idx="1">
                <c:v>5.8352863524522861E-2</c:v>
              </c:pt>
              <c:pt idx="2">
                <c:v>5.8772921160575899E-2</c:v>
              </c:pt>
              <c:pt idx="3">
                <c:v>5.8990332433742403E-2</c:v>
              </c:pt>
              <c:pt idx="4">
                <c:v>5.8363394602311741E-2</c:v>
              </c:pt>
              <c:pt idx="5">
                <c:v>5.7638662023780998E-2</c:v>
              </c:pt>
              <c:pt idx="6">
                <c:v>5.7344820703878648E-2</c:v>
              </c:pt>
              <c:pt idx="7">
                <c:v>5.6872989256004237E-2</c:v>
              </c:pt>
              <c:pt idx="8">
                <c:v>5.6172995561989E-2</c:v>
              </c:pt>
              <c:pt idx="9">
                <c:v>5.6213884319815811E-2</c:v>
              </c:pt>
              <c:pt idx="10">
                <c:v>5.5964575797152381E-2</c:v>
              </c:pt>
              <c:pt idx="11">
                <c:v>5.6158535569925519E-2</c:v>
              </c:pt>
              <c:pt idx="12">
                <c:v>5.6301794643203222E-2</c:v>
              </c:pt>
              <c:pt idx="13">
                <c:v>5.6850537765425584E-2</c:v>
              </c:pt>
              <c:pt idx="14">
                <c:v>5.7069968606765109E-2</c:v>
              </c:pt>
              <c:pt idx="15">
                <c:v>5.7440479175716534E-2</c:v>
              </c:pt>
              <c:pt idx="16">
                <c:v>5.7850719699571534E-2</c:v>
              </c:pt>
              <c:pt idx="17">
                <c:v>5.7836699963812868E-2</c:v>
              </c:pt>
              <c:pt idx="18">
                <c:v>5.7873237323502712E-2</c:v>
              </c:pt>
              <c:pt idx="19">
                <c:v>5.9138120605385626E-2</c:v>
              </c:pt>
              <c:pt idx="20">
                <c:v>6.068630924320402E-2</c:v>
              </c:pt>
              <c:pt idx="21">
                <c:v>6.3534825249674021E-2</c:v>
              </c:pt>
              <c:pt idx="22">
                <c:v>6.7990099316020125E-2</c:v>
              </c:pt>
              <c:pt idx="23">
                <c:v>8.8664199682685241E-2</c:v>
              </c:pt>
              <c:pt idx="24">
                <c:v>9.5810472003197561E-2</c:v>
              </c:pt>
              <c:pt idx="25">
                <c:v>0.1016165187954733</c:v>
              </c:pt>
              <c:pt idx="26">
                <c:v>0.10423210739422495</c:v>
              </c:pt>
              <c:pt idx="27">
                <c:v>0.10925548599630389</c:v>
              </c:pt>
              <c:pt idx="28">
                <c:v>0.11088736692301117</c:v>
              </c:pt>
              <c:pt idx="29">
                <c:v>0.113894079939988</c:v>
              </c:pt>
              <c:pt idx="30">
                <c:v>0.11468434444245257</c:v>
              </c:pt>
              <c:pt idx="31">
                <c:v>0.11688954510774237</c:v>
              </c:pt>
              <c:pt idx="32">
                <c:v>0.11729624609582179</c:v>
              </c:pt>
              <c:pt idx="33">
                <c:v>0.11977153482935839</c:v>
              </c:pt>
              <c:pt idx="34">
                <c:v>0.12060093339245599</c:v>
              </c:pt>
              <c:pt idx="35">
                <c:v>0.12302204958680746</c:v>
              </c:pt>
              <c:pt idx="36">
                <c:v>0.12440540451394101</c:v>
              </c:pt>
              <c:pt idx="37">
                <c:v>0.12760052423688681</c:v>
              </c:pt>
              <c:pt idx="38">
                <c:v>0.12740844891624309</c:v>
              </c:pt>
              <c:pt idx="39">
                <c:v>0.13045422576724031</c:v>
              </c:pt>
              <c:pt idx="40">
                <c:v>0.13083140306510355</c:v>
              </c:pt>
              <c:pt idx="41">
                <c:v>0.1330246192165413</c:v>
              </c:pt>
              <c:pt idx="42">
                <c:v>0.13103280142168003</c:v>
              </c:pt>
              <c:pt idx="43">
                <c:v>0.1329665764043266</c:v>
              </c:pt>
              <c:pt idx="44">
                <c:v>0.13179697606426774</c:v>
              </c:pt>
              <c:pt idx="45">
                <c:v>0.1334237307773426</c:v>
              </c:pt>
              <c:pt idx="46">
                <c:v>0.13137210897550497</c:v>
              </c:pt>
              <c:pt idx="47">
                <c:v>0.1329077115330817</c:v>
              </c:pt>
              <c:pt idx="48">
                <c:v>0.13239091185939267</c:v>
              </c:pt>
              <c:pt idx="49">
                <c:v>0.13516746736802751</c:v>
              </c:pt>
              <c:pt idx="50">
                <c:v>0.13461848033868093</c:v>
              </c:pt>
              <c:pt idx="51">
                <c:v>0.1381338144600589</c:v>
              </c:pt>
              <c:pt idx="52">
                <c:v>0.13810218234383856</c:v>
              </c:pt>
              <c:pt idx="53">
                <c:v>0.14025850956169136</c:v>
              </c:pt>
              <c:pt idx="54">
                <c:v>0.13973555009920688</c:v>
              </c:pt>
              <c:pt idx="55">
                <c:v>0.1423982754503911</c:v>
              </c:pt>
              <c:pt idx="56">
                <c:v>0.14102409995144638</c:v>
              </c:pt>
              <c:pt idx="57">
                <c:v>0.14308069010160143</c:v>
              </c:pt>
              <c:pt idx="58">
                <c:v>0.14131099938150621</c:v>
              </c:pt>
              <c:pt idx="59">
                <c:v>0.14452107388373794</c:v>
              </c:pt>
              <c:pt idx="60">
                <c:v>0.14198261716831267</c:v>
              </c:pt>
              <c:pt idx="61">
                <c:v>0.14702038439520529</c:v>
              </c:pt>
              <c:pt idx="62">
                <c:v>0.14606747735835809</c:v>
              </c:pt>
              <c:pt idx="63">
                <c:v>0.15092825290913547</c:v>
              </c:pt>
              <c:pt idx="64">
                <c:v>0.15180611789749457</c:v>
              </c:pt>
              <c:pt idx="65">
                <c:v>0.15326293733789273</c:v>
              </c:pt>
              <c:pt idx="66">
                <c:v>0.14985301092297443</c:v>
              </c:pt>
            </c:numLit>
          </c:val>
          <c:smooth val="0"/>
          <c:extLst>
            <c:ext xmlns:c16="http://schemas.microsoft.com/office/drawing/2014/chart" uri="{C3380CC4-5D6E-409C-BE32-E72D297353CC}">
              <c16:uniqueId val="{00000088-2902-4519-A05E-5611B6EFEFDD}"/>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spPr>
              <a:solidFill>
                <a:srgbClr val="FBBB27"/>
              </a:solidFill>
              <a:ln>
                <a:noFill/>
              </a:ln>
              <a:effectLst/>
            </c:spPr>
            <c:extLst>
              <c:ext xmlns:c16="http://schemas.microsoft.com/office/drawing/2014/chart" uri="{C3380CC4-5D6E-409C-BE32-E72D297353CC}">
                <c16:uniqueId val="{00000001-0FC1-46F7-81E4-007E870CBDF3}"/>
              </c:ext>
            </c:extLst>
          </c:dPt>
          <c:dPt>
            <c:idx val="3"/>
            <c:invertIfNegative val="0"/>
            <c:bubble3D val="0"/>
            <c:extLst>
              <c:ext xmlns:c16="http://schemas.microsoft.com/office/drawing/2014/chart" uri="{C3380CC4-5D6E-409C-BE32-E72D297353CC}">
                <c16:uniqueId val="{00000002-0FC1-46F7-81E4-007E870CBDF3}"/>
              </c:ext>
            </c:extLst>
          </c:dPt>
          <c:dPt>
            <c:idx val="4"/>
            <c:invertIfNegative val="0"/>
            <c:bubble3D val="0"/>
            <c:extLst>
              <c:ext xmlns:c16="http://schemas.microsoft.com/office/drawing/2014/chart" uri="{C3380CC4-5D6E-409C-BE32-E72D297353CC}">
                <c16:uniqueId val="{00000003-0FC1-46F7-81E4-007E870CBDF3}"/>
              </c:ext>
            </c:extLst>
          </c:dPt>
          <c:dPt>
            <c:idx val="5"/>
            <c:invertIfNegative val="0"/>
            <c:bubble3D val="0"/>
            <c:extLst>
              <c:ext xmlns:c16="http://schemas.microsoft.com/office/drawing/2014/chart" uri="{C3380CC4-5D6E-409C-BE32-E72D297353CC}">
                <c16:uniqueId val="{00000004-0FC1-46F7-81E4-007E870CBDF3}"/>
              </c:ext>
            </c:extLst>
          </c:dPt>
          <c:dPt>
            <c:idx val="6"/>
            <c:invertIfNegative val="0"/>
            <c:bubble3D val="0"/>
            <c:extLst>
              <c:ext xmlns:c16="http://schemas.microsoft.com/office/drawing/2014/chart" uri="{C3380CC4-5D6E-409C-BE32-E72D297353CC}">
                <c16:uniqueId val="{00000005-0FC1-46F7-81E4-007E870CBDF3}"/>
              </c:ext>
            </c:extLst>
          </c:dPt>
          <c:dPt>
            <c:idx val="7"/>
            <c:invertIfNegative val="0"/>
            <c:bubble3D val="0"/>
            <c:extLst>
              <c:ext xmlns:c16="http://schemas.microsoft.com/office/drawing/2014/chart" uri="{C3380CC4-5D6E-409C-BE32-E72D297353CC}">
                <c16:uniqueId val="{00000006-0FC1-46F7-81E4-007E870CBDF3}"/>
              </c:ext>
            </c:extLst>
          </c:dPt>
          <c:dPt>
            <c:idx val="8"/>
            <c:invertIfNegative val="0"/>
            <c:bubble3D val="0"/>
            <c:extLst>
              <c:ext xmlns:c16="http://schemas.microsoft.com/office/drawing/2014/chart" uri="{C3380CC4-5D6E-409C-BE32-E72D297353CC}">
                <c16:uniqueId val="{00000007-0FC1-46F7-81E4-007E870CBDF3}"/>
              </c:ext>
            </c:extLst>
          </c:dPt>
          <c:dPt>
            <c:idx val="9"/>
            <c:invertIfNegative val="0"/>
            <c:bubble3D val="0"/>
            <c:extLst>
              <c:ext xmlns:c16="http://schemas.microsoft.com/office/drawing/2014/chart" uri="{C3380CC4-5D6E-409C-BE32-E72D297353CC}">
                <c16:uniqueId val="{00000008-0FC1-46F7-81E4-007E870CBDF3}"/>
              </c:ext>
            </c:extLst>
          </c:dPt>
          <c:dPt>
            <c:idx val="11"/>
            <c:invertIfNegative val="0"/>
            <c:bubble3D val="0"/>
            <c:extLst>
              <c:ext xmlns:c16="http://schemas.microsoft.com/office/drawing/2014/chart" uri="{C3380CC4-5D6E-409C-BE32-E72D297353CC}">
                <c16:uniqueId val="{00000009-0FC1-46F7-81E4-007E870CBDF3}"/>
              </c:ext>
            </c:extLst>
          </c:dPt>
          <c:dPt>
            <c:idx val="12"/>
            <c:invertIfNegative val="0"/>
            <c:bubble3D val="0"/>
            <c:extLst>
              <c:ext xmlns:c16="http://schemas.microsoft.com/office/drawing/2014/chart" uri="{C3380CC4-5D6E-409C-BE32-E72D297353CC}">
                <c16:uniqueId val="{0000000A-0FC1-46F7-81E4-007E870CBDF3}"/>
              </c:ext>
            </c:extLst>
          </c:dPt>
          <c:dPt>
            <c:idx val="13"/>
            <c:invertIfNegative val="0"/>
            <c:bubble3D val="0"/>
            <c:extLst>
              <c:ext xmlns:c16="http://schemas.microsoft.com/office/drawing/2014/chart" uri="{C3380CC4-5D6E-409C-BE32-E72D297353CC}">
                <c16:uniqueId val="{0000000B-0FC1-46F7-81E4-007E870CBDF3}"/>
              </c:ext>
            </c:extLst>
          </c:dPt>
          <c:dPt>
            <c:idx val="17"/>
            <c:invertIfNegative val="0"/>
            <c:bubble3D val="0"/>
            <c:extLst>
              <c:ext xmlns:c16="http://schemas.microsoft.com/office/drawing/2014/chart" uri="{C3380CC4-5D6E-409C-BE32-E72D297353CC}">
                <c16:uniqueId val="{0000000C-0FC1-46F7-81E4-007E870CBDF3}"/>
              </c:ext>
            </c:extLst>
          </c:dPt>
          <c:dPt>
            <c:idx val="18"/>
            <c:invertIfNegative val="0"/>
            <c:bubble3D val="0"/>
            <c:extLst>
              <c:ext xmlns:c16="http://schemas.microsoft.com/office/drawing/2014/chart" uri="{C3380CC4-5D6E-409C-BE32-E72D297353CC}">
                <c16:uniqueId val="{0000000D-0FC1-46F7-81E4-007E870CBDF3}"/>
              </c:ext>
            </c:extLst>
          </c:dPt>
          <c:dPt>
            <c:idx val="19"/>
            <c:invertIfNegative val="0"/>
            <c:bubble3D val="0"/>
            <c:extLst>
              <c:ext xmlns:c16="http://schemas.microsoft.com/office/drawing/2014/chart" uri="{C3380CC4-5D6E-409C-BE32-E72D297353CC}">
                <c16:uniqueId val="{0000000E-0FC1-46F7-81E4-007E870CBDF3}"/>
              </c:ext>
            </c:extLst>
          </c:dPt>
          <c:dPt>
            <c:idx val="20"/>
            <c:invertIfNegative val="0"/>
            <c:bubble3D val="0"/>
            <c:extLst>
              <c:ext xmlns:c16="http://schemas.microsoft.com/office/drawing/2014/chart" uri="{C3380CC4-5D6E-409C-BE32-E72D297353CC}">
                <c16:uniqueId val="{0000000F-0FC1-46F7-81E4-007E870CBDF3}"/>
              </c:ext>
            </c:extLst>
          </c:dPt>
          <c:dPt>
            <c:idx val="21"/>
            <c:invertIfNegative val="0"/>
            <c:bubble3D val="0"/>
            <c:extLst>
              <c:ext xmlns:c16="http://schemas.microsoft.com/office/drawing/2014/chart" uri="{C3380CC4-5D6E-409C-BE32-E72D297353CC}">
                <c16:uniqueId val="{00000010-0FC1-46F7-81E4-007E870CBDF3}"/>
              </c:ext>
            </c:extLst>
          </c:dPt>
          <c:dPt>
            <c:idx val="22"/>
            <c:invertIfNegative val="0"/>
            <c:bubble3D val="0"/>
            <c:extLst>
              <c:ext xmlns:c16="http://schemas.microsoft.com/office/drawing/2014/chart" uri="{C3380CC4-5D6E-409C-BE32-E72D297353CC}">
                <c16:uniqueId val="{00000011-0FC1-46F7-81E4-007E870CBDF3}"/>
              </c:ext>
            </c:extLst>
          </c:dPt>
          <c:dPt>
            <c:idx val="23"/>
            <c:invertIfNegative val="0"/>
            <c:bubble3D val="0"/>
            <c:extLst>
              <c:ext xmlns:c16="http://schemas.microsoft.com/office/drawing/2014/chart" uri="{C3380CC4-5D6E-409C-BE32-E72D297353CC}">
                <c16:uniqueId val="{00000012-0FC1-46F7-81E4-007E870CBDF3}"/>
              </c:ext>
            </c:extLst>
          </c:dPt>
          <c:dPt>
            <c:idx val="24"/>
            <c:invertIfNegative val="0"/>
            <c:bubble3D val="0"/>
            <c:extLst>
              <c:ext xmlns:c16="http://schemas.microsoft.com/office/drawing/2014/chart" uri="{C3380CC4-5D6E-409C-BE32-E72D297353CC}">
                <c16:uniqueId val="{00000013-0FC1-46F7-81E4-007E870CBDF3}"/>
              </c:ext>
            </c:extLst>
          </c:dPt>
          <c:dPt>
            <c:idx val="25"/>
            <c:invertIfNegative val="0"/>
            <c:bubble3D val="0"/>
            <c:extLst>
              <c:ext xmlns:c16="http://schemas.microsoft.com/office/drawing/2014/chart" uri="{C3380CC4-5D6E-409C-BE32-E72D297353CC}">
                <c16:uniqueId val="{00000014-0FC1-46F7-81E4-007E870CBDF3}"/>
              </c:ext>
            </c:extLst>
          </c:dPt>
          <c:dPt>
            <c:idx val="26"/>
            <c:invertIfNegative val="0"/>
            <c:bubble3D val="0"/>
            <c:extLst>
              <c:ext xmlns:c16="http://schemas.microsoft.com/office/drawing/2014/chart" uri="{C3380CC4-5D6E-409C-BE32-E72D297353CC}">
                <c16:uniqueId val="{00000015-0FC1-46F7-81E4-007E870CBDF3}"/>
              </c:ext>
            </c:extLst>
          </c:dPt>
          <c:dPt>
            <c:idx val="29"/>
            <c:invertIfNegative val="0"/>
            <c:bubble3D val="0"/>
            <c:extLst>
              <c:ext xmlns:c16="http://schemas.microsoft.com/office/drawing/2014/chart" uri="{C3380CC4-5D6E-409C-BE32-E72D297353CC}">
                <c16:uniqueId val="{00000016-0FC1-46F7-81E4-007E870CBDF3}"/>
              </c:ext>
            </c:extLst>
          </c:dPt>
          <c:dPt>
            <c:idx val="30"/>
            <c:invertIfNegative val="0"/>
            <c:bubble3D val="0"/>
            <c:extLst>
              <c:ext xmlns:c16="http://schemas.microsoft.com/office/drawing/2014/chart" uri="{C3380CC4-5D6E-409C-BE32-E72D297353CC}">
                <c16:uniqueId val="{00000017-0FC1-46F7-81E4-007E870CBDF3}"/>
              </c:ext>
            </c:extLst>
          </c:dPt>
          <c:dPt>
            <c:idx val="31"/>
            <c:invertIfNegative val="0"/>
            <c:bubble3D val="0"/>
            <c:extLst>
              <c:ext xmlns:c16="http://schemas.microsoft.com/office/drawing/2014/chart" uri="{C3380CC4-5D6E-409C-BE32-E72D297353CC}">
                <c16:uniqueId val="{00000018-0FC1-46F7-81E4-007E870CBDF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'F23'!$B$7:$B$38</c:f>
              <c:strCache>
                <c:ptCount val="32"/>
                <c:pt idx="0">
                  <c:v>Guanajuato</c:v>
                </c:pt>
                <c:pt idx="1">
                  <c:v>Jalisco</c:v>
                </c:pt>
                <c:pt idx="2">
                  <c:v>Baja California Sur</c:v>
                </c:pt>
                <c:pt idx="3">
                  <c:v>Quintana Roo</c:v>
                </c:pt>
                <c:pt idx="4">
                  <c:v>Zacatecas</c:v>
                </c:pt>
                <c:pt idx="5">
                  <c:v>Nayarit</c:v>
                </c:pt>
                <c:pt idx="6">
                  <c:v>San Luis Potosí</c:v>
                </c:pt>
                <c:pt idx="7">
                  <c:v>Campeche</c:v>
                </c:pt>
                <c:pt idx="8">
                  <c:v>Querétaro</c:v>
                </c:pt>
                <c:pt idx="9">
                  <c:v>Baja California</c:v>
                </c:pt>
                <c:pt idx="10">
                  <c:v>Tamaulipas</c:v>
                </c:pt>
                <c:pt idx="11">
                  <c:v>Aguascalientes</c:v>
                </c:pt>
                <c:pt idx="12">
                  <c:v>Durango</c:v>
                </c:pt>
                <c:pt idx="13">
                  <c:v>Ciudad de México</c:v>
                </c:pt>
                <c:pt idx="14">
                  <c:v>Tabasco</c:v>
                </c:pt>
                <c:pt idx="15">
                  <c:v>Oaxaca</c:v>
                </c:pt>
                <c:pt idx="16">
                  <c:v>Puebla</c:v>
                </c:pt>
                <c:pt idx="17">
                  <c:v>Nuevo León</c:v>
                </c:pt>
                <c:pt idx="18">
                  <c:v>Coahuila</c:v>
                </c:pt>
                <c:pt idx="19">
                  <c:v>Chihuahua</c:v>
                </c:pt>
                <c:pt idx="20">
                  <c:v>Estado de México</c:v>
                </c:pt>
                <c:pt idx="21">
                  <c:v>Sonora</c:v>
                </c:pt>
                <c:pt idx="22">
                  <c:v>Colima</c:v>
                </c:pt>
                <c:pt idx="23">
                  <c:v>Michoacán</c:v>
                </c:pt>
                <c:pt idx="24">
                  <c:v>Sinaloa</c:v>
                </c:pt>
                <c:pt idx="25">
                  <c:v>Yucatán</c:v>
                </c:pt>
                <c:pt idx="26">
                  <c:v>Tlaxcala</c:v>
                </c:pt>
                <c:pt idx="27">
                  <c:v>Morelos</c:v>
                </c:pt>
                <c:pt idx="28">
                  <c:v>Hidalgo</c:v>
                </c:pt>
                <c:pt idx="29">
                  <c:v>Veracruz</c:v>
                </c:pt>
                <c:pt idx="30">
                  <c:v>Chiapas</c:v>
                </c:pt>
                <c:pt idx="31">
                  <c:v>Guerrero</c:v>
                </c:pt>
              </c:strCache>
            </c:strRef>
          </c:cat>
          <c:val>
            <c:numRef>
              <c:f>'F23'!$C$7:$C$38</c:f>
              <c:numCache>
                <c:formatCode>0.00%</c:formatCode>
                <c:ptCount val="32"/>
                <c:pt idx="0">
                  <c:v>1.3761508381367599E-2</c:v>
                </c:pt>
                <c:pt idx="1">
                  <c:v>3.4725880658869702E-2</c:v>
                </c:pt>
                <c:pt idx="2">
                  <c:v>3.55046002935595E-2</c:v>
                </c:pt>
                <c:pt idx="3">
                  <c:v>3.5835846915903503E-2</c:v>
                </c:pt>
                <c:pt idx="4">
                  <c:v>4.1667391115361101E-2</c:v>
                </c:pt>
                <c:pt idx="5">
                  <c:v>4.1938117977029503E-2</c:v>
                </c:pt>
                <c:pt idx="6">
                  <c:v>4.4077995821652401E-2</c:v>
                </c:pt>
                <c:pt idx="7">
                  <c:v>4.4139047549751002E-2</c:v>
                </c:pt>
                <c:pt idx="8">
                  <c:v>4.42059671918427E-2</c:v>
                </c:pt>
                <c:pt idx="9">
                  <c:v>4.44001843847028E-2</c:v>
                </c:pt>
                <c:pt idx="10">
                  <c:v>4.4428558663211597E-2</c:v>
                </c:pt>
                <c:pt idx="11">
                  <c:v>4.5816285238972999E-2</c:v>
                </c:pt>
                <c:pt idx="12">
                  <c:v>4.5965216933722797E-2</c:v>
                </c:pt>
                <c:pt idx="13">
                  <c:v>4.6887545771385798E-2</c:v>
                </c:pt>
                <c:pt idx="14">
                  <c:v>4.6965470978675303E-2</c:v>
                </c:pt>
                <c:pt idx="15">
                  <c:v>4.8084650415215702E-2</c:v>
                </c:pt>
                <c:pt idx="16">
                  <c:v>4.9460643049304101E-2</c:v>
                </c:pt>
                <c:pt idx="17">
                  <c:v>4.9576241384160898E-2</c:v>
                </c:pt>
                <c:pt idx="18">
                  <c:v>5.0048408621095698E-2</c:v>
                </c:pt>
                <c:pt idx="19">
                  <c:v>5.0827789637792199E-2</c:v>
                </c:pt>
                <c:pt idx="20">
                  <c:v>5.0949050949050903E-2</c:v>
                </c:pt>
                <c:pt idx="21">
                  <c:v>5.0978408734172899E-2</c:v>
                </c:pt>
                <c:pt idx="22">
                  <c:v>5.23498545349073E-2</c:v>
                </c:pt>
                <c:pt idx="23">
                  <c:v>5.2381036805900102E-2</c:v>
                </c:pt>
                <c:pt idx="24">
                  <c:v>5.3753867581075997E-2</c:v>
                </c:pt>
                <c:pt idx="25">
                  <c:v>5.6693655485584402E-2</c:v>
                </c:pt>
                <c:pt idx="26">
                  <c:v>5.7195750019740602E-2</c:v>
                </c:pt>
                <c:pt idx="27">
                  <c:v>6.09336831629421E-2</c:v>
                </c:pt>
                <c:pt idx="28">
                  <c:v>6.0946088841115499E-2</c:v>
                </c:pt>
                <c:pt idx="29">
                  <c:v>6.2759422214843097E-2</c:v>
                </c:pt>
                <c:pt idx="30">
                  <c:v>6.3951782809291494E-2</c:v>
                </c:pt>
                <c:pt idx="31">
                  <c:v>6.7233211148765501E-2</c:v>
                </c:pt>
              </c:numCache>
            </c:numRef>
          </c:val>
          <c:extLst>
            <c:ext xmlns:c16="http://schemas.microsoft.com/office/drawing/2014/chart" uri="{C3380CC4-5D6E-409C-BE32-E72D297353CC}">
              <c16:uniqueId val="{00000019-0FC1-46F7-81E4-007E870CBDF3}"/>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'F23'!$B$40</c:f>
              <c:strCache>
                <c:ptCount val="1"/>
                <c:pt idx="0">
                  <c:v>Nacional</c:v>
                </c:pt>
              </c:strCache>
            </c:strRef>
          </c:tx>
          <c:spPr>
            <a:ln w="57150">
              <a:solidFill>
                <a:srgbClr val="FF6C37"/>
              </a:solidFill>
              <a:prstDash val="sysDot"/>
            </a:ln>
          </c:spPr>
          <c:marker>
            <c:symbol val="none"/>
          </c:marker>
          <c:dLbls>
            <c:dLbl>
              <c:idx val="0"/>
              <c:layout>
                <c:manualLayout>
                  <c:x val="-5.931649831649824E-2"/>
                  <c:y val="0.36371016211941476"/>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A-0FC1-46F7-81E4-007E870CBDF3}"/>
                </c:ext>
              </c:extLst>
            </c:dLbl>
            <c:dLbl>
              <c:idx val="1"/>
              <c:delete val="1"/>
              <c:extLst>
                <c:ext xmlns:c15="http://schemas.microsoft.com/office/drawing/2012/chart" uri="{CE6537A1-D6FC-4f65-9D91-7224C49458BB}"/>
                <c:ext xmlns:c16="http://schemas.microsoft.com/office/drawing/2014/chart" uri="{C3380CC4-5D6E-409C-BE32-E72D297353CC}">
                  <c16:uniqueId val="{0000001B-0FC1-46F7-81E4-007E870CBDF3}"/>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'F23'!$D$40:$D$41</c:f>
              <c:numCache>
                <c:formatCode>0.00%</c:formatCode>
                <c:ptCount val="2"/>
                <c:pt idx="0">
                  <c:v>4.6799999999999994E-2</c:v>
                </c:pt>
                <c:pt idx="1">
                  <c:v>4.6799999999999994E-2</c:v>
                </c:pt>
              </c:numCache>
            </c:numRef>
          </c:xVal>
          <c:yVal>
            <c:numRef>
              <c:f>'F23'!$C$40:$C$41</c:f>
              <c:numCache>
                <c:formatCode>General</c:formatCode>
                <c:ptCount val="2"/>
                <c:pt idx="0">
                  <c:v>1</c:v>
                </c:pt>
                <c:pt idx="1">
                  <c:v>0</c:v>
                </c:pt>
              </c:numCache>
            </c:numRef>
          </c:yVal>
          <c:smooth val="0"/>
          <c:extLst>
            <c:ext xmlns:c16="http://schemas.microsoft.com/office/drawing/2014/chart" uri="{C3380CC4-5D6E-409C-BE32-E72D297353CC}">
              <c16:uniqueId val="{0000001C-0FC1-46F7-81E4-007E870CBDF3}"/>
            </c:ext>
          </c:extLst>
        </c:ser>
        <c:dLbls>
          <c:showLegendKey val="0"/>
          <c:showVal val="0"/>
          <c:showCatName val="0"/>
          <c:showSerName val="0"/>
          <c:showPercent val="0"/>
          <c:showBubbleSize val="0"/>
        </c:dLbls>
        <c:axId val="454604320"/>
        <c:axId val="454608912"/>
      </c:scatterChart>
      <c:valAx>
        <c:axId val="403253368"/>
        <c:scaling>
          <c:orientation val="minMax"/>
          <c:max val="9.5000000000000029E-2"/>
          <c:min val="0"/>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54608912"/>
        <c:scaling>
          <c:orientation val="minMax"/>
          <c:max val="1"/>
        </c:scaling>
        <c:delete val="1"/>
        <c:axPos val="l"/>
        <c:numFmt formatCode="General" sourceLinked="1"/>
        <c:majorTickMark val="out"/>
        <c:minorTickMark val="none"/>
        <c:tickLblPos val="nextTo"/>
        <c:crossAx val="454604320"/>
        <c:crosses val="autoZero"/>
        <c:crossBetween val="midCat"/>
      </c:valAx>
      <c:valAx>
        <c:axId val="454604320"/>
        <c:scaling>
          <c:orientation val="minMax"/>
        </c:scaling>
        <c:delete val="1"/>
        <c:axPos val="b"/>
        <c:numFmt formatCode="0.00%" sourceLinked="1"/>
        <c:majorTickMark val="out"/>
        <c:minorTickMark val="none"/>
        <c:tickLblPos val="nextTo"/>
        <c:crossAx val="454608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F6BA-4634-BE72-FBA56A746878}"/>
              </c:ext>
            </c:extLst>
          </c:dPt>
          <c:dPt>
            <c:idx val="1"/>
            <c:invertIfNegative val="0"/>
            <c:bubble3D val="0"/>
            <c:extLst>
              <c:ext xmlns:c16="http://schemas.microsoft.com/office/drawing/2014/chart" uri="{C3380CC4-5D6E-409C-BE32-E72D297353CC}">
                <c16:uniqueId val="{00000001-F6BA-4634-BE72-FBA56A746878}"/>
              </c:ext>
            </c:extLst>
          </c:dPt>
          <c:dPt>
            <c:idx val="2"/>
            <c:invertIfNegative val="0"/>
            <c:bubble3D val="0"/>
            <c:extLst>
              <c:ext xmlns:c16="http://schemas.microsoft.com/office/drawing/2014/chart" uri="{C3380CC4-5D6E-409C-BE32-E72D297353CC}">
                <c16:uniqueId val="{00000002-F6BA-4634-BE72-FBA56A746878}"/>
              </c:ext>
            </c:extLst>
          </c:dPt>
          <c:dPt>
            <c:idx val="5"/>
            <c:invertIfNegative val="0"/>
            <c:bubble3D val="0"/>
            <c:extLst>
              <c:ext xmlns:c16="http://schemas.microsoft.com/office/drawing/2014/chart" uri="{C3380CC4-5D6E-409C-BE32-E72D297353CC}">
                <c16:uniqueId val="{00000003-F6BA-4634-BE72-FBA56A746878}"/>
              </c:ext>
            </c:extLst>
          </c:dPt>
          <c:dPt>
            <c:idx val="6"/>
            <c:invertIfNegative val="0"/>
            <c:bubble3D val="0"/>
            <c:extLst>
              <c:ext xmlns:c16="http://schemas.microsoft.com/office/drawing/2014/chart" uri="{C3380CC4-5D6E-409C-BE32-E72D297353CC}">
                <c16:uniqueId val="{00000004-F6BA-4634-BE72-FBA56A746878}"/>
              </c:ext>
            </c:extLst>
          </c:dPt>
          <c:dPt>
            <c:idx val="8"/>
            <c:invertIfNegative val="0"/>
            <c:bubble3D val="0"/>
            <c:extLst>
              <c:ext xmlns:c16="http://schemas.microsoft.com/office/drawing/2014/chart" uri="{C3380CC4-5D6E-409C-BE32-E72D297353CC}">
                <c16:uniqueId val="{00000005-F6BA-4634-BE72-FBA56A746878}"/>
              </c:ext>
            </c:extLst>
          </c:dPt>
          <c:dPt>
            <c:idx val="9"/>
            <c:invertIfNegative val="0"/>
            <c:bubble3D val="0"/>
            <c:extLst>
              <c:ext xmlns:c16="http://schemas.microsoft.com/office/drawing/2014/chart" uri="{C3380CC4-5D6E-409C-BE32-E72D297353CC}">
                <c16:uniqueId val="{00000006-F6BA-4634-BE72-FBA56A746878}"/>
              </c:ext>
            </c:extLst>
          </c:dPt>
          <c:dPt>
            <c:idx val="10"/>
            <c:invertIfNegative val="0"/>
            <c:bubble3D val="0"/>
            <c:extLst>
              <c:ext xmlns:c16="http://schemas.microsoft.com/office/drawing/2014/chart" uri="{C3380CC4-5D6E-409C-BE32-E72D297353CC}">
                <c16:uniqueId val="{00000007-F6BA-4634-BE72-FBA56A746878}"/>
              </c:ext>
            </c:extLst>
          </c:dPt>
          <c:dPt>
            <c:idx val="11"/>
            <c:invertIfNegative val="0"/>
            <c:bubble3D val="0"/>
            <c:extLst>
              <c:ext xmlns:c16="http://schemas.microsoft.com/office/drawing/2014/chart" uri="{C3380CC4-5D6E-409C-BE32-E72D297353CC}">
                <c16:uniqueId val="{00000008-F6BA-4634-BE72-FBA56A746878}"/>
              </c:ext>
            </c:extLst>
          </c:dPt>
          <c:dPt>
            <c:idx val="12"/>
            <c:invertIfNegative val="0"/>
            <c:bubble3D val="0"/>
            <c:extLst>
              <c:ext xmlns:c16="http://schemas.microsoft.com/office/drawing/2014/chart" uri="{C3380CC4-5D6E-409C-BE32-E72D297353CC}">
                <c16:uniqueId val="{00000009-F6BA-4634-BE72-FBA56A746878}"/>
              </c:ext>
            </c:extLst>
          </c:dPt>
          <c:dPt>
            <c:idx val="14"/>
            <c:invertIfNegative val="0"/>
            <c:bubble3D val="0"/>
            <c:extLst>
              <c:ext xmlns:c16="http://schemas.microsoft.com/office/drawing/2014/chart" uri="{C3380CC4-5D6E-409C-BE32-E72D297353CC}">
                <c16:uniqueId val="{0000000A-F6BA-4634-BE72-FBA56A746878}"/>
              </c:ext>
            </c:extLst>
          </c:dPt>
          <c:dPt>
            <c:idx val="15"/>
            <c:invertIfNegative val="0"/>
            <c:bubble3D val="0"/>
            <c:extLst>
              <c:ext xmlns:c16="http://schemas.microsoft.com/office/drawing/2014/chart" uri="{C3380CC4-5D6E-409C-BE32-E72D297353CC}">
                <c16:uniqueId val="{0000000B-F6BA-4634-BE72-FBA56A746878}"/>
              </c:ext>
            </c:extLst>
          </c:dPt>
          <c:dPt>
            <c:idx val="16"/>
            <c:invertIfNegative val="0"/>
            <c:bubble3D val="0"/>
            <c:extLst>
              <c:ext xmlns:c16="http://schemas.microsoft.com/office/drawing/2014/chart" uri="{C3380CC4-5D6E-409C-BE32-E72D297353CC}">
                <c16:uniqueId val="{0000000C-F6BA-4634-BE72-FBA56A746878}"/>
              </c:ext>
            </c:extLst>
          </c:dPt>
          <c:dPt>
            <c:idx val="18"/>
            <c:invertIfNegative val="0"/>
            <c:bubble3D val="0"/>
            <c:extLst>
              <c:ext xmlns:c16="http://schemas.microsoft.com/office/drawing/2014/chart" uri="{C3380CC4-5D6E-409C-BE32-E72D297353CC}">
                <c16:uniqueId val="{0000000D-F6BA-4634-BE72-FBA56A746878}"/>
              </c:ext>
            </c:extLst>
          </c:dPt>
          <c:dPt>
            <c:idx val="19"/>
            <c:invertIfNegative val="0"/>
            <c:bubble3D val="0"/>
            <c:extLst>
              <c:ext xmlns:c16="http://schemas.microsoft.com/office/drawing/2014/chart" uri="{C3380CC4-5D6E-409C-BE32-E72D297353CC}">
                <c16:uniqueId val="{0000000E-F6BA-4634-BE72-FBA56A746878}"/>
              </c:ext>
            </c:extLst>
          </c:dPt>
          <c:dPt>
            <c:idx val="20"/>
            <c:invertIfNegative val="0"/>
            <c:bubble3D val="0"/>
            <c:spPr>
              <a:solidFill>
                <a:srgbClr val="FBBB27"/>
              </a:solidFill>
              <a:ln>
                <a:noFill/>
              </a:ln>
              <a:effectLst/>
            </c:spPr>
            <c:extLst>
              <c:ext xmlns:c16="http://schemas.microsoft.com/office/drawing/2014/chart" uri="{C3380CC4-5D6E-409C-BE32-E72D297353CC}">
                <c16:uniqueId val="{00000010-F6BA-4634-BE72-FBA56A746878}"/>
              </c:ext>
            </c:extLst>
          </c:dPt>
          <c:dPt>
            <c:idx val="21"/>
            <c:invertIfNegative val="0"/>
            <c:bubble3D val="0"/>
            <c:extLst>
              <c:ext xmlns:c16="http://schemas.microsoft.com/office/drawing/2014/chart" uri="{C3380CC4-5D6E-409C-BE32-E72D297353CC}">
                <c16:uniqueId val="{00000011-F6BA-4634-BE72-FBA56A746878}"/>
              </c:ext>
            </c:extLst>
          </c:dPt>
          <c:dPt>
            <c:idx val="22"/>
            <c:invertIfNegative val="0"/>
            <c:bubble3D val="0"/>
            <c:extLst>
              <c:ext xmlns:c16="http://schemas.microsoft.com/office/drawing/2014/chart" uri="{C3380CC4-5D6E-409C-BE32-E72D297353CC}">
                <c16:uniqueId val="{00000012-F6BA-4634-BE72-FBA56A746878}"/>
              </c:ext>
            </c:extLst>
          </c:dPt>
          <c:dPt>
            <c:idx val="23"/>
            <c:invertIfNegative val="0"/>
            <c:bubble3D val="0"/>
            <c:extLst>
              <c:ext xmlns:c16="http://schemas.microsoft.com/office/drawing/2014/chart" uri="{C3380CC4-5D6E-409C-BE32-E72D297353CC}">
                <c16:uniqueId val="{00000013-F6BA-4634-BE72-FBA56A746878}"/>
              </c:ext>
            </c:extLst>
          </c:dPt>
          <c:dPt>
            <c:idx val="24"/>
            <c:invertIfNegative val="0"/>
            <c:bubble3D val="0"/>
            <c:extLst>
              <c:ext xmlns:c16="http://schemas.microsoft.com/office/drawing/2014/chart" uri="{C3380CC4-5D6E-409C-BE32-E72D297353CC}">
                <c16:uniqueId val="{00000014-F6BA-4634-BE72-FBA56A746878}"/>
              </c:ext>
            </c:extLst>
          </c:dPt>
          <c:dPt>
            <c:idx val="25"/>
            <c:invertIfNegative val="0"/>
            <c:bubble3D val="0"/>
            <c:extLst>
              <c:ext xmlns:c16="http://schemas.microsoft.com/office/drawing/2014/chart" uri="{C3380CC4-5D6E-409C-BE32-E72D297353CC}">
                <c16:uniqueId val="{00000015-F6BA-4634-BE72-FBA56A746878}"/>
              </c:ext>
            </c:extLst>
          </c:dPt>
          <c:dPt>
            <c:idx val="26"/>
            <c:invertIfNegative val="0"/>
            <c:bubble3D val="0"/>
            <c:extLst>
              <c:ext xmlns:c16="http://schemas.microsoft.com/office/drawing/2014/chart" uri="{C3380CC4-5D6E-409C-BE32-E72D297353CC}">
                <c16:uniqueId val="{00000016-F6BA-4634-BE72-FBA56A746878}"/>
              </c:ext>
            </c:extLst>
          </c:dPt>
          <c:dPt>
            <c:idx val="27"/>
            <c:invertIfNegative val="0"/>
            <c:bubble3D val="0"/>
            <c:extLst>
              <c:ext xmlns:c16="http://schemas.microsoft.com/office/drawing/2014/chart" uri="{C3380CC4-5D6E-409C-BE32-E72D297353CC}">
                <c16:uniqueId val="{00000017-F6BA-4634-BE72-FBA56A746878}"/>
              </c:ext>
            </c:extLst>
          </c:dPt>
          <c:dPt>
            <c:idx val="28"/>
            <c:invertIfNegative val="0"/>
            <c:bubble3D val="0"/>
            <c:extLst>
              <c:ext xmlns:c16="http://schemas.microsoft.com/office/drawing/2014/chart" uri="{C3380CC4-5D6E-409C-BE32-E72D297353CC}">
                <c16:uniqueId val="{00000018-F6BA-4634-BE72-FBA56A746878}"/>
              </c:ext>
            </c:extLst>
          </c:dPt>
          <c:dPt>
            <c:idx val="29"/>
            <c:invertIfNegative val="0"/>
            <c:bubble3D val="0"/>
            <c:extLst>
              <c:ext xmlns:c16="http://schemas.microsoft.com/office/drawing/2014/chart" uri="{C3380CC4-5D6E-409C-BE32-E72D297353CC}">
                <c16:uniqueId val="{00000019-F6BA-4634-BE72-FBA56A746878}"/>
              </c:ext>
            </c:extLst>
          </c:dPt>
          <c:dPt>
            <c:idx val="30"/>
            <c:invertIfNegative val="0"/>
            <c:bubble3D val="0"/>
            <c:extLst>
              <c:ext xmlns:c16="http://schemas.microsoft.com/office/drawing/2014/chart" uri="{C3380CC4-5D6E-409C-BE32-E72D297353CC}">
                <c16:uniqueId val="{0000001A-F6BA-4634-BE72-FBA56A746878}"/>
              </c:ext>
            </c:extLst>
          </c:dPt>
          <c:dPt>
            <c:idx val="31"/>
            <c:invertIfNegative val="0"/>
            <c:bubble3D val="0"/>
            <c:extLst>
              <c:ext xmlns:c16="http://schemas.microsoft.com/office/drawing/2014/chart" uri="{C3380CC4-5D6E-409C-BE32-E72D297353CC}">
                <c16:uniqueId val="{0000001B-F6BA-4634-BE72-FBA56A74687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'F24'!$B$7:$B$38</c:f>
              <c:strCache>
                <c:ptCount val="32"/>
                <c:pt idx="0">
                  <c:v>Tlaxcala</c:v>
                </c:pt>
                <c:pt idx="1">
                  <c:v>Tabasco</c:v>
                </c:pt>
                <c:pt idx="2">
                  <c:v>Oaxaca</c:v>
                </c:pt>
                <c:pt idx="3">
                  <c:v>Baja California Sur</c:v>
                </c:pt>
                <c:pt idx="4">
                  <c:v>Hidalgo</c:v>
                </c:pt>
                <c:pt idx="5">
                  <c:v>Zacatecas</c:v>
                </c:pt>
                <c:pt idx="6">
                  <c:v>Chiapas</c:v>
                </c:pt>
                <c:pt idx="7">
                  <c:v>Sinaloa</c:v>
                </c:pt>
                <c:pt idx="8">
                  <c:v>Estado de México</c:v>
                </c:pt>
                <c:pt idx="9">
                  <c:v>Campeche</c:v>
                </c:pt>
                <c:pt idx="10">
                  <c:v>Durango</c:v>
                </c:pt>
                <c:pt idx="11">
                  <c:v>Sonora</c:v>
                </c:pt>
                <c:pt idx="12">
                  <c:v>Coahuila</c:v>
                </c:pt>
                <c:pt idx="13">
                  <c:v>Querétaro</c:v>
                </c:pt>
                <c:pt idx="14">
                  <c:v>San Luis Potosí</c:v>
                </c:pt>
                <c:pt idx="15">
                  <c:v>Morelos</c:v>
                </c:pt>
                <c:pt idx="16">
                  <c:v>Ciudad de México</c:v>
                </c:pt>
                <c:pt idx="17">
                  <c:v>Colima</c:v>
                </c:pt>
                <c:pt idx="18">
                  <c:v>Chihuahua</c:v>
                </c:pt>
                <c:pt idx="19">
                  <c:v>Nayarit</c:v>
                </c:pt>
                <c:pt idx="20">
                  <c:v>Jalisco</c:v>
                </c:pt>
                <c:pt idx="21">
                  <c:v>Nuevo León</c:v>
                </c:pt>
                <c:pt idx="22">
                  <c:v>Quintana Roo</c:v>
                </c:pt>
                <c:pt idx="23">
                  <c:v>Tamaulipas</c:v>
                </c:pt>
                <c:pt idx="24">
                  <c:v>Baja California</c:v>
                </c:pt>
                <c:pt idx="25">
                  <c:v>Veracruz</c:v>
                </c:pt>
                <c:pt idx="26">
                  <c:v>Guanajuato</c:v>
                </c:pt>
                <c:pt idx="27">
                  <c:v>Yucatán</c:v>
                </c:pt>
                <c:pt idx="28">
                  <c:v>Puebla</c:v>
                </c:pt>
                <c:pt idx="29">
                  <c:v>Guerrero</c:v>
                </c:pt>
                <c:pt idx="30">
                  <c:v>Aguascalientes</c:v>
                </c:pt>
                <c:pt idx="31">
                  <c:v>Michoacán</c:v>
                </c:pt>
              </c:strCache>
            </c:strRef>
          </c:cat>
          <c:val>
            <c:numRef>
              <c:f>'F24'!$C$7:$C$38</c:f>
              <c:numCache>
                <c:formatCode>0.00%</c:formatCode>
                <c:ptCount val="32"/>
                <c:pt idx="0">
                  <c:v>4.5570959090393902E-2</c:v>
                </c:pt>
                <c:pt idx="1">
                  <c:v>4.6928900692981598E-2</c:v>
                </c:pt>
                <c:pt idx="2">
                  <c:v>6.744451413501E-2</c:v>
                </c:pt>
                <c:pt idx="3">
                  <c:v>7.0361715098557195E-2</c:v>
                </c:pt>
                <c:pt idx="4">
                  <c:v>7.1060081550510898E-2</c:v>
                </c:pt>
                <c:pt idx="5">
                  <c:v>7.1166016985578603E-2</c:v>
                </c:pt>
                <c:pt idx="6">
                  <c:v>7.5005123300771998E-2</c:v>
                </c:pt>
                <c:pt idx="7">
                  <c:v>7.5374994122349201E-2</c:v>
                </c:pt>
                <c:pt idx="8">
                  <c:v>7.5784668956754994E-2</c:v>
                </c:pt>
                <c:pt idx="9">
                  <c:v>8.0145422974659694E-2</c:v>
                </c:pt>
                <c:pt idx="10">
                  <c:v>8.0653138061963503E-2</c:v>
                </c:pt>
                <c:pt idx="11">
                  <c:v>8.0767148828676999E-2</c:v>
                </c:pt>
                <c:pt idx="12">
                  <c:v>8.0911102245112596E-2</c:v>
                </c:pt>
                <c:pt idx="13">
                  <c:v>8.4219769385412993E-2</c:v>
                </c:pt>
                <c:pt idx="14">
                  <c:v>8.5278480548527796E-2</c:v>
                </c:pt>
                <c:pt idx="15">
                  <c:v>8.5343527891449403E-2</c:v>
                </c:pt>
                <c:pt idx="16">
                  <c:v>8.5523438431871504E-2</c:v>
                </c:pt>
                <c:pt idx="17">
                  <c:v>8.7127079747561606E-2</c:v>
                </c:pt>
                <c:pt idx="18">
                  <c:v>9.0868852221109603E-2</c:v>
                </c:pt>
                <c:pt idx="19">
                  <c:v>9.1218024812047299E-2</c:v>
                </c:pt>
                <c:pt idx="20">
                  <c:v>9.1588163246790505E-2</c:v>
                </c:pt>
                <c:pt idx="21">
                  <c:v>9.4383011665060398E-2</c:v>
                </c:pt>
                <c:pt idx="22">
                  <c:v>9.4630149144913106E-2</c:v>
                </c:pt>
                <c:pt idx="23">
                  <c:v>9.5013528593484803E-2</c:v>
                </c:pt>
                <c:pt idx="24">
                  <c:v>9.5898815771966003E-2</c:v>
                </c:pt>
                <c:pt idx="25">
                  <c:v>0.100350383255857</c:v>
                </c:pt>
                <c:pt idx="26">
                  <c:v>0.102496179317371</c:v>
                </c:pt>
                <c:pt idx="27">
                  <c:v>0.104268517834724</c:v>
                </c:pt>
                <c:pt idx="28">
                  <c:v>0.105356224780719</c:v>
                </c:pt>
                <c:pt idx="29">
                  <c:v>0.114974376389232</c:v>
                </c:pt>
                <c:pt idx="30">
                  <c:v>0.12622651315893099</c:v>
                </c:pt>
                <c:pt idx="31">
                  <c:v>0.13031738302863999</c:v>
                </c:pt>
              </c:numCache>
            </c:numRef>
          </c:val>
          <c:extLst>
            <c:ext xmlns:c16="http://schemas.microsoft.com/office/drawing/2014/chart" uri="{C3380CC4-5D6E-409C-BE32-E72D297353CC}">
              <c16:uniqueId val="{0000001C-F6BA-4634-BE72-FBA56A746878}"/>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'F24'!$B$40</c:f>
              <c:strCache>
                <c:ptCount val="1"/>
                <c:pt idx="0">
                  <c:v>Nacional</c:v>
                </c:pt>
              </c:strCache>
            </c:strRef>
          </c:tx>
          <c:spPr>
            <a:ln w="57150">
              <a:solidFill>
                <a:srgbClr val="FF6C37"/>
              </a:solidFill>
              <a:prstDash val="sysDot"/>
            </a:ln>
          </c:spPr>
          <c:marker>
            <c:symbol val="none"/>
          </c:marker>
          <c:dPt>
            <c:idx val="0"/>
            <c:bubble3D val="0"/>
            <c:extLst>
              <c:ext xmlns:c16="http://schemas.microsoft.com/office/drawing/2014/chart" uri="{C3380CC4-5D6E-409C-BE32-E72D297353CC}">
                <c16:uniqueId val="{0000001D-F6BA-4634-BE72-FBA56A746878}"/>
              </c:ext>
            </c:extLst>
          </c:dPt>
          <c:dLbls>
            <c:dLbl>
              <c:idx val="0"/>
              <c:layout>
                <c:manualLayout>
                  <c:x val="-5.8617003367003366E-2"/>
                  <c:y val="0.233330185182364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D-F6BA-4634-BE72-FBA56A746878}"/>
                </c:ext>
              </c:extLst>
            </c:dLbl>
            <c:dLbl>
              <c:idx val="1"/>
              <c:delete val="1"/>
              <c:extLst>
                <c:ext xmlns:c15="http://schemas.microsoft.com/office/drawing/2012/chart" uri="{CE6537A1-D6FC-4f65-9D91-7224C49458BB}"/>
                <c:ext xmlns:c16="http://schemas.microsoft.com/office/drawing/2014/chart" uri="{C3380CC4-5D6E-409C-BE32-E72D297353CC}">
                  <c16:uniqueId val="{0000001E-F6BA-4634-BE72-FBA56A746878}"/>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'F24'!$D$40:$D$41</c:f>
              <c:numCache>
                <c:formatCode>0.00%</c:formatCode>
                <c:ptCount val="2"/>
                <c:pt idx="0">
                  <c:v>9.0200000000000002E-2</c:v>
                </c:pt>
                <c:pt idx="1">
                  <c:v>9.0200000000000002E-2</c:v>
                </c:pt>
              </c:numCache>
            </c:numRef>
          </c:xVal>
          <c:yVal>
            <c:numRef>
              <c:f>'F24'!$C$40:$C$41</c:f>
              <c:numCache>
                <c:formatCode>General</c:formatCode>
                <c:ptCount val="2"/>
                <c:pt idx="0">
                  <c:v>1</c:v>
                </c:pt>
                <c:pt idx="1">
                  <c:v>0</c:v>
                </c:pt>
              </c:numCache>
            </c:numRef>
          </c:yVal>
          <c:smooth val="0"/>
          <c:extLst>
            <c:ext xmlns:c16="http://schemas.microsoft.com/office/drawing/2014/chart" uri="{C3380CC4-5D6E-409C-BE32-E72D297353CC}">
              <c16:uniqueId val="{0000001F-F6BA-4634-BE72-FBA56A746878}"/>
            </c:ext>
          </c:extLst>
        </c:ser>
        <c:dLbls>
          <c:showLegendKey val="0"/>
          <c:showVal val="0"/>
          <c:showCatName val="0"/>
          <c:showSerName val="0"/>
          <c:showPercent val="0"/>
          <c:showBubbleSize val="0"/>
        </c:dLbls>
        <c:axId val="448630488"/>
        <c:axId val="448631472"/>
      </c:scatterChart>
      <c:valAx>
        <c:axId val="403253368"/>
        <c:scaling>
          <c:orientation val="minMax"/>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1472"/>
        <c:scaling>
          <c:orientation val="minMax"/>
          <c:max val="1"/>
        </c:scaling>
        <c:delete val="1"/>
        <c:axPos val="l"/>
        <c:numFmt formatCode="General" sourceLinked="1"/>
        <c:majorTickMark val="out"/>
        <c:minorTickMark val="none"/>
        <c:tickLblPos val="nextTo"/>
        <c:crossAx val="448630488"/>
        <c:crosses val="autoZero"/>
        <c:crossBetween val="midCat"/>
      </c:valAx>
      <c:valAx>
        <c:axId val="448630488"/>
        <c:scaling>
          <c:orientation val="minMax"/>
        </c:scaling>
        <c:delete val="1"/>
        <c:axPos val="b"/>
        <c:numFmt formatCode="0.00%" sourceLinked="1"/>
        <c:majorTickMark val="out"/>
        <c:minorTickMark val="none"/>
        <c:tickLblPos val="nextTo"/>
        <c:crossAx val="448631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'F25'!$A$7:$B$7</c:f>
              <c:strCache>
                <c:ptCount val="2"/>
                <c:pt idx="0">
                  <c:v>julio</c:v>
                </c:pt>
                <c:pt idx="1">
                  <c:v>2023</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92D1-4C9D-A54B-B9D029DA9026}"/>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'F25'!$C$6:$E$6</c:f>
              <c:strCache>
                <c:ptCount val="3"/>
                <c:pt idx="0">
                  <c:v>Regular</c:v>
                </c:pt>
                <c:pt idx="1">
                  <c:v>Premium</c:v>
                </c:pt>
                <c:pt idx="2">
                  <c:v>Diésel</c:v>
                </c:pt>
              </c:strCache>
            </c:strRef>
          </c:cat>
          <c:val>
            <c:numRef>
              <c:f>'F25'!$C$7:$E$7</c:f>
              <c:numCache>
                <c:formatCode>0.00</c:formatCode>
                <c:ptCount val="3"/>
                <c:pt idx="0">
                  <c:v>22.77</c:v>
                </c:pt>
                <c:pt idx="1">
                  <c:v>25.13</c:v>
                </c:pt>
                <c:pt idx="2">
                  <c:v>24.21</c:v>
                </c:pt>
              </c:numCache>
            </c:numRef>
          </c:val>
          <c:extLst>
            <c:ext xmlns:c16="http://schemas.microsoft.com/office/drawing/2014/chart" uri="{C3380CC4-5D6E-409C-BE32-E72D297353CC}">
              <c16:uniqueId val="{00000002-92D1-4C9D-A54B-B9D029DA9026}"/>
            </c:ext>
          </c:extLst>
        </c:ser>
        <c:ser>
          <c:idx val="1"/>
          <c:order val="1"/>
          <c:tx>
            <c:strRef>
              <c:f>'F25'!$A$8:$B$8</c:f>
              <c:strCache>
                <c:ptCount val="2"/>
                <c:pt idx="0">
                  <c:v>agosto</c:v>
                </c:pt>
                <c:pt idx="1">
                  <c:v>2023</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92D1-4C9D-A54B-B9D029DA9026}"/>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'F25'!$C$6:$E$6</c:f>
              <c:strCache>
                <c:ptCount val="3"/>
                <c:pt idx="0">
                  <c:v>Regular</c:v>
                </c:pt>
                <c:pt idx="1">
                  <c:v>Premium</c:v>
                </c:pt>
                <c:pt idx="2">
                  <c:v>Diésel</c:v>
                </c:pt>
              </c:strCache>
            </c:strRef>
          </c:cat>
          <c:val>
            <c:numRef>
              <c:f>'F25'!$C$8:$E$8</c:f>
              <c:numCache>
                <c:formatCode>0.00</c:formatCode>
                <c:ptCount val="3"/>
                <c:pt idx="0">
                  <c:v>22.89</c:v>
                </c:pt>
                <c:pt idx="1">
                  <c:v>25.17</c:v>
                </c:pt>
                <c:pt idx="2">
                  <c:v>24.29</c:v>
                </c:pt>
              </c:numCache>
            </c:numRef>
          </c:val>
          <c:extLst>
            <c:ext xmlns:c16="http://schemas.microsoft.com/office/drawing/2014/chart" uri="{C3380CC4-5D6E-409C-BE32-E72D297353CC}">
              <c16:uniqueId val="{00000004-92D1-4C9D-A54B-B9D029DA9026}"/>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5.67"/>
          <c:min val="15.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B5E1-429B-9D54-2F76A5745316}"/>
              </c:ext>
            </c:extLst>
          </c:dPt>
          <c:dPt>
            <c:idx val="1"/>
            <c:bubble3D val="0"/>
            <c:extLst>
              <c:ext xmlns:c16="http://schemas.microsoft.com/office/drawing/2014/chart" uri="{C3380CC4-5D6E-409C-BE32-E72D297353CC}">
                <c16:uniqueId val="{00000001-B5E1-429B-9D54-2F76A5745316}"/>
              </c:ext>
            </c:extLst>
          </c:dPt>
          <c:dPt>
            <c:idx val="2"/>
            <c:bubble3D val="0"/>
            <c:extLst>
              <c:ext xmlns:c16="http://schemas.microsoft.com/office/drawing/2014/chart" uri="{C3380CC4-5D6E-409C-BE32-E72D297353CC}">
                <c16:uniqueId val="{00000002-B5E1-429B-9D54-2F76A5745316}"/>
              </c:ext>
            </c:extLst>
          </c:dPt>
          <c:dPt>
            <c:idx val="3"/>
            <c:bubble3D val="0"/>
            <c:extLst>
              <c:ext xmlns:c16="http://schemas.microsoft.com/office/drawing/2014/chart" uri="{C3380CC4-5D6E-409C-BE32-E72D297353CC}">
                <c16:uniqueId val="{00000003-B5E1-429B-9D54-2F76A5745316}"/>
              </c:ext>
            </c:extLst>
          </c:dPt>
          <c:dPt>
            <c:idx val="4"/>
            <c:bubble3D val="0"/>
            <c:extLst>
              <c:ext xmlns:c16="http://schemas.microsoft.com/office/drawing/2014/chart" uri="{C3380CC4-5D6E-409C-BE32-E72D297353CC}">
                <c16:uniqueId val="{00000004-B5E1-429B-9D54-2F76A5745316}"/>
              </c:ext>
            </c:extLst>
          </c:dPt>
          <c:dPt>
            <c:idx val="5"/>
            <c:bubble3D val="0"/>
            <c:extLst>
              <c:ext xmlns:c16="http://schemas.microsoft.com/office/drawing/2014/chart" uri="{C3380CC4-5D6E-409C-BE32-E72D297353CC}">
                <c16:uniqueId val="{00000005-B5E1-429B-9D54-2F76A5745316}"/>
              </c:ext>
            </c:extLst>
          </c:dPt>
          <c:dPt>
            <c:idx val="6"/>
            <c:bubble3D val="0"/>
            <c:extLst>
              <c:ext xmlns:c16="http://schemas.microsoft.com/office/drawing/2014/chart" uri="{C3380CC4-5D6E-409C-BE32-E72D297353CC}">
                <c16:uniqueId val="{00000006-B5E1-429B-9D54-2F76A5745316}"/>
              </c:ext>
            </c:extLst>
          </c:dPt>
          <c:dPt>
            <c:idx val="7"/>
            <c:bubble3D val="0"/>
            <c:extLst>
              <c:ext xmlns:c16="http://schemas.microsoft.com/office/drawing/2014/chart" uri="{C3380CC4-5D6E-409C-BE32-E72D297353CC}">
                <c16:uniqueId val="{00000007-B5E1-429B-9D54-2F76A5745316}"/>
              </c:ext>
            </c:extLst>
          </c:dPt>
          <c:dPt>
            <c:idx val="8"/>
            <c:bubble3D val="0"/>
            <c:extLst>
              <c:ext xmlns:c16="http://schemas.microsoft.com/office/drawing/2014/chart" uri="{C3380CC4-5D6E-409C-BE32-E72D297353CC}">
                <c16:uniqueId val="{00000008-B5E1-429B-9D54-2F76A5745316}"/>
              </c:ext>
            </c:extLst>
          </c:dPt>
          <c:dPt>
            <c:idx val="9"/>
            <c:bubble3D val="0"/>
            <c:extLst>
              <c:ext xmlns:c16="http://schemas.microsoft.com/office/drawing/2014/chart" uri="{C3380CC4-5D6E-409C-BE32-E72D297353CC}">
                <c16:uniqueId val="{00000009-B5E1-429B-9D54-2F76A5745316}"/>
              </c:ext>
            </c:extLst>
          </c:dPt>
          <c:dPt>
            <c:idx val="10"/>
            <c:bubble3D val="0"/>
            <c:extLst>
              <c:ext xmlns:c16="http://schemas.microsoft.com/office/drawing/2014/chart" uri="{C3380CC4-5D6E-409C-BE32-E72D297353CC}">
                <c16:uniqueId val="{0000000A-B5E1-429B-9D54-2F76A5745316}"/>
              </c:ext>
            </c:extLst>
          </c:dPt>
          <c:dPt>
            <c:idx val="11"/>
            <c:bubble3D val="0"/>
            <c:extLst>
              <c:ext xmlns:c16="http://schemas.microsoft.com/office/drawing/2014/chart" uri="{C3380CC4-5D6E-409C-BE32-E72D297353CC}">
                <c16:uniqueId val="{0000000B-B5E1-429B-9D54-2F76A5745316}"/>
              </c:ext>
            </c:extLst>
          </c:dPt>
          <c:dPt>
            <c:idx val="12"/>
            <c:bubble3D val="0"/>
            <c:extLst>
              <c:ext xmlns:c16="http://schemas.microsoft.com/office/drawing/2014/chart" uri="{C3380CC4-5D6E-409C-BE32-E72D297353CC}">
                <c16:uniqueId val="{0000000C-B5E1-429B-9D54-2F76A5745316}"/>
              </c:ext>
            </c:extLst>
          </c:dPt>
          <c:dPt>
            <c:idx val="13"/>
            <c:bubble3D val="0"/>
            <c:extLst>
              <c:ext xmlns:c16="http://schemas.microsoft.com/office/drawing/2014/chart" uri="{C3380CC4-5D6E-409C-BE32-E72D297353CC}">
                <c16:uniqueId val="{0000000D-B5E1-429B-9D54-2F76A5745316}"/>
              </c:ext>
            </c:extLst>
          </c:dPt>
          <c:dPt>
            <c:idx val="14"/>
            <c:bubble3D val="0"/>
            <c:extLst>
              <c:ext xmlns:c16="http://schemas.microsoft.com/office/drawing/2014/chart" uri="{C3380CC4-5D6E-409C-BE32-E72D297353CC}">
                <c16:uniqueId val="{0000000E-B5E1-429B-9D54-2F76A5745316}"/>
              </c:ext>
            </c:extLst>
          </c:dPt>
          <c:dPt>
            <c:idx val="15"/>
            <c:bubble3D val="0"/>
            <c:extLst>
              <c:ext xmlns:c16="http://schemas.microsoft.com/office/drawing/2014/chart" uri="{C3380CC4-5D6E-409C-BE32-E72D297353CC}">
                <c16:uniqueId val="{0000000F-B5E1-429B-9D54-2F76A5745316}"/>
              </c:ext>
            </c:extLst>
          </c:dPt>
          <c:dPt>
            <c:idx val="16"/>
            <c:bubble3D val="0"/>
            <c:extLst>
              <c:ext xmlns:c16="http://schemas.microsoft.com/office/drawing/2014/chart" uri="{C3380CC4-5D6E-409C-BE32-E72D297353CC}">
                <c16:uniqueId val="{00000010-B5E1-429B-9D54-2F76A5745316}"/>
              </c:ext>
            </c:extLst>
          </c:dPt>
          <c:dPt>
            <c:idx val="17"/>
            <c:bubble3D val="0"/>
            <c:extLst>
              <c:ext xmlns:c16="http://schemas.microsoft.com/office/drawing/2014/chart" uri="{C3380CC4-5D6E-409C-BE32-E72D297353CC}">
                <c16:uniqueId val="{00000011-B5E1-429B-9D54-2F76A5745316}"/>
              </c:ext>
            </c:extLst>
          </c:dPt>
          <c:dPt>
            <c:idx val="18"/>
            <c:bubble3D val="0"/>
            <c:extLst>
              <c:ext xmlns:c16="http://schemas.microsoft.com/office/drawing/2014/chart" uri="{C3380CC4-5D6E-409C-BE32-E72D297353CC}">
                <c16:uniqueId val="{00000012-B5E1-429B-9D54-2F76A5745316}"/>
              </c:ext>
            </c:extLst>
          </c:dPt>
          <c:dPt>
            <c:idx val="19"/>
            <c:bubble3D val="0"/>
            <c:extLst>
              <c:ext xmlns:c16="http://schemas.microsoft.com/office/drawing/2014/chart" uri="{C3380CC4-5D6E-409C-BE32-E72D297353CC}">
                <c16:uniqueId val="{00000013-B5E1-429B-9D54-2F76A5745316}"/>
              </c:ext>
            </c:extLst>
          </c:dPt>
          <c:dPt>
            <c:idx val="20"/>
            <c:bubble3D val="0"/>
            <c:extLst>
              <c:ext xmlns:c16="http://schemas.microsoft.com/office/drawing/2014/chart" uri="{C3380CC4-5D6E-409C-BE32-E72D297353CC}">
                <c16:uniqueId val="{00000014-B5E1-429B-9D54-2F76A5745316}"/>
              </c:ext>
            </c:extLst>
          </c:dPt>
          <c:dPt>
            <c:idx val="21"/>
            <c:bubble3D val="0"/>
            <c:extLst>
              <c:ext xmlns:c16="http://schemas.microsoft.com/office/drawing/2014/chart" uri="{C3380CC4-5D6E-409C-BE32-E72D297353CC}">
                <c16:uniqueId val="{00000015-B5E1-429B-9D54-2F76A5745316}"/>
              </c:ext>
            </c:extLst>
          </c:dPt>
          <c:dPt>
            <c:idx val="22"/>
            <c:bubble3D val="0"/>
            <c:extLst>
              <c:ext xmlns:c16="http://schemas.microsoft.com/office/drawing/2014/chart" uri="{C3380CC4-5D6E-409C-BE32-E72D297353CC}">
                <c16:uniqueId val="{00000016-B5E1-429B-9D54-2F76A5745316}"/>
              </c:ext>
            </c:extLst>
          </c:dPt>
          <c:dPt>
            <c:idx val="23"/>
            <c:bubble3D val="0"/>
            <c:extLst>
              <c:ext xmlns:c16="http://schemas.microsoft.com/office/drawing/2014/chart" uri="{C3380CC4-5D6E-409C-BE32-E72D297353CC}">
                <c16:uniqueId val="{00000017-B5E1-429B-9D54-2F76A5745316}"/>
              </c:ext>
            </c:extLst>
          </c:dPt>
          <c:dPt>
            <c:idx val="24"/>
            <c:bubble3D val="0"/>
            <c:extLst>
              <c:ext xmlns:c16="http://schemas.microsoft.com/office/drawing/2014/chart" uri="{C3380CC4-5D6E-409C-BE32-E72D297353CC}">
                <c16:uniqueId val="{00000018-B5E1-429B-9D54-2F76A5745316}"/>
              </c:ext>
            </c:extLst>
          </c:dPt>
          <c:dPt>
            <c:idx val="25"/>
            <c:bubble3D val="0"/>
            <c:extLst>
              <c:ext xmlns:c16="http://schemas.microsoft.com/office/drawing/2014/chart" uri="{C3380CC4-5D6E-409C-BE32-E72D297353CC}">
                <c16:uniqueId val="{00000019-B5E1-429B-9D54-2F76A5745316}"/>
              </c:ext>
            </c:extLst>
          </c:dPt>
          <c:dPt>
            <c:idx val="26"/>
            <c:bubble3D val="0"/>
            <c:extLst>
              <c:ext xmlns:c16="http://schemas.microsoft.com/office/drawing/2014/chart" uri="{C3380CC4-5D6E-409C-BE32-E72D297353CC}">
                <c16:uniqueId val="{0000001A-B5E1-429B-9D54-2F76A5745316}"/>
              </c:ext>
            </c:extLst>
          </c:dPt>
          <c:dPt>
            <c:idx val="27"/>
            <c:bubble3D val="0"/>
            <c:extLst>
              <c:ext xmlns:c16="http://schemas.microsoft.com/office/drawing/2014/chart" uri="{C3380CC4-5D6E-409C-BE32-E72D297353CC}">
                <c16:uniqueId val="{0000001B-B5E1-429B-9D54-2F76A5745316}"/>
              </c:ext>
            </c:extLst>
          </c:dPt>
          <c:dPt>
            <c:idx val="28"/>
            <c:bubble3D val="0"/>
            <c:extLst>
              <c:ext xmlns:c16="http://schemas.microsoft.com/office/drawing/2014/chart" uri="{C3380CC4-5D6E-409C-BE32-E72D297353CC}">
                <c16:uniqueId val="{0000001C-B5E1-429B-9D54-2F76A5745316}"/>
              </c:ext>
            </c:extLst>
          </c:dPt>
          <c:dPt>
            <c:idx val="29"/>
            <c:bubble3D val="0"/>
            <c:extLst>
              <c:ext xmlns:c16="http://schemas.microsoft.com/office/drawing/2014/chart" uri="{C3380CC4-5D6E-409C-BE32-E72D297353CC}">
                <c16:uniqueId val="{0000001D-B5E1-429B-9D54-2F76A5745316}"/>
              </c:ext>
            </c:extLst>
          </c:dPt>
          <c:dPt>
            <c:idx val="30"/>
            <c:bubble3D val="0"/>
            <c:extLst>
              <c:ext xmlns:c16="http://schemas.microsoft.com/office/drawing/2014/chart" uri="{C3380CC4-5D6E-409C-BE32-E72D297353CC}">
                <c16:uniqueId val="{0000001E-B5E1-429B-9D54-2F76A5745316}"/>
              </c:ext>
            </c:extLst>
          </c:dPt>
          <c:dPt>
            <c:idx val="31"/>
            <c:bubble3D val="0"/>
            <c:extLst>
              <c:ext xmlns:c16="http://schemas.microsoft.com/office/drawing/2014/chart" uri="{C3380CC4-5D6E-409C-BE32-E72D297353CC}">
                <c16:uniqueId val="{0000001F-B5E1-429B-9D54-2F76A5745316}"/>
              </c:ext>
            </c:extLst>
          </c:dPt>
          <c:dPt>
            <c:idx val="32"/>
            <c:bubble3D val="0"/>
            <c:extLst>
              <c:ext xmlns:c16="http://schemas.microsoft.com/office/drawing/2014/chart" uri="{C3380CC4-5D6E-409C-BE32-E72D297353CC}">
                <c16:uniqueId val="{00000020-B5E1-429B-9D54-2F76A5745316}"/>
              </c:ext>
            </c:extLst>
          </c:dPt>
          <c:dPt>
            <c:idx val="33"/>
            <c:bubble3D val="0"/>
            <c:extLst>
              <c:ext xmlns:c16="http://schemas.microsoft.com/office/drawing/2014/chart" uri="{C3380CC4-5D6E-409C-BE32-E72D297353CC}">
                <c16:uniqueId val="{00000021-B5E1-429B-9D54-2F76A5745316}"/>
              </c:ext>
            </c:extLst>
          </c:dPt>
          <c:dPt>
            <c:idx val="34"/>
            <c:bubble3D val="0"/>
            <c:extLst>
              <c:ext xmlns:c16="http://schemas.microsoft.com/office/drawing/2014/chart" uri="{C3380CC4-5D6E-409C-BE32-E72D297353CC}">
                <c16:uniqueId val="{00000022-B5E1-429B-9D54-2F76A5745316}"/>
              </c:ext>
            </c:extLst>
          </c:dPt>
          <c:dPt>
            <c:idx val="35"/>
            <c:bubble3D val="0"/>
            <c:extLst>
              <c:ext xmlns:c16="http://schemas.microsoft.com/office/drawing/2014/chart" uri="{C3380CC4-5D6E-409C-BE32-E72D297353CC}">
                <c16:uniqueId val="{00000023-B5E1-429B-9D54-2F76A5745316}"/>
              </c:ext>
            </c:extLst>
          </c:dPt>
          <c:dPt>
            <c:idx val="36"/>
            <c:bubble3D val="0"/>
            <c:extLst>
              <c:ext xmlns:c16="http://schemas.microsoft.com/office/drawing/2014/chart" uri="{C3380CC4-5D6E-409C-BE32-E72D297353CC}">
                <c16:uniqueId val="{00000024-B5E1-429B-9D54-2F76A5745316}"/>
              </c:ext>
            </c:extLst>
          </c:dPt>
          <c:dPt>
            <c:idx val="37"/>
            <c:bubble3D val="0"/>
            <c:extLst>
              <c:ext xmlns:c16="http://schemas.microsoft.com/office/drawing/2014/chart" uri="{C3380CC4-5D6E-409C-BE32-E72D297353CC}">
                <c16:uniqueId val="{00000025-B5E1-429B-9D54-2F76A5745316}"/>
              </c:ext>
            </c:extLst>
          </c:dPt>
          <c:dPt>
            <c:idx val="38"/>
            <c:bubble3D val="0"/>
            <c:extLst>
              <c:ext xmlns:c16="http://schemas.microsoft.com/office/drawing/2014/chart" uri="{C3380CC4-5D6E-409C-BE32-E72D297353CC}">
                <c16:uniqueId val="{00000026-B5E1-429B-9D54-2F76A5745316}"/>
              </c:ext>
            </c:extLst>
          </c:dPt>
          <c:dPt>
            <c:idx val="39"/>
            <c:bubble3D val="0"/>
            <c:extLst>
              <c:ext xmlns:c16="http://schemas.microsoft.com/office/drawing/2014/chart" uri="{C3380CC4-5D6E-409C-BE32-E72D297353CC}">
                <c16:uniqueId val="{00000027-B5E1-429B-9D54-2F76A5745316}"/>
              </c:ext>
            </c:extLst>
          </c:dPt>
          <c:dPt>
            <c:idx val="40"/>
            <c:bubble3D val="0"/>
            <c:extLst>
              <c:ext xmlns:c16="http://schemas.microsoft.com/office/drawing/2014/chart" uri="{C3380CC4-5D6E-409C-BE32-E72D297353CC}">
                <c16:uniqueId val="{00000028-B5E1-429B-9D54-2F76A5745316}"/>
              </c:ext>
            </c:extLst>
          </c:dPt>
          <c:dPt>
            <c:idx val="41"/>
            <c:bubble3D val="0"/>
            <c:extLst>
              <c:ext xmlns:c16="http://schemas.microsoft.com/office/drawing/2014/chart" uri="{C3380CC4-5D6E-409C-BE32-E72D297353CC}">
                <c16:uniqueId val="{00000029-B5E1-429B-9D54-2F76A5745316}"/>
              </c:ext>
            </c:extLst>
          </c:dPt>
          <c:dPt>
            <c:idx val="42"/>
            <c:bubble3D val="0"/>
            <c:extLst>
              <c:ext xmlns:c16="http://schemas.microsoft.com/office/drawing/2014/chart" uri="{C3380CC4-5D6E-409C-BE32-E72D297353CC}">
                <c16:uniqueId val="{0000002A-B5E1-429B-9D54-2F76A5745316}"/>
              </c:ext>
            </c:extLst>
          </c:dPt>
          <c:dPt>
            <c:idx val="43"/>
            <c:bubble3D val="0"/>
            <c:extLst>
              <c:ext xmlns:c16="http://schemas.microsoft.com/office/drawing/2014/chart" uri="{C3380CC4-5D6E-409C-BE32-E72D297353CC}">
                <c16:uniqueId val="{0000002B-B5E1-429B-9D54-2F76A5745316}"/>
              </c:ext>
            </c:extLst>
          </c:dPt>
          <c:dPt>
            <c:idx val="44"/>
            <c:bubble3D val="0"/>
            <c:extLst>
              <c:ext xmlns:c16="http://schemas.microsoft.com/office/drawing/2014/chart" uri="{C3380CC4-5D6E-409C-BE32-E72D297353CC}">
                <c16:uniqueId val="{0000002C-B5E1-429B-9D54-2F76A5745316}"/>
              </c:ext>
            </c:extLst>
          </c:dPt>
          <c:dPt>
            <c:idx val="45"/>
            <c:bubble3D val="0"/>
            <c:extLst>
              <c:ext xmlns:c16="http://schemas.microsoft.com/office/drawing/2014/chart" uri="{C3380CC4-5D6E-409C-BE32-E72D297353CC}">
                <c16:uniqueId val="{0000002D-B5E1-429B-9D54-2F76A5745316}"/>
              </c:ext>
            </c:extLst>
          </c:dPt>
          <c:dPt>
            <c:idx val="46"/>
            <c:bubble3D val="0"/>
            <c:extLst>
              <c:ext xmlns:c16="http://schemas.microsoft.com/office/drawing/2014/chart" uri="{C3380CC4-5D6E-409C-BE32-E72D297353CC}">
                <c16:uniqueId val="{0000002E-B5E1-429B-9D54-2F76A5745316}"/>
              </c:ext>
            </c:extLst>
          </c:dPt>
          <c:dPt>
            <c:idx val="47"/>
            <c:bubble3D val="0"/>
            <c:extLst>
              <c:ext xmlns:c16="http://schemas.microsoft.com/office/drawing/2014/chart" uri="{C3380CC4-5D6E-409C-BE32-E72D297353CC}">
                <c16:uniqueId val="{0000002F-B5E1-429B-9D54-2F76A5745316}"/>
              </c:ext>
            </c:extLst>
          </c:dPt>
          <c:dPt>
            <c:idx val="48"/>
            <c:bubble3D val="0"/>
            <c:extLst>
              <c:ext xmlns:c16="http://schemas.microsoft.com/office/drawing/2014/chart" uri="{C3380CC4-5D6E-409C-BE32-E72D297353CC}">
                <c16:uniqueId val="{00000030-B5E1-429B-9D54-2F76A5745316}"/>
              </c:ext>
            </c:extLst>
          </c:dPt>
          <c:dPt>
            <c:idx val="49"/>
            <c:bubble3D val="0"/>
            <c:extLst>
              <c:ext xmlns:c16="http://schemas.microsoft.com/office/drawing/2014/chart" uri="{C3380CC4-5D6E-409C-BE32-E72D297353CC}">
                <c16:uniqueId val="{00000031-B5E1-429B-9D54-2F76A5745316}"/>
              </c:ext>
            </c:extLst>
          </c:dPt>
          <c:dPt>
            <c:idx val="50"/>
            <c:bubble3D val="0"/>
            <c:extLst>
              <c:ext xmlns:c16="http://schemas.microsoft.com/office/drawing/2014/chart" uri="{C3380CC4-5D6E-409C-BE32-E72D297353CC}">
                <c16:uniqueId val="{00000032-B5E1-429B-9D54-2F76A5745316}"/>
              </c:ext>
            </c:extLst>
          </c:dPt>
          <c:dPt>
            <c:idx val="51"/>
            <c:bubble3D val="0"/>
            <c:extLst>
              <c:ext xmlns:c16="http://schemas.microsoft.com/office/drawing/2014/chart" uri="{C3380CC4-5D6E-409C-BE32-E72D297353CC}">
                <c16:uniqueId val="{00000033-B5E1-429B-9D54-2F76A5745316}"/>
              </c:ext>
            </c:extLst>
          </c:dPt>
          <c:dPt>
            <c:idx val="52"/>
            <c:bubble3D val="0"/>
            <c:extLst>
              <c:ext xmlns:c16="http://schemas.microsoft.com/office/drawing/2014/chart" uri="{C3380CC4-5D6E-409C-BE32-E72D297353CC}">
                <c16:uniqueId val="{00000034-B5E1-429B-9D54-2F76A5745316}"/>
              </c:ext>
            </c:extLst>
          </c:dPt>
          <c:dPt>
            <c:idx val="53"/>
            <c:bubble3D val="0"/>
            <c:extLst>
              <c:ext xmlns:c16="http://schemas.microsoft.com/office/drawing/2014/chart" uri="{C3380CC4-5D6E-409C-BE32-E72D297353CC}">
                <c16:uniqueId val="{00000035-B5E1-429B-9D54-2F76A5745316}"/>
              </c:ext>
            </c:extLst>
          </c:dPt>
          <c:dPt>
            <c:idx val="54"/>
            <c:bubble3D val="0"/>
            <c:extLst>
              <c:ext xmlns:c16="http://schemas.microsoft.com/office/drawing/2014/chart" uri="{C3380CC4-5D6E-409C-BE32-E72D297353CC}">
                <c16:uniqueId val="{00000036-B5E1-429B-9D54-2F76A5745316}"/>
              </c:ext>
            </c:extLst>
          </c:dPt>
          <c:dPt>
            <c:idx val="55"/>
            <c:bubble3D val="0"/>
            <c:extLst>
              <c:ext xmlns:c16="http://schemas.microsoft.com/office/drawing/2014/chart" uri="{C3380CC4-5D6E-409C-BE32-E72D297353CC}">
                <c16:uniqueId val="{00000037-B5E1-429B-9D54-2F76A5745316}"/>
              </c:ext>
            </c:extLst>
          </c:dPt>
          <c:dPt>
            <c:idx val="56"/>
            <c:bubble3D val="0"/>
            <c:extLst>
              <c:ext xmlns:c16="http://schemas.microsoft.com/office/drawing/2014/chart" uri="{C3380CC4-5D6E-409C-BE32-E72D297353CC}">
                <c16:uniqueId val="{00000038-B5E1-429B-9D54-2F76A5745316}"/>
              </c:ext>
            </c:extLst>
          </c:dPt>
          <c:dPt>
            <c:idx val="59"/>
            <c:bubble3D val="0"/>
            <c:extLst>
              <c:ext xmlns:c16="http://schemas.microsoft.com/office/drawing/2014/chart" uri="{C3380CC4-5D6E-409C-BE32-E72D297353CC}">
                <c16:uniqueId val="{00000039-B5E1-429B-9D54-2F76A5745316}"/>
              </c:ext>
            </c:extLst>
          </c:dPt>
          <c:dPt>
            <c:idx val="60"/>
            <c:bubble3D val="0"/>
            <c:extLst>
              <c:ext xmlns:c16="http://schemas.microsoft.com/office/drawing/2014/chart" uri="{C3380CC4-5D6E-409C-BE32-E72D297353CC}">
                <c16:uniqueId val="{0000003A-B5E1-429B-9D54-2F76A5745316}"/>
              </c:ext>
            </c:extLst>
          </c:dPt>
          <c:dPt>
            <c:idx val="67"/>
            <c:bubble3D val="0"/>
            <c:extLst>
              <c:ext xmlns:c16="http://schemas.microsoft.com/office/drawing/2014/chart" uri="{C3380CC4-5D6E-409C-BE32-E72D297353CC}">
                <c16:uniqueId val="{0000003B-B5E1-429B-9D54-2F76A5745316}"/>
              </c:ext>
            </c:extLst>
          </c:dPt>
          <c:dPt>
            <c:idx val="71"/>
            <c:bubble3D val="0"/>
            <c:extLst>
              <c:ext xmlns:c16="http://schemas.microsoft.com/office/drawing/2014/chart" uri="{C3380CC4-5D6E-409C-BE32-E72D297353CC}">
                <c16:uniqueId val="{0000003C-B5E1-429B-9D54-2F76A5745316}"/>
              </c:ext>
            </c:extLst>
          </c:dPt>
          <c:dPt>
            <c:idx val="72"/>
            <c:bubble3D val="0"/>
            <c:extLst>
              <c:ext xmlns:c16="http://schemas.microsoft.com/office/drawing/2014/chart" uri="{C3380CC4-5D6E-409C-BE32-E72D297353CC}">
                <c16:uniqueId val="{0000003D-B5E1-429B-9D54-2F76A5745316}"/>
              </c:ext>
            </c:extLst>
          </c:dPt>
          <c:dPt>
            <c:idx val="79"/>
            <c:bubble3D val="0"/>
            <c:extLst>
              <c:ext xmlns:c16="http://schemas.microsoft.com/office/drawing/2014/chart" uri="{C3380CC4-5D6E-409C-BE32-E72D297353CC}">
                <c16:uniqueId val="{0000003E-B5E1-429B-9D54-2F76A5745316}"/>
              </c:ext>
            </c:extLst>
          </c:dPt>
          <c:dLbls>
            <c:dLbl>
              <c:idx val="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E1-429B-9D54-2F76A5745316}"/>
                </c:ext>
              </c:extLst>
            </c:dLbl>
            <c:dLbl>
              <c:idx val="1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5E1-429B-9D54-2F76A5745316}"/>
                </c:ext>
              </c:extLst>
            </c:dLbl>
            <c:dLbl>
              <c:idx val="3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5E1-429B-9D54-2F76A5745316}"/>
                </c:ext>
              </c:extLst>
            </c:dLbl>
            <c:dLbl>
              <c:idx val="4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5E1-429B-9D54-2F76A5745316}"/>
                </c:ext>
              </c:extLst>
            </c:dLbl>
            <c:dLbl>
              <c:idx val="5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B5E1-429B-9D54-2F76A5745316}"/>
                </c:ext>
              </c:extLst>
            </c:dLbl>
            <c:dLbl>
              <c:idx val="6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5E1-429B-9D54-2F76A5745316}"/>
                </c:ext>
              </c:extLst>
            </c:dLbl>
            <c:dLbl>
              <c:idx val="7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B5E1-429B-9D54-2F76A57453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'F26-27'!$A$7:$B$86</c:f>
              <c:multiLvlStrCache>
                <c:ptCount val="8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lvl>
                <c:lvl>
                  <c:pt idx="0">
                    <c:v>2017</c:v>
                  </c:pt>
                  <c:pt idx="12">
                    <c:v>2018</c:v>
                  </c:pt>
                  <c:pt idx="24">
                    <c:v>2019</c:v>
                  </c:pt>
                  <c:pt idx="36">
                    <c:v>2020</c:v>
                  </c:pt>
                  <c:pt idx="48">
                    <c:v>2021</c:v>
                  </c:pt>
                  <c:pt idx="60">
                    <c:v>2022</c:v>
                  </c:pt>
                  <c:pt idx="72">
                    <c:v>2023</c:v>
                  </c:pt>
                </c:lvl>
              </c:multiLvlStrCache>
            </c:multiLvlStrRef>
          </c:cat>
          <c:val>
            <c:numRef>
              <c:f>'F26-27'!$G$7:$G$86</c:f>
              <c:numCache>
                <c:formatCode>0.00</c:formatCode>
                <c:ptCount val="80"/>
                <c:pt idx="0">
                  <c:v>22.7751598315288</c:v>
                </c:pt>
                <c:pt idx="1">
                  <c:v>22.627858720726</c:v>
                </c:pt>
                <c:pt idx="2">
                  <c:v>22.367391640195301</c:v>
                </c:pt>
                <c:pt idx="3">
                  <c:v>22.341569597087801</c:v>
                </c:pt>
                <c:pt idx="4">
                  <c:v>22.208804297004001</c:v>
                </c:pt>
                <c:pt idx="5">
                  <c:v>21.987521676782801</c:v>
                </c:pt>
                <c:pt idx="6">
                  <c:v>21.781500665255098</c:v>
                </c:pt>
                <c:pt idx="7">
                  <c:v>21.760500149048401</c:v>
                </c:pt>
                <c:pt idx="8">
                  <c:v>21.9936510983629</c:v>
                </c:pt>
                <c:pt idx="9">
                  <c:v>22.028290583744401</c:v>
                </c:pt>
                <c:pt idx="10">
                  <c:v>21.908779098491799</c:v>
                </c:pt>
                <c:pt idx="11">
                  <c:v>21.975311254115901</c:v>
                </c:pt>
                <c:pt idx="12">
                  <c:v>22.665128660618301</c:v>
                </c:pt>
                <c:pt idx="13">
                  <c:v>23.6225980290649</c:v>
                </c:pt>
                <c:pt idx="14">
                  <c:v>23.865207449249901</c:v>
                </c:pt>
                <c:pt idx="15">
                  <c:v>24.061348495016802</c:v>
                </c:pt>
                <c:pt idx="16">
                  <c:v>24.408065390670298</c:v>
                </c:pt>
                <c:pt idx="17">
                  <c:v>24.692247381735299</c:v>
                </c:pt>
                <c:pt idx="18">
                  <c:v>24.920693851222499</c:v>
                </c:pt>
                <c:pt idx="19">
                  <c:v>25.310628389258799</c:v>
                </c:pt>
                <c:pt idx="20">
                  <c:v>25.537605300830499</c:v>
                </c:pt>
                <c:pt idx="21">
                  <c:v>25.7215964307109</c:v>
                </c:pt>
                <c:pt idx="22">
                  <c:v>25.558743656611099</c:v>
                </c:pt>
                <c:pt idx="23">
                  <c:v>25.0888658223638</c:v>
                </c:pt>
                <c:pt idx="24">
                  <c:v>24.9937710354586</c:v>
                </c:pt>
                <c:pt idx="25">
                  <c:v>25.513865982908001</c:v>
                </c:pt>
                <c:pt idx="26">
                  <c:v>26.0081887253383</c:v>
                </c:pt>
                <c:pt idx="27">
                  <c:v>25.849803368897</c:v>
                </c:pt>
                <c:pt idx="28">
                  <c:v>25.927583910463099</c:v>
                </c:pt>
                <c:pt idx="29">
                  <c:v>25.732714595179502</c:v>
                </c:pt>
                <c:pt idx="30">
                  <c:v>25.6486952356343</c:v>
                </c:pt>
                <c:pt idx="31">
                  <c:v>25.476895560656502</c:v>
                </c:pt>
                <c:pt idx="32">
                  <c:v>25.3865274779223</c:v>
                </c:pt>
                <c:pt idx="33">
                  <c:v>25.225007594033901</c:v>
                </c:pt>
                <c:pt idx="34">
                  <c:v>25.010938518425402</c:v>
                </c:pt>
                <c:pt idx="35">
                  <c:v>25.0373795665408</c:v>
                </c:pt>
                <c:pt idx="36">
                  <c:v>25.044328107231401</c:v>
                </c:pt>
                <c:pt idx="37">
                  <c:v>24.757621758009599</c:v>
                </c:pt>
                <c:pt idx="38">
                  <c:v>23.051977975518401</c:v>
                </c:pt>
                <c:pt idx="39">
                  <c:v>19.6186007707207</c:v>
                </c:pt>
                <c:pt idx="40">
                  <c:v>20.785226472820899</c:v>
                </c:pt>
                <c:pt idx="41">
                  <c:v>22.296995883536098</c:v>
                </c:pt>
                <c:pt idx="42">
                  <c:v>23.375994632119401</c:v>
                </c:pt>
                <c:pt idx="43">
                  <c:v>23.241535133056999</c:v>
                </c:pt>
                <c:pt idx="44">
                  <c:v>23.0243646520155</c:v>
                </c:pt>
                <c:pt idx="45">
                  <c:v>22.6805626843678</c:v>
                </c:pt>
                <c:pt idx="46">
                  <c:v>21.776609855469101</c:v>
                </c:pt>
                <c:pt idx="47">
                  <c:v>21.863149149306</c:v>
                </c:pt>
                <c:pt idx="48">
                  <c:v>22.812818915172699</c:v>
                </c:pt>
                <c:pt idx="49">
                  <c:v>23.6032683849762</c:v>
                </c:pt>
                <c:pt idx="50">
                  <c:v>23.9762274803686</c:v>
                </c:pt>
                <c:pt idx="51">
                  <c:v>23.9377425629235</c:v>
                </c:pt>
                <c:pt idx="52">
                  <c:v>23.950731413422801</c:v>
                </c:pt>
                <c:pt idx="53">
                  <c:v>23.8262620171311</c:v>
                </c:pt>
                <c:pt idx="54">
                  <c:v>23.592369356081701</c:v>
                </c:pt>
                <c:pt idx="55">
                  <c:v>23.456248172334</c:v>
                </c:pt>
                <c:pt idx="56">
                  <c:v>23.225737119411601</c:v>
                </c:pt>
                <c:pt idx="57">
                  <c:v>22.934979616247801</c:v>
                </c:pt>
                <c:pt idx="58">
                  <c:v>22.650345610031099</c:v>
                </c:pt>
                <c:pt idx="59">
                  <c:v>22.9446778022694</c:v>
                </c:pt>
                <c:pt idx="60">
                  <c:v>23.2421233728593</c:v>
                </c:pt>
                <c:pt idx="61">
                  <c:v>23.2435289646968</c:v>
                </c:pt>
                <c:pt idx="62">
                  <c:v>23.621609313598402</c:v>
                </c:pt>
                <c:pt idx="63">
                  <c:v>23.7318712058273</c:v>
                </c:pt>
                <c:pt idx="64">
                  <c:v>23.9117392832717</c:v>
                </c:pt>
                <c:pt idx="65">
                  <c:v>23.972467283280501</c:v>
                </c:pt>
                <c:pt idx="66">
                  <c:v>23.749960368382201</c:v>
                </c:pt>
                <c:pt idx="67">
                  <c:v>23.558964938174</c:v>
                </c:pt>
                <c:pt idx="68">
                  <c:v>23.062626339148</c:v>
                </c:pt>
                <c:pt idx="69">
                  <c:v>23.175886580116401</c:v>
                </c:pt>
                <c:pt idx="70">
                  <c:v>22.999278615270999</c:v>
                </c:pt>
                <c:pt idx="71">
                  <c:v>22.624206189754599</c:v>
                </c:pt>
                <c:pt idx="72">
                  <c:v>22.713489042148598</c:v>
                </c:pt>
                <c:pt idx="73">
                  <c:v>22.655025303753199</c:v>
                </c:pt>
                <c:pt idx="74">
                  <c:v>22.7265519751173</c:v>
                </c:pt>
                <c:pt idx="75">
                  <c:v>22.8426381519619</c:v>
                </c:pt>
                <c:pt idx="76">
                  <c:v>22.654356172721499</c:v>
                </c:pt>
                <c:pt idx="77">
                  <c:v>22.6837719620064</c:v>
                </c:pt>
                <c:pt idx="78">
                  <c:v>22.769999330523401</c:v>
                </c:pt>
                <c:pt idx="79">
                  <c:v>22.8915308035746</c:v>
                </c:pt>
              </c:numCache>
            </c:numRef>
          </c:val>
          <c:smooth val="0"/>
          <c:extLst>
            <c:ext xmlns:c16="http://schemas.microsoft.com/office/drawing/2014/chart" uri="{C3380CC4-5D6E-409C-BE32-E72D297353CC}">
              <c16:uniqueId val="{0000003F-B5E1-429B-9D54-2F76A5745316}"/>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B5E1-429B-9D54-2F76A5745316}"/>
              </c:ext>
            </c:extLst>
          </c:dPt>
          <c:dPt>
            <c:idx val="1"/>
            <c:bubble3D val="0"/>
            <c:extLst>
              <c:ext xmlns:c16="http://schemas.microsoft.com/office/drawing/2014/chart" uri="{C3380CC4-5D6E-409C-BE32-E72D297353CC}">
                <c16:uniqueId val="{00000041-B5E1-429B-9D54-2F76A5745316}"/>
              </c:ext>
            </c:extLst>
          </c:dPt>
          <c:dPt>
            <c:idx val="2"/>
            <c:bubble3D val="0"/>
            <c:extLst>
              <c:ext xmlns:c16="http://schemas.microsoft.com/office/drawing/2014/chart" uri="{C3380CC4-5D6E-409C-BE32-E72D297353CC}">
                <c16:uniqueId val="{00000042-B5E1-429B-9D54-2F76A5745316}"/>
              </c:ext>
            </c:extLst>
          </c:dPt>
          <c:dPt>
            <c:idx val="3"/>
            <c:bubble3D val="0"/>
            <c:extLst>
              <c:ext xmlns:c16="http://schemas.microsoft.com/office/drawing/2014/chart" uri="{C3380CC4-5D6E-409C-BE32-E72D297353CC}">
                <c16:uniqueId val="{00000043-B5E1-429B-9D54-2F76A5745316}"/>
              </c:ext>
            </c:extLst>
          </c:dPt>
          <c:dPt>
            <c:idx val="4"/>
            <c:bubble3D val="0"/>
            <c:extLst>
              <c:ext xmlns:c16="http://schemas.microsoft.com/office/drawing/2014/chart" uri="{C3380CC4-5D6E-409C-BE32-E72D297353CC}">
                <c16:uniqueId val="{00000044-B5E1-429B-9D54-2F76A5745316}"/>
              </c:ext>
            </c:extLst>
          </c:dPt>
          <c:dPt>
            <c:idx val="5"/>
            <c:bubble3D val="0"/>
            <c:extLst>
              <c:ext xmlns:c16="http://schemas.microsoft.com/office/drawing/2014/chart" uri="{C3380CC4-5D6E-409C-BE32-E72D297353CC}">
                <c16:uniqueId val="{00000045-B5E1-429B-9D54-2F76A5745316}"/>
              </c:ext>
            </c:extLst>
          </c:dPt>
          <c:dPt>
            <c:idx val="6"/>
            <c:bubble3D val="0"/>
            <c:extLst>
              <c:ext xmlns:c16="http://schemas.microsoft.com/office/drawing/2014/chart" uri="{C3380CC4-5D6E-409C-BE32-E72D297353CC}">
                <c16:uniqueId val="{00000046-B5E1-429B-9D54-2F76A5745316}"/>
              </c:ext>
            </c:extLst>
          </c:dPt>
          <c:dPt>
            <c:idx val="7"/>
            <c:bubble3D val="0"/>
            <c:extLst>
              <c:ext xmlns:c16="http://schemas.microsoft.com/office/drawing/2014/chart" uri="{C3380CC4-5D6E-409C-BE32-E72D297353CC}">
                <c16:uniqueId val="{00000047-B5E1-429B-9D54-2F76A5745316}"/>
              </c:ext>
            </c:extLst>
          </c:dPt>
          <c:dPt>
            <c:idx val="8"/>
            <c:bubble3D val="0"/>
            <c:extLst>
              <c:ext xmlns:c16="http://schemas.microsoft.com/office/drawing/2014/chart" uri="{C3380CC4-5D6E-409C-BE32-E72D297353CC}">
                <c16:uniqueId val="{00000048-B5E1-429B-9D54-2F76A5745316}"/>
              </c:ext>
            </c:extLst>
          </c:dPt>
          <c:dPt>
            <c:idx val="9"/>
            <c:bubble3D val="0"/>
            <c:extLst>
              <c:ext xmlns:c16="http://schemas.microsoft.com/office/drawing/2014/chart" uri="{C3380CC4-5D6E-409C-BE32-E72D297353CC}">
                <c16:uniqueId val="{00000049-B5E1-429B-9D54-2F76A5745316}"/>
              </c:ext>
            </c:extLst>
          </c:dPt>
          <c:dPt>
            <c:idx val="10"/>
            <c:bubble3D val="0"/>
            <c:extLst>
              <c:ext xmlns:c16="http://schemas.microsoft.com/office/drawing/2014/chart" uri="{C3380CC4-5D6E-409C-BE32-E72D297353CC}">
                <c16:uniqueId val="{0000004A-B5E1-429B-9D54-2F76A5745316}"/>
              </c:ext>
            </c:extLst>
          </c:dPt>
          <c:dPt>
            <c:idx val="11"/>
            <c:bubble3D val="0"/>
            <c:extLst>
              <c:ext xmlns:c16="http://schemas.microsoft.com/office/drawing/2014/chart" uri="{C3380CC4-5D6E-409C-BE32-E72D297353CC}">
                <c16:uniqueId val="{0000004B-B5E1-429B-9D54-2F76A5745316}"/>
              </c:ext>
            </c:extLst>
          </c:dPt>
          <c:dPt>
            <c:idx val="12"/>
            <c:bubble3D val="0"/>
            <c:extLst>
              <c:ext xmlns:c16="http://schemas.microsoft.com/office/drawing/2014/chart" uri="{C3380CC4-5D6E-409C-BE32-E72D297353CC}">
                <c16:uniqueId val="{0000004C-B5E1-429B-9D54-2F76A5745316}"/>
              </c:ext>
            </c:extLst>
          </c:dPt>
          <c:dPt>
            <c:idx val="13"/>
            <c:bubble3D val="0"/>
            <c:extLst>
              <c:ext xmlns:c16="http://schemas.microsoft.com/office/drawing/2014/chart" uri="{C3380CC4-5D6E-409C-BE32-E72D297353CC}">
                <c16:uniqueId val="{0000004D-B5E1-429B-9D54-2F76A5745316}"/>
              </c:ext>
            </c:extLst>
          </c:dPt>
          <c:dPt>
            <c:idx val="14"/>
            <c:bubble3D val="0"/>
            <c:extLst>
              <c:ext xmlns:c16="http://schemas.microsoft.com/office/drawing/2014/chart" uri="{C3380CC4-5D6E-409C-BE32-E72D297353CC}">
                <c16:uniqueId val="{0000004E-B5E1-429B-9D54-2F76A5745316}"/>
              </c:ext>
            </c:extLst>
          </c:dPt>
          <c:dPt>
            <c:idx val="15"/>
            <c:bubble3D val="0"/>
            <c:extLst>
              <c:ext xmlns:c16="http://schemas.microsoft.com/office/drawing/2014/chart" uri="{C3380CC4-5D6E-409C-BE32-E72D297353CC}">
                <c16:uniqueId val="{0000004F-B5E1-429B-9D54-2F76A5745316}"/>
              </c:ext>
            </c:extLst>
          </c:dPt>
          <c:dPt>
            <c:idx val="16"/>
            <c:bubble3D val="0"/>
            <c:extLst>
              <c:ext xmlns:c16="http://schemas.microsoft.com/office/drawing/2014/chart" uri="{C3380CC4-5D6E-409C-BE32-E72D297353CC}">
                <c16:uniqueId val="{00000050-B5E1-429B-9D54-2F76A5745316}"/>
              </c:ext>
            </c:extLst>
          </c:dPt>
          <c:dPt>
            <c:idx val="17"/>
            <c:bubble3D val="0"/>
            <c:extLst>
              <c:ext xmlns:c16="http://schemas.microsoft.com/office/drawing/2014/chart" uri="{C3380CC4-5D6E-409C-BE32-E72D297353CC}">
                <c16:uniqueId val="{00000051-B5E1-429B-9D54-2F76A5745316}"/>
              </c:ext>
            </c:extLst>
          </c:dPt>
          <c:dPt>
            <c:idx val="18"/>
            <c:bubble3D val="0"/>
            <c:extLst>
              <c:ext xmlns:c16="http://schemas.microsoft.com/office/drawing/2014/chart" uri="{C3380CC4-5D6E-409C-BE32-E72D297353CC}">
                <c16:uniqueId val="{00000052-B5E1-429B-9D54-2F76A5745316}"/>
              </c:ext>
            </c:extLst>
          </c:dPt>
          <c:dPt>
            <c:idx val="19"/>
            <c:bubble3D val="0"/>
            <c:extLst>
              <c:ext xmlns:c16="http://schemas.microsoft.com/office/drawing/2014/chart" uri="{C3380CC4-5D6E-409C-BE32-E72D297353CC}">
                <c16:uniqueId val="{00000053-B5E1-429B-9D54-2F76A5745316}"/>
              </c:ext>
            </c:extLst>
          </c:dPt>
          <c:dPt>
            <c:idx val="20"/>
            <c:bubble3D val="0"/>
            <c:extLst>
              <c:ext xmlns:c16="http://schemas.microsoft.com/office/drawing/2014/chart" uri="{C3380CC4-5D6E-409C-BE32-E72D297353CC}">
                <c16:uniqueId val="{00000054-B5E1-429B-9D54-2F76A5745316}"/>
              </c:ext>
            </c:extLst>
          </c:dPt>
          <c:dPt>
            <c:idx val="21"/>
            <c:bubble3D val="0"/>
            <c:extLst>
              <c:ext xmlns:c16="http://schemas.microsoft.com/office/drawing/2014/chart" uri="{C3380CC4-5D6E-409C-BE32-E72D297353CC}">
                <c16:uniqueId val="{00000055-B5E1-429B-9D54-2F76A5745316}"/>
              </c:ext>
            </c:extLst>
          </c:dPt>
          <c:dPt>
            <c:idx val="22"/>
            <c:bubble3D val="0"/>
            <c:extLst>
              <c:ext xmlns:c16="http://schemas.microsoft.com/office/drawing/2014/chart" uri="{C3380CC4-5D6E-409C-BE32-E72D297353CC}">
                <c16:uniqueId val="{00000056-B5E1-429B-9D54-2F76A5745316}"/>
              </c:ext>
            </c:extLst>
          </c:dPt>
          <c:dPt>
            <c:idx val="23"/>
            <c:bubble3D val="0"/>
            <c:extLst>
              <c:ext xmlns:c16="http://schemas.microsoft.com/office/drawing/2014/chart" uri="{C3380CC4-5D6E-409C-BE32-E72D297353CC}">
                <c16:uniqueId val="{00000057-B5E1-429B-9D54-2F76A5745316}"/>
              </c:ext>
            </c:extLst>
          </c:dPt>
          <c:dPt>
            <c:idx val="24"/>
            <c:bubble3D val="0"/>
            <c:extLst>
              <c:ext xmlns:c16="http://schemas.microsoft.com/office/drawing/2014/chart" uri="{C3380CC4-5D6E-409C-BE32-E72D297353CC}">
                <c16:uniqueId val="{00000058-B5E1-429B-9D54-2F76A5745316}"/>
              </c:ext>
            </c:extLst>
          </c:dPt>
          <c:dPt>
            <c:idx val="25"/>
            <c:bubble3D val="0"/>
            <c:extLst>
              <c:ext xmlns:c16="http://schemas.microsoft.com/office/drawing/2014/chart" uri="{C3380CC4-5D6E-409C-BE32-E72D297353CC}">
                <c16:uniqueId val="{00000059-B5E1-429B-9D54-2F76A5745316}"/>
              </c:ext>
            </c:extLst>
          </c:dPt>
          <c:dPt>
            <c:idx val="26"/>
            <c:bubble3D val="0"/>
            <c:extLst>
              <c:ext xmlns:c16="http://schemas.microsoft.com/office/drawing/2014/chart" uri="{C3380CC4-5D6E-409C-BE32-E72D297353CC}">
                <c16:uniqueId val="{0000005A-B5E1-429B-9D54-2F76A5745316}"/>
              </c:ext>
            </c:extLst>
          </c:dPt>
          <c:dPt>
            <c:idx val="27"/>
            <c:bubble3D val="0"/>
            <c:extLst>
              <c:ext xmlns:c16="http://schemas.microsoft.com/office/drawing/2014/chart" uri="{C3380CC4-5D6E-409C-BE32-E72D297353CC}">
                <c16:uniqueId val="{0000005B-B5E1-429B-9D54-2F76A5745316}"/>
              </c:ext>
            </c:extLst>
          </c:dPt>
          <c:dPt>
            <c:idx val="28"/>
            <c:bubble3D val="0"/>
            <c:extLst>
              <c:ext xmlns:c16="http://schemas.microsoft.com/office/drawing/2014/chart" uri="{C3380CC4-5D6E-409C-BE32-E72D297353CC}">
                <c16:uniqueId val="{0000005C-B5E1-429B-9D54-2F76A5745316}"/>
              </c:ext>
            </c:extLst>
          </c:dPt>
          <c:dPt>
            <c:idx val="29"/>
            <c:bubble3D val="0"/>
            <c:extLst>
              <c:ext xmlns:c16="http://schemas.microsoft.com/office/drawing/2014/chart" uri="{C3380CC4-5D6E-409C-BE32-E72D297353CC}">
                <c16:uniqueId val="{0000005D-B5E1-429B-9D54-2F76A5745316}"/>
              </c:ext>
            </c:extLst>
          </c:dPt>
          <c:dPt>
            <c:idx val="30"/>
            <c:bubble3D val="0"/>
            <c:extLst>
              <c:ext xmlns:c16="http://schemas.microsoft.com/office/drawing/2014/chart" uri="{C3380CC4-5D6E-409C-BE32-E72D297353CC}">
                <c16:uniqueId val="{0000005E-B5E1-429B-9D54-2F76A5745316}"/>
              </c:ext>
            </c:extLst>
          </c:dPt>
          <c:dPt>
            <c:idx val="31"/>
            <c:bubble3D val="0"/>
            <c:extLst>
              <c:ext xmlns:c16="http://schemas.microsoft.com/office/drawing/2014/chart" uri="{C3380CC4-5D6E-409C-BE32-E72D297353CC}">
                <c16:uniqueId val="{0000005F-B5E1-429B-9D54-2F76A5745316}"/>
              </c:ext>
            </c:extLst>
          </c:dPt>
          <c:dPt>
            <c:idx val="32"/>
            <c:bubble3D val="0"/>
            <c:extLst>
              <c:ext xmlns:c16="http://schemas.microsoft.com/office/drawing/2014/chart" uri="{C3380CC4-5D6E-409C-BE32-E72D297353CC}">
                <c16:uniqueId val="{00000060-B5E1-429B-9D54-2F76A5745316}"/>
              </c:ext>
            </c:extLst>
          </c:dPt>
          <c:dPt>
            <c:idx val="33"/>
            <c:bubble3D val="0"/>
            <c:extLst>
              <c:ext xmlns:c16="http://schemas.microsoft.com/office/drawing/2014/chart" uri="{C3380CC4-5D6E-409C-BE32-E72D297353CC}">
                <c16:uniqueId val="{00000061-B5E1-429B-9D54-2F76A5745316}"/>
              </c:ext>
            </c:extLst>
          </c:dPt>
          <c:dPt>
            <c:idx val="34"/>
            <c:bubble3D val="0"/>
            <c:extLst>
              <c:ext xmlns:c16="http://schemas.microsoft.com/office/drawing/2014/chart" uri="{C3380CC4-5D6E-409C-BE32-E72D297353CC}">
                <c16:uniqueId val="{00000062-B5E1-429B-9D54-2F76A5745316}"/>
              </c:ext>
            </c:extLst>
          </c:dPt>
          <c:dPt>
            <c:idx val="35"/>
            <c:bubble3D val="0"/>
            <c:extLst>
              <c:ext xmlns:c16="http://schemas.microsoft.com/office/drawing/2014/chart" uri="{C3380CC4-5D6E-409C-BE32-E72D297353CC}">
                <c16:uniqueId val="{00000063-B5E1-429B-9D54-2F76A5745316}"/>
              </c:ext>
            </c:extLst>
          </c:dPt>
          <c:dPt>
            <c:idx val="36"/>
            <c:bubble3D val="0"/>
            <c:extLst>
              <c:ext xmlns:c16="http://schemas.microsoft.com/office/drawing/2014/chart" uri="{C3380CC4-5D6E-409C-BE32-E72D297353CC}">
                <c16:uniqueId val="{00000064-B5E1-429B-9D54-2F76A5745316}"/>
              </c:ext>
            </c:extLst>
          </c:dPt>
          <c:dPt>
            <c:idx val="37"/>
            <c:bubble3D val="0"/>
            <c:extLst>
              <c:ext xmlns:c16="http://schemas.microsoft.com/office/drawing/2014/chart" uri="{C3380CC4-5D6E-409C-BE32-E72D297353CC}">
                <c16:uniqueId val="{00000065-B5E1-429B-9D54-2F76A5745316}"/>
              </c:ext>
            </c:extLst>
          </c:dPt>
          <c:dPt>
            <c:idx val="38"/>
            <c:bubble3D val="0"/>
            <c:extLst>
              <c:ext xmlns:c16="http://schemas.microsoft.com/office/drawing/2014/chart" uri="{C3380CC4-5D6E-409C-BE32-E72D297353CC}">
                <c16:uniqueId val="{00000066-B5E1-429B-9D54-2F76A5745316}"/>
              </c:ext>
            </c:extLst>
          </c:dPt>
          <c:dPt>
            <c:idx val="39"/>
            <c:bubble3D val="0"/>
            <c:extLst>
              <c:ext xmlns:c16="http://schemas.microsoft.com/office/drawing/2014/chart" uri="{C3380CC4-5D6E-409C-BE32-E72D297353CC}">
                <c16:uniqueId val="{00000067-B5E1-429B-9D54-2F76A5745316}"/>
              </c:ext>
            </c:extLst>
          </c:dPt>
          <c:dPt>
            <c:idx val="40"/>
            <c:bubble3D val="0"/>
            <c:extLst>
              <c:ext xmlns:c16="http://schemas.microsoft.com/office/drawing/2014/chart" uri="{C3380CC4-5D6E-409C-BE32-E72D297353CC}">
                <c16:uniqueId val="{00000068-B5E1-429B-9D54-2F76A5745316}"/>
              </c:ext>
            </c:extLst>
          </c:dPt>
          <c:dPt>
            <c:idx val="41"/>
            <c:bubble3D val="0"/>
            <c:extLst>
              <c:ext xmlns:c16="http://schemas.microsoft.com/office/drawing/2014/chart" uri="{C3380CC4-5D6E-409C-BE32-E72D297353CC}">
                <c16:uniqueId val="{00000069-B5E1-429B-9D54-2F76A5745316}"/>
              </c:ext>
            </c:extLst>
          </c:dPt>
          <c:dPt>
            <c:idx val="42"/>
            <c:bubble3D val="0"/>
            <c:extLst>
              <c:ext xmlns:c16="http://schemas.microsoft.com/office/drawing/2014/chart" uri="{C3380CC4-5D6E-409C-BE32-E72D297353CC}">
                <c16:uniqueId val="{0000006A-B5E1-429B-9D54-2F76A5745316}"/>
              </c:ext>
            </c:extLst>
          </c:dPt>
          <c:dPt>
            <c:idx val="43"/>
            <c:bubble3D val="0"/>
            <c:extLst>
              <c:ext xmlns:c16="http://schemas.microsoft.com/office/drawing/2014/chart" uri="{C3380CC4-5D6E-409C-BE32-E72D297353CC}">
                <c16:uniqueId val="{0000006B-B5E1-429B-9D54-2F76A5745316}"/>
              </c:ext>
            </c:extLst>
          </c:dPt>
          <c:dPt>
            <c:idx val="44"/>
            <c:bubble3D val="0"/>
            <c:extLst>
              <c:ext xmlns:c16="http://schemas.microsoft.com/office/drawing/2014/chart" uri="{C3380CC4-5D6E-409C-BE32-E72D297353CC}">
                <c16:uniqueId val="{0000006C-B5E1-429B-9D54-2F76A5745316}"/>
              </c:ext>
            </c:extLst>
          </c:dPt>
          <c:dPt>
            <c:idx val="45"/>
            <c:bubble3D val="0"/>
            <c:extLst>
              <c:ext xmlns:c16="http://schemas.microsoft.com/office/drawing/2014/chart" uri="{C3380CC4-5D6E-409C-BE32-E72D297353CC}">
                <c16:uniqueId val="{0000006D-B5E1-429B-9D54-2F76A5745316}"/>
              </c:ext>
            </c:extLst>
          </c:dPt>
          <c:dPt>
            <c:idx val="46"/>
            <c:bubble3D val="0"/>
            <c:extLst>
              <c:ext xmlns:c16="http://schemas.microsoft.com/office/drawing/2014/chart" uri="{C3380CC4-5D6E-409C-BE32-E72D297353CC}">
                <c16:uniqueId val="{0000006E-B5E1-429B-9D54-2F76A5745316}"/>
              </c:ext>
            </c:extLst>
          </c:dPt>
          <c:dPt>
            <c:idx val="47"/>
            <c:bubble3D val="0"/>
            <c:extLst>
              <c:ext xmlns:c16="http://schemas.microsoft.com/office/drawing/2014/chart" uri="{C3380CC4-5D6E-409C-BE32-E72D297353CC}">
                <c16:uniqueId val="{0000006F-B5E1-429B-9D54-2F76A5745316}"/>
              </c:ext>
            </c:extLst>
          </c:dPt>
          <c:dPt>
            <c:idx val="48"/>
            <c:bubble3D val="0"/>
            <c:extLst>
              <c:ext xmlns:c16="http://schemas.microsoft.com/office/drawing/2014/chart" uri="{C3380CC4-5D6E-409C-BE32-E72D297353CC}">
                <c16:uniqueId val="{00000070-B5E1-429B-9D54-2F76A5745316}"/>
              </c:ext>
            </c:extLst>
          </c:dPt>
          <c:dPt>
            <c:idx val="49"/>
            <c:bubble3D val="0"/>
            <c:extLst>
              <c:ext xmlns:c16="http://schemas.microsoft.com/office/drawing/2014/chart" uri="{C3380CC4-5D6E-409C-BE32-E72D297353CC}">
                <c16:uniqueId val="{00000071-B5E1-429B-9D54-2F76A5745316}"/>
              </c:ext>
            </c:extLst>
          </c:dPt>
          <c:dPt>
            <c:idx val="50"/>
            <c:bubble3D val="0"/>
            <c:extLst>
              <c:ext xmlns:c16="http://schemas.microsoft.com/office/drawing/2014/chart" uri="{C3380CC4-5D6E-409C-BE32-E72D297353CC}">
                <c16:uniqueId val="{00000072-B5E1-429B-9D54-2F76A5745316}"/>
              </c:ext>
            </c:extLst>
          </c:dPt>
          <c:dPt>
            <c:idx val="51"/>
            <c:bubble3D val="0"/>
            <c:extLst>
              <c:ext xmlns:c16="http://schemas.microsoft.com/office/drawing/2014/chart" uri="{C3380CC4-5D6E-409C-BE32-E72D297353CC}">
                <c16:uniqueId val="{00000073-B5E1-429B-9D54-2F76A5745316}"/>
              </c:ext>
            </c:extLst>
          </c:dPt>
          <c:dPt>
            <c:idx val="52"/>
            <c:bubble3D val="0"/>
            <c:extLst>
              <c:ext xmlns:c16="http://schemas.microsoft.com/office/drawing/2014/chart" uri="{C3380CC4-5D6E-409C-BE32-E72D297353CC}">
                <c16:uniqueId val="{00000074-B5E1-429B-9D54-2F76A5745316}"/>
              </c:ext>
            </c:extLst>
          </c:dPt>
          <c:dPt>
            <c:idx val="53"/>
            <c:bubble3D val="0"/>
            <c:extLst>
              <c:ext xmlns:c16="http://schemas.microsoft.com/office/drawing/2014/chart" uri="{C3380CC4-5D6E-409C-BE32-E72D297353CC}">
                <c16:uniqueId val="{00000075-B5E1-429B-9D54-2F76A5745316}"/>
              </c:ext>
            </c:extLst>
          </c:dPt>
          <c:dPt>
            <c:idx val="54"/>
            <c:bubble3D val="0"/>
            <c:extLst>
              <c:ext xmlns:c16="http://schemas.microsoft.com/office/drawing/2014/chart" uri="{C3380CC4-5D6E-409C-BE32-E72D297353CC}">
                <c16:uniqueId val="{00000076-B5E1-429B-9D54-2F76A5745316}"/>
              </c:ext>
            </c:extLst>
          </c:dPt>
          <c:dPt>
            <c:idx val="55"/>
            <c:bubble3D val="0"/>
            <c:extLst>
              <c:ext xmlns:c16="http://schemas.microsoft.com/office/drawing/2014/chart" uri="{C3380CC4-5D6E-409C-BE32-E72D297353CC}">
                <c16:uniqueId val="{00000077-B5E1-429B-9D54-2F76A5745316}"/>
              </c:ext>
            </c:extLst>
          </c:dPt>
          <c:dPt>
            <c:idx val="56"/>
            <c:bubble3D val="0"/>
            <c:extLst>
              <c:ext xmlns:c16="http://schemas.microsoft.com/office/drawing/2014/chart" uri="{C3380CC4-5D6E-409C-BE32-E72D297353CC}">
                <c16:uniqueId val="{00000078-B5E1-429B-9D54-2F76A5745316}"/>
              </c:ext>
            </c:extLst>
          </c:dPt>
          <c:dPt>
            <c:idx val="59"/>
            <c:bubble3D val="0"/>
            <c:extLst>
              <c:ext xmlns:c16="http://schemas.microsoft.com/office/drawing/2014/chart" uri="{C3380CC4-5D6E-409C-BE32-E72D297353CC}">
                <c16:uniqueId val="{00000079-B5E1-429B-9D54-2F76A5745316}"/>
              </c:ext>
            </c:extLst>
          </c:dPt>
          <c:dPt>
            <c:idx val="60"/>
            <c:bubble3D val="0"/>
            <c:extLst>
              <c:ext xmlns:c16="http://schemas.microsoft.com/office/drawing/2014/chart" uri="{C3380CC4-5D6E-409C-BE32-E72D297353CC}">
                <c16:uniqueId val="{0000007A-B5E1-429B-9D54-2F76A5745316}"/>
              </c:ext>
            </c:extLst>
          </c:dPt>
          <c:dPt>
            <c:idx val="67"/>
            <c:bubble3D val="0"/>
            <c:extLst>
              <c:ext xmlns:c16="http://schemas.microsoft.com/office/drawing/2014/chart" uri="{C3380CC4-5D6E-409C-BE32-E72D297353CC}">
                <c16:uniqueId val="{0000007B-B5E1-429B-9D54-2F76A5745316}"/>
              </c:ext>
            </c:extLst>
          </c:dPt>
          <c:dPt>
            <c:idx val="71"/>
            <c:bubble3D val="0"/>
            <c:extLst>
              <c:ext xmlns:c16="http://schemas.microsoft.com/office/drawing/2014/chart" uri="{C3380CC4-5D6E-409C-BE32-E72D297353CC}">
                <c16:uniqueId val="{0000007C-B5E1-429B-9D54-2F76A5745316}"/>
              </c:ext>
            </c:extLst>
          </c:dPt>
          <c:dPt>
            <c:idx val="72"/>
            <c:bubble3D val="0"/>
            <c:extLst>
              <c:ext xmlns:c16="http://schemas.microsoft.com/office/drawing/2014/chart" uri="{C3380CC4-5D6E-409C-BE32-E72D297353CC}">
                <c16:uniqueId val="{0000007D-B5E1-429B-9D54-2F76A5745316}"/>
              </c:ext>
            </c:extLst>
          </c:dPt>
          <c:dPt>
            <c:idx val="79"/>
            <c:bubble3D val="0"/>
            <c:extLst>
              <c:ext xmlns:c16="http://schemas.microsoft.com/office/drawing/2014/chart" uri="{C3380CC4-5D6E-409C-BE32-E72D297353CC}">
                <c16:uniqueId val="{0000007E-B5E1-429B-9D54-2F76A5745316}"/>
              </c:ext>
            </c:extLst>
          </c:dPt>
          <c:dLbls>
            <c:dLbl>
              <c:idx val="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B5E1-429B-9D54-2F76A5745316}"/>
                </c:ext>
              </c:extLst>
            </c:dLbl>
            <c:dLbl>
              <c:idx val="1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B5E1-429B-9D54-2F76A5745316}"/>
                </c:ext>
              </c:extLst>
            </c:dLbl>
            <c:dLbl>
              <c:idx val="3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B5E1-429B-9D54-2F76A5745316}"/>
                </c:ext>
              </c:extLst>
            </c:dLbl>
            <c:dLbl>
              <c:idx val="4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B5E1-429B-9D54-2F76A5745316}"/>
                </c:ext>
              </c:extLst>
            </c:dLbl>
            <c:dLbl>
              <c:idx val="5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B5E1-429B-9D54-2F76A5745316}"/>
                </c:ext>
              </c:extLst>
            </c:dLbl>
            <c:dLbl>
              <c:idx val="6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B5E1-429B-9D54-2F76A5745316}"/>
                </c:ext>
              </c:extLst>
            </c:dLbl>
            <c:dLbl>
              <c:idx val="7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B5E1-429B-9D54-2F76A57453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'F26-27'!$H$7:$H$86</c:f>
              <c:numCache>
                <c:formatCode>0.00</c:formatCode>
                <c:ptCount val="80"/>
                <c:pt idx="0">
                  <c:v>22.150418802540099</c:v>
                </c:pt>
                <c:pt idx="1">
                  <c:v>21.811128824592402</c:v>
                </c:pt>
                <c:pt idx="2">
                  <c:v>21.586222613467701</c:v>
                </c:pt>
                <c:pt idx="3">
                  <c:v>21.551611273232702</c:v>
                </c:pt>
                <c:pt idx="4">
                  <c:v>21.439630146305699</c:v>
                </c:pt>
                <c:pt idx="5">
                  <c:v>21.244549379743599</c:v>
                </c:pt>
                <c:pt idx="6">
                  <c:v>21.041650650583499</c:v>
                </c:pt>
                <c:pt idx="7">
                  <c:v>21.041269159210898</c:v>
                </c:pt>
                <c:pt idx="8">
                  <c:v>21.2800912887522</c:v>
                </c:pt>
                <c:pt idx="9">
                  <c:v>21.324646181529399</c:v>
                </c:pt>
                <c:pt idx="10">
                  <c:v>21.239928503444901</c:v>
                </c:pt>
                <c:pt idx="11">
                  <c:v>21.3005877763052</c:v>
                </c:pt>
                <c:pt idx="12">
                  <c:v>21.9055326848124</c:v>
                </c:pt>
                <c:pt idx="13">
                  <c:v>22.665225011335401</c:v>
                </c:pt>
                <c:pt idx="14">
                  <c:v>22.8895692474672</c:v>
                </c:pt>
                <c:pt idx="15">
                  <c:v>23.101010110176301</c:v>
                </c:pt>
                <c:pt idx="16">
                  <c:v>23.410268202395699</c:v>
                </c:pt>
                <c:pt idx="17">
                  <c:v>23.5893481612245</c:v>
                </c:pt>
                <c:pt idx="18">
                  <c:v>23.924604766674101</c:v>
                </c:pt>
                <c:pt idx="19">
                  <c:v>24.4557712192431</c:v>
                </c:pt>
                <c:pt idx="20">
                  <c:v>24.683334782506101</c:v>
                </c:pt>
                <c:pt idx="21">
                  <c:v>24.813393055073199</c:v>
                </c:pt>
                <c:pt idx="22">
                  <c:v>24.572244769129401</c:v>
                </c:pt>
                <c:pt idx="23">
                  <c:v>24.023653120906701</c:v>
                </c:pt>
                <c:pt idx="24">
                  <c:v>23.640781870067901</c:v>
                </c:pt>
                <c:pt idx="25">
                  <c:v>24.1779084492048</c:v>
                </c:pt>
                <c:pt idx="26">
                  <c:v>24.714100071181701</c:v>
                </c:pt>
                <c:pt idx="27">
                  <c:v>24.4266698894527</c:v>
                </c:pt>
                <c:pt idx="28">
                  <c:v>24.397406395834899</c:v>
                </c:pt>
                <c:pt idx="29">
                  <c:v>24.2410824460793</c:v>
                </c:pt>
                <c:pt idx="30">
                  <c:v>24.2367779333577</c:v>
                </c:pt>
                <c:pt idx="31">
                  <c:v>24.098119256561802</c:v>
                </c:pt>
                <c:pt idx="32">
                  <c:v>24.139536247130302</c:v>
                </c:pt>
                <c:pt idx="33">
                  <c:v>23.959291141968599</c:v>
                </c:pt>
                <c:pt idx="34">
                  <c:v>23.757969150070402</c:v>
                </c:pt>
                <c:pt idx="35">
                  <c:v>23.775093110724999</c:v>
                </c:pt>
                <c:pt idx="36">
                  <c:v>23.7538822263312</c:v>
                </c:pt>
                <c:pt idx="37">
                  <c:v>23.517916705021602</c:v>
                </c:pt>
                <c:pt idx="38">
                  <c:v>21.686767526610399</c:v>
                </c:pt>
                <c:pt idx="39">
                  <c:v>18.499082469967899</c:v>
                </c:pt>
                <c:pt idx="40">
                  <c:v>19.8345767509586</c:v>
                </c:pt>
                <c:pt idx="41">
                  <c:v>21.424418200261801</c:v>
                </c:pt>
                <c:pt idx="42">
                  <c:v>22.426689318683501</c:v>
                </c:pt>
                <c:pt idx="43">
                  <c:v>22.3387902133436</c:v>
                </c:pt>
                <c:pt idx="44">
                  <c:v>22.209142026316801</c:v>
                </c:pt>
                <c:pt idx="45">
                  <c:v>21.904699806284501</c:v>
                </c:pt>
                <c:pt idx="46">
                  <c:v>21.0896856207439</c:v>
                </c:pt>
                <c:pt idx="47">
                  <c:v>21.2371905010707</c:v>
                </c:pt>
                <c:pt idx="48">
                  <c:v>22.2444504943353</c:v>
                </c:pt>
                <c:pt idx="49">
                  <c:v>23.069586541921499</c:v>
                </c:pt>
                <c:pt idx="50">
                  <c:v>23.2920802005101</c:v>
                </c:pt>
                <c:pt idx="51">
                  <c:v>23.310077501774298</c:v>
                </c:pt>
                <c:pt idx="52">
                  <c:v>23.3047729872915</c:v>
                </c:pt>
                <c:pt idx="53">
                  <c:v>23.233054307477602</c:v>
                </c:pt>
                <c:pt idx="54">
                  <c:v>23.113800140543599</c:v>
                </c:pt>
                <c:pt idx="55">
                  <c:v>23.0916279996197</c:v>
                </c:pt>
                <c:pt idx="56">
                  <c:v>22.8217147418578</c:v>
                </c:pt>
                <c:pt idx="57">
                  <c:v>22.563164228710502</c:v>
                </c:pt>
                <c:pt idx="58">
                  <c:v>22.238356409541002</c:v>
                </c:pt>
                <c:pt idx="59">
                  <c:v>22.3914887764697</c:v>
                </c:pt>
                <c:pt idx="60">
                  <c:v>22.671007125665401</c:v>
                </c:pt>
                <c:pt idx="61">
                  <c:v>22.7039886797325</c:v>
                </c:pt>
                <c:pt idx="62">
                  <c:v>22.938051310731701</c:v>
                </c:pt>
                <c:pt idx="63">
                  <c:v>23.026921527359899</c:v>
                </c:pt>
                <c:pt idx="64">
                  <c:v>23.186349633086301</c:v>
                </c:pt>
                <c:pt idx="65">
                  <c:v>23.198506818523899</c:v>
                </c:pt>
                <c:pt idx="66">
                  <c:v>23.0042656153541</c:v>
                </c:pt>
                <c:pt idx="67">
                  <c:v>22.948559346140701</c:v>
                </c:pt>
                <c:pt idx="68">
                  <c:v>22.560483858457001</c:v>
                </c:pt>
                <c:pt idx="69">
                  <c:v>22.639179635695701</c:v>
                </c:pt>
                <c:pt idx="70">
                  <c:v>22.4030003675181</c:v>
                </c:pt>
                <c:pt idx="71">
                  <c:v>22.0229968254074</c:v>
                </c:pt>
                <c:pt idx="72">
                  <c:v>22.138157011932702</c:v>
                </c:pt>
                <c:pt idx="73">
                  <c:v>22.0449747918118</c:v>
                </c:pt>
                <c:pt idx="74">
                  <c:v>22.058891936300601</c:v>
                </c:pt>
                <c:pt idx="75">
                  <c:v>22.165834947895799</c:v>
                </c:pt>
                <c:pt idx="76">
                  <c:v>22.193315488830802</c:v>
                </c:pt>
                <c:pt idx="77">
                  <c:v>22.2220231281911</c:v>
                </c:pt>
                <c:pt idx="78">
                  <c:v>22.207683863838799</c:v>
                </c:pt>
                <c:pt idx="79">
                  <c:v>22.305456900220801</c:v>
                </c:pt>
              </c:numCache>
            </c:numRef>
          </c:val>
          <c:smooth val="0"/>
          <c:extLst>
            <c:ext xmlns:c16="http://schemas.microsoft.com/office/drawing/2014/chart" uri="{C3380CC4-5D6E-409C-BE32-E72D297353CC}">
              <c16:uniqueId val="{0000007F-B5E1-429B-9D54-2F76A5745316}"/>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7.0081887253383"/>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DA94-4387-A5BC-1F03D6BE52C9}"/>
              </c:ext>
            </c:extLst>
          </c:dPt>
          <c:dPt>
            <c:idx val="1"/>
            <c:bubble3D val="0"/>
            <c:extLst>
              <c:ext xmlns:c16="http://schemas.microsoft.com/office/drawing/2014/chart" uri="{C3380CC4-5D6E-409C-BE32-E72D297353CC}">
                <c16:uniqueId val="{00000001-DA94-4387-A5BC-1F03D6BE52C9}"/>
              </c:ext>
            </c:extLst>
          </c:dPt>
          <c:dPt>
            <c:idx val="2"/>
            <c:bubble3D val="0"/>
            <c:extLst>
              <c:ext xmlns:c16="http://schemas.microsoft.com/office/drawing/2014/chart" uri="{C3380CC4-5D6E-409C-BE32-E72D297353CC}">
                <c16:uniqueId val="{00000002-DA94-4387-A5BC-1F03D6BE52C9}"/>
              </c:ext>
            </c:extLst>
          </c:dPt>
          <c:dPt>
            <c:idx val="3"/>
            <c:bubble3D val="0"/>
            <c:extLst>
              <c:ext xmlns:c16="http://schemas.microsoft.com/office/drawing/2014/chart" uri="{C3380CC4-5D6E-409C-BE32-E72D297353CC}">
                <c16:uniqueId val="{00000003-DA94-4387-A5BC-1F03D6BE52C9}"/>
              </c:ext>
            </c:extLst>
          </c:dPt>
          <c:dPt>
            <c:idx val="4"/>
            <c:bubble3D val="0"/>
            <c:extLst>
              <c:ext xmlns:c16="http://schemas.microsoft.com/office/drawing/2014/chart" uri="{C3380CC4-5D6E-409C-BE32-E72D297353CC}">
                <c16:uniqueId val="{00000004-DA94-4387-A5BC-1F03D6BE52C9}"/>
              </c:ext>
            </c:extLst>
          </c:dPt>
          <c:dPt>
            <c:idx val="5"/>
            <c:bubble3D val="0"/>
            <c:extLst>
              <c:ext xmlns:c16="http://schemas.microsoft.com/office/drawing/2014/chart" uri="{C3380CC4-5D6E-409C-BE32-E72D297353CC}">
                <c16:uniqueId val="{00000005-DA94-4387-A5BC-1F03D6BE52C9}"/>
              </c:ext>
            </c:extLst>
          </c:dPt>
          <c:dPt>
            <c:idx val="6"/>
            <c:bubble3D val="0"/>
            <c:extLst>
              <c:ext xmlns:c16="http://schemas.microsoft.com/office/drawing/2014/chart" uri="{C3380CC4-5D6E-409C-BE32-E72D297353CC}">
                <c16:uniqueId val="{00000006-DA94-4387-A5BC-1F03D6BE52C9}"/>
              </c:ext>
            </c:extLst>
          </c:dPt>
          <c:dPt>
            <c:idx val="7"/>
            <c:bubble3D val="0"/>
            <c:extLst>
              <c:ext xmlns:c16="http://schemas.microsoft.com/office/drawing/2014/chart" uri="{C3380CC4-5D6E-409C-BE32-E72D297353CC}">
                <c16:uniqueId val="{00000007-DA94-4387-A5BC-1F03D6BE52C9}"/>
              </c:ext>
            </c:extLst>
          </c:dPt>
          <c:dPt>
            <c:idx val="8"/>
            <c:bubble3D val="0"/>
            <c:extLst>
              <c:ext xmlns:c16="http://schemas.microsoft.com/office/drawing/2014/chart" uri="{C3380CC4-5D6E-409C-BE32-E72D297353CC}">
                <c16:uniqueId val="{00000008-DA94-4387-A5BC-1F03D6BE52C9}"/>
              </c:ext>
            </c:extLst>
          </c:dPt>
          <c:dPt>
            <c:idx val="9"/>
            <c:bubble3D val="0"/>
            <c:extLst>
              <c:ext xmlns:c16="http://schemas.microsoft.com/office/drawing/2014/chart" uri="{C3380CC4-5D6E-409C-BE32-E72D297353CC}">
                <c16:uniqueId val="{00000009-DA94-4387-A5BC-1F03D6BE52C9}"/>
              </c:ext>
            </c:extLst>
          </c:dPt>
          <c:dPt>
            <c:idx val="10"/>
            <c:bubble3D val="0"/>
            <c:extLst>
              <c:ext xmlns:c16="http://schemas.microsoft.com/office/drawing/2014/chart" uri="{C3380CC4-5D6E-409C-BE32-E72D297353CC}">
                <c16:uniqueId val="{0000000A-DA94-4387-A5BC-1F03D6BE52C9}"/>
              </c:ext>
            </c:extLst>
          </c:dPt>
          <c:dPt>
            <c:idx val="11"/>
            <c:bubble3D val="0"/>
            <c:extLst>
              <c:ext xmlns:c16="http://schemas.microsoft.com/office/drawing/2014/chart" uri="{C3380CC4-5D6E-409C-BE32-E72D297353CC}">
                <c16:uniqueId val="{0000000B-DA94-4387-A5BC-1F03D6BE52C9}"/>
              </c:ext>
            </c:extLst>
          </c:dPt>
          <c:dPt>
            <c:idx val="12"/>
            <c:bubble3D val="0"/>
            <c:extLst>
              <c:ext xmlns:c16="http://schemas.microsoft.com/office/drawing/2014/chart" uri="{C3380CC4-5D6E-409C-BE32-E72D297353CC}">
                <c16:uniqueId val="{0000000C-DA94-4387-A5BC-1F03D6BE52C9}"/>
              </c:ext>
            </c:extLst>
          </c:dPt>
          <c:dPt>
            <c:idx val="13"/>
            <c:bubble3D val="0"/>
            <c:extLst>
              <c:ext xmlns:c16="http://schemas.microsoft.com/office/drawing/2014/chart" uri="{C3380CC4-5D6E-409C-BE32-E72D297353CC}">
                <c16:uniqueId val="{0000000D-DA94-4387-A5BC-1F03D6BE52C9}"/>
              </c:ext>
            </c:extLst>
          </c:dPt>
          <c:dPt>
            <c:idx val="14"/>
            <c:bubble3D val="0"/>
            <c:extLst>
              <c:ext xmlns:c16="http://schemas.microsoft.com/office/drawing/2014/chart" uri="{C3380CC4-5D6E-409C-BE32-E72D297353CC}">
                <c16:uniqueId val="{0000000E-DA94-4387-A5BC-1F03D6BE52C9}"/>
              </c:ext>
            </c:extLst>
          </c:dPt>
          <c:dPt>
            <c:idx val="15"/>
            <c:bubble3D val="0"/>
            <c:extLst>
              <c:ext xmlns:c16="http://schemas.microsoft.com/office/drawing/2014/chart" uri="{C3380CC4-5D6E-409C-BE32-E72D297353CC}">
                <c16:uniqueId val="{0000000F-DA94-4387-A5BC-1F03D6BE52C9}"/>
              </c:ext>
            </c:extLst>
          </c:dPt>
          <c:dPt>
            <c:idx val="16"/>
            <c:bubble3D val="0"/>
            <c:extLst>
              <c:ext xmlns:c16="http://schemas.microsoft.com/office/drawing/2014/chart" uri="{C3380CC4-5D6E-409C-BE32-E72D297353CC}">
                <c16:uniqueId val="{00000010-DA94-4387-A5BC-1F03D6BE52C9}"/>
              </c:ext>
            </c:extLst>
          </c:dPt>
          <c:dPt>
            <c:idx val="17"/>
            <c:bubble3D val="0"/>
            <c:extLst>
              <c:ext xmlns:c16="http://schemas.microsoft.com/office/drawing/2014/chart" uri="{C3380CC4-5D6E-409C-BE32-E72D297353CC}">
                <c16:uniqueId val="{00000011-DA94-4387-A5BC-1F03D6BE52C9}"/>
              </c:ext>
            </c:extLst>
          </c:dPt>
          <c:dPt>
            <c:idx val="18"/>
            <c:bubble3D val="0"/>
            <c:extLst>
              <c:ext xmlns:c16="http://schemas.microsoft.com/office/drawing/2014/chart" uri="{C3380CC4-5D6E-409C-BE32-E72D297353CC}">
                <c16:uniqueId val="{00000012-DA94-4387-A5BC-1F03D6BE52C9}"/>
              </c:ext>
            </c:extLst>
          </c:dPt>
          <c:dPt>
            <c:idx val="19"/>
            <c:bubble3D val="0"/>
            <c:extLst>
              <c:ext xmlns:c16="http://schemas.microsoft.com/office/drawing/2014/chart" uri="{C3380CC4-5D6E-409C-BE32-E72D297353CC}">
                <c16:uniqueId val="{00000013-DA94-4387-A5BC-1F03D6BE52C9}"/>
              </c:ext>
            </c:extLst>
          </c:dPt>
          <c:dPt>
            <c:idx val="20"/>
            <c:bubble3D val="0"/>
            <c:extLst>
              <c:ext xmlns:c16="http://schemas.microsoft.com/office/drawing/2014/chart" uri="{C3380CC4-5D6E-409C-BE32-E72D297353CC}">
                <c16:uniqueId val="{00000014-DA94-4387-A5BC-1F03D6BE52C9}"/>
              </c:ext>
            </c:extLst>
          </c:dPt>
          <c:dPt>
            <c:idx val="21"/>
            <c:bubble3D val="0"/>
            <c:extLst>
              <c:ext xmlns:c16="http://schemas.microsoft.com/office/drawing/2014/chart" uri="{C3380CC4-5D6E-409C-BE32-E72D297353CC}">
                <c16:uniqueId val="{00000015-DA94-4387-A5BC-1F03D6BE52C9}"/>
              </c:ext>
            </c:extLst>
          </c:dPt>
          <c:dPt>
            <c:idx val="22"/>
            <c:bubble3D val="0"/>
            <c:extLst>
              <c:ext xmlns:c16="http://schemas.microsoft.com/office/drawing/2014/chart" uri="{C3380CC4-5D6E-409C-BE32-E72D297353CC}">
                <c16:uniqueId val="{00000016-DA94-4387-A5BC-1F03D6BE52C9}"/>
              </c:ext>
            </c:extLst>
          </c:dPt>
          <c:dPt>
            <c:idx val="23"/>
            <c:bubble3D val="0"/>
            <c:extLst>
              <c:ext xmlns:c16="http://schemas.microsoft.com/office/drawing/2014/chart" uri="{C3380CC4-5D6E-409C-BE32-E72D297353CC}">
                <c16:uniqueId val="{00000017-DA94-4387-A5BC-1F03D6BE52C9}"/>
              </c:ext>
            </c:extLst>
          </c:dPt>
          <c:dPt>
            <c:idx val="24"/>
            <c:bubble3D val="0"/>
            <c:extLst>
              <c:ext xmlns:c16="http://schemas.microsoft.com/office/drawing/2014/chart" uri="{C3380CC4-5D6E-409C-BE32-E72D297353CC}">
                <c16:uniqueId val="{00000018-DA94-4387-A5BC-1F03D6BE52C9}"/>
              </c:ext>
            </c:extLst>
          </c:dPt>
          <c:dPt>
            <c:idx val="25"/>
            <c:bubble3D val="0"/>
            <c:extLst>
              <c:ext xmlns:c16="http://schemas.microsoft.com/office/drawing/2014/chart" uri="{C3380CC4-5D6E-409C-BE32-E72D297353CC}">
                <c16:uniqueId val="{00000019-DA94-4387-A5BC-1F03D6BE52C9}"/>
              </c:ext>
            </c:extLst>
          </c:dPt>
          <c:dPt>
            <c:idx val="26"/>
            <c:bubble3D val="0"/>
            <c:extLst>
              <c:ext xmlns:c16="http://schemas.microsoft.com/office/drawing/2014/chart" uri="{C3380CC4-5D6E-409C-BE32-E72D297353CC}">
                <c16:uniqueId val="{0000001A-DA94-4387-A5BC-1F03D6BE52C9}"/>
              </c:ext>
            </c:extLst>
          </c:dPt>
          <c:dPt>
            <c:idx val="27"/>
            <c:bubble3D val="0"/>
            <c:extLst>
              <c:ext xmlns:c16="http://schemas.microsoft.com/office/drawing/2014/chart" uri="{C3380CC4-5D6E-409C-BE32-E72D297353CC}">
                <c16:uniqueId val="{0000001B-DA94-4387-A5BC-1F03D6BE52C9}"/>
              </c:ext>
            </c:extLst>
          </c:dPt>
          <c:dPt>
            <c:idx val="28"/>
            <c:bubble3D val="0"/>
            <c:extLst>
              <c:ext xmlns:c16="http://schemas.microsoft.com/office/drawing/2014/chart" uri="{C3380CC4-5D6E-409C-BE32-E72D297353CC}">
                <c16:uniqueId val="{0000001C-DA94-4387-A5BC-1F03D6BE52C9}"/>
              </c:ext>
            </c:extLst>
          </c:dPt>
          <c:dPt>
            <c:idx val="29"/>
            <c:bubble3D val="0"/>
            <c:extLst>
              <c:ext xmlns:c16="http://schemas.microsoft.com/office/drawing/2014/chart" uri="{C3380CC4-5D6E-409C-BE32-E72D297353CC}">
                <c16:uniqueId val="{0000001D-DA94-4387-A5BC-1F03D6BE52C9}"/>
              </c:ext>
            </c:extLst>
          </c:dPt>
          <c:dPt>
            <c:idx val="30"/>
            <c:bubble3D val="0"/>
            <c:extLst>
              <c:ext xmlns:c16="http://schemas.microsoft.com/office/drawing/2014/chart" uri="{C3380CC4-5D6E-409C-BE32-E72D297353CC}">
                <c16:uniqueId val="{0000001E-DA94-4387-A5BC-1F03D6BE52C9}"/>
              </c:ext>
            </c:extLst>
          </c:dPt>
          <c:dPt>
            <c:idx val="31"/>
            <c:bubble3D val="0"/>
            <c:extLst>
              <c:ext xmlns:c16="http://schemas.microsoft.com/office/drawing/2014/chart" uri="{C3380CC4-5D6E-409C-BE32-E72D297353CC}">
                <c16:uniqueId val="{0000001F-DA94-4387-A5BC-1F03D6BE52C9}"/>
              </c:ext>
            </c:extLst>
          </c:dPt>
          <c:dPt>
            <c:idx val="32"/>
            <c:bubble3D val="0"/>
            <c:extLst>
              <c:ext xmlns:c16="http://schemas.microsoft.com/office/drawing/2014/chart" uri="{C3380CC4-5D6E-409C-BE32-E72D297353CC}">
                <c16:uniqueId val="{00000020-DA94-4387-A5BC-1F03D6BE52C9}"/>
              </c:ext>
            </c:extLst>
          </c:dPt>
          <c:dPt>
            <c:idx val="33"/>
            <c:bubble3D val="0"/>
            <c:extLst>
              <c:ext xmlns:c16="http://schemas.microsoft.com/office/drawing/2014/chart" uri="{C3380CC4-5D6E-409C-BE32-E72D297353CC}">
                <c16:uniqueId val="{00000021-DA94-4387-A5BC-1F03D6BE52C9}"/>
              </c:ext>
            </c:extLst>
          </c:dPt>
          <c:dPt>
            <c:idx val="34"/>
            <c:bubble3D val="0"/>
            <c:extLst>
              <c:ext xmlns:c16="http://schemas.microsoft.com/office/drawing/2014/chart" uri="{C3380CC4-5D6E-409C-BE32-E72D297353CC}">
                <c16:uniqueId val="{00000022-DA94-4387-A5BC-1F03D6BE52C9}"/>
              </c:ext>
            </c:extLst>
          </c:dPt>
          <c:dPt>
            <c:idx val="35"/>
            <c:bubble3D val="0"/>
            <c:extLst>
              <c:ext xmlns:c16="http://schemas.microsoft.com/office/drawing/2014/chart" uri="{C3380CC4-5D6E-409C-BE32-E72D297353CC}">
                <c16:uniqueId val="{00000023-DA94-4387-A5BC-1F03D6BE52C9}"/>
              </c:ext>
            </c:extLst>
          </c:dPt>
          <c:dPt>
            <c:idx val="36"/>
            <c:bubble3D val="0"/>
            <c:extLst>
              <c:ext xmlns:c16="http://schemas.microsoft.com/office/drawing/2014/chart" uri="{C3380CC4-5D6E-409C-BE32-E72D297353CC}">
                <c16:uniqueId val="{00000024-DA94-4387-A5BC-1F03D6BE52C9}"/>
              </c:ext>
            </c:extLst>
          </c:dPt>
          <c:dPt>
            <c:idx val="37"/>
            <c:bubble3D val="0"/>
            <c:extLst>
              <c:ext xmlns:c16="http://schemas.microsoft.com/office/drawing/2014/chart" uri="{C3380CC4-5D6E-409C-BE32-E72D297353CC}">
                <c16:uniqueId val="{00000025-DA94-4387-A5BC-1F03D6BE52C9}"/>
              </c:ext>
            </c:extLst>
          </c:dPt>
          <c:dPt>
            <c:idx val="38"/>
            <c:bubble3D val="0"/>
            <c:extLst>
              <c:ext xmlns:c16="http://schemas.microsoft.com/office/drawing/2014/chart" uri="{C3380CC4-5D6E-409C-BE32-E72D297353CC}">
                <c16:uniqueId val="{00000026-DA94-4387-A5BC-1F03D6BE52C9}"/>
              </c:ext>
            </c:extLst>
          </c:dPt>
          <c:dPt>
            <c:idx val="39"/>
            <c:bubble3D val="0"/>
            <c:extLst>
              <c:ext xmlns:c16="http://schemas.microsoft.com/office/drawing/2014/chart" uri="{C3380CC4-5D6E-409C-BE32-E72D297353CC}">
                <c16:uniqueId val="{00000027-DA94-4387-A5BC-1F03D6BE52C9}"/>
              </c:ext>
            </c:extLst>
          </c:dPt>
          <c:dPt>
            <c:idx val="40"/>
            <c:bubble3D val="0"/>
            <c:extLst>
              <c:ext xmlns:c16="http://schemas.microsoft.com/office/drawing/2014/chart" uri="{C3380CC4-5D6E-409C-BE32-E72D297353CC}">
                <c16:uniqueId val="{00000028-DA94-4387-A5BC-1F03D6BE52C9}"/>
              </c:ext>
            </c:extLst>
          </c:dPt>
          <c:dPt>
            <c:idx val="41"/>
            <c:bubble3D val="0"/>
            <c:extLst>
              <c:ext xmlns:c16="http://schemas.microsoft.com/office/drawing/2014/chart" uri="{C3380CC4-5D6E-409C-BE32-E72D297353CC}">
                <c16:uniqueId val="{00000029-DA94-4387-A5BC-1F03D6BE52C9}"/>
              </c:ext>
            </c:extLst>
          </c:dPt>
          <c:dPt>
            <c:idx val="42"/>
            <c:bubble3D val="0"/>
            <c:extLst>
              <c:ext xmlns:c16="http://schemas.microsoft.com/office/drawing/2014/chart" uri="{C3380CC4-5D6E-409C-BE32-E72D297353CC}">
                <c16:uniqueId val="{0000002A-DA94-4387-A5BC-1F03D6BE52C9}"/>
              </c:ext>
            </c:extLst>
          </c:dPt>
          <c:dPt>
            <c:idx val="43"/>
            <c:bubble3D val="0"/>
            <c:extLst>
              <c:ext xmlns:c16="http://schemas.microsoft.com/office/drawing/2014/chart" uri="{C3380CC4-5D6E-409C-BE32-E72D297353CC}">
                <c16:uniqueId val="{0000002B-DA94-4387-A5BC-1F03D6BE52C9}"/>
              </c:ext>
            </c:extLst>
          </c:dPt>
          <c:dPt>
            <c:idx val="44"/>
            <c:bubble3D val="0"/>
            <c:extLst>
              <c:ext xmlns:c16="http://schemas.microsoft.com/office/drawing/2014/chart" uri="{C3380CC4-5D6E-409C-BE32-E72D297353CC}">
                <c16:uniqueId val="{0000002C-DA94-4387-A5BC-1F03D6BE52C9}"/>
              </c:ext>
            </c:extLst>
          </c:dPt>
          <c:dPt>
            <c:idx val="45"/>
            <c:bubble3D val="0"/>
            <c:extLst>
              <c:ext xmlns:c16="http://schemas.microsoft.com/office/drawing/2014/chart" uri="{C3380CC4-5D6E-409C-BE32-E72D297353CC}">
                <c16:uniqueId val="{0000002D-DA94-4387-A5BC-1F03D6BE52C9}"/>
              </c:ext>
            </c:extLst>
          </c:dPt>
          <c:dPt>
            <c:idx val="46"/>
            <c:bubble3D val="0"/>
            <c:extLst>
              <c:ext xmlns:c16="http://schemas.microsoft.com/office/drawing/2014/chart" uri="{C3380CC4-5D6E-409C-BE32-E72D297353CC}">
                <c16:uniqueId val="{0000002E-DA94-4387-A5BC-1F03D6BE52C9}"/>
              </c:ext>
            </c:extLst>
          </c:dPt>
          <c:dPt>
            <c:idx val="47"/>
            <c:bubble3D val="0"/>
            <c:extLst>
              <c:ext xmlns:c16="http://schemas.microsoft.com/office/drawing/2014/chart" uri="{C3380CC4-5D6E-409C-BE32-E72D297353CC}">
                <c16:uniqueId val="{0000002F-DA94-4387-A5BC-1F03D6BE52C9}"/>
              </c:ext>
            </c:extLst>
          </c:dPt>
          <c:dPt>
            <c:idx val="48"/>
            <c:bubble3D val="0"/>
            <c:extLst>
              <c:ext xmlns:c16="http://schemas.microsoft.com/office/drawing/2014/chart" uri="{C3380CC4-5D6E-409C-BE32-E72D297353CC}">
                <c16:uniqueId val="{00000030-DA94-4387-A5BC-1F03D6BE52C9}"/>
              </c:ext>
            </c:extLst>
          </c:dPt>
          <c:dPt>
            <c:idx val="49"/>
            <c:bubble3D val="0"/>
            <c:extLst>
              <c:ext xmlns:c16="http://schemas.microsoft.com/office/drawing/2014/chart" uri="{C3380CC4-5D6E-409C-BE32-E72D297353CC}">
                <c16:uniqueId val="{00000031-DA94-4387-A5BC-1F03D6BE52C9}"/>
              </c:ext>
            </c:extLst>
          </c:dPt>
          <c:dPt>
            <c:idx val="50"/>
            <c:bubble3D val="0"/>
            <c:extLst>
              <c:ext xmlns:c16="http://schemas.microsoft.com/office/drawing/2014/chart" uri="{C3380CC4-5D6E-409C-BE32-E72D297353CC}">
                <c16:uniqueId val="{00000032-DA94-4387-A5BC-1F03D6BE52C9}"/>
              </c:ext>
            </c:extLst>
          </c:dPt>
          <c:dPt>
            <c:idx val="51"/>
            <c:bubble3D val="0"/>
            <c:extLst>
              <c:ext xmlns:c16="http://schemas.microsoft.com/office/drawing/2014/chart" uri="{C3380CC4-5D6E-409C-BE32-E72D297353CC}">
                <c16:uniqueId val="{00000033-DA94-4387-A5BC-1F03D6BE52C9}"/>
              </c:ext>
            </c:extLst>
          </c:dPt>
          <c:dPt>
            <c:idx val="52"/>
            <c:bubble3D val="0"/>
            <c:extLst>
              <c:ext xmlns:c16="http://schemas.microsoft.com/office/drawing/2014/chart" uri="{C3380CC4-5D6E-409C-BE32-E72D297353CC}">
                <c16:uniqueId val="{00000034-DA94-4387-A5BC-1F03D6BE52C9}"/>
              </c:ext>
            </c:extLst>
          </c:dPt>
          <c:dPt>
            <c:idx val="53"/>
            <c:bubble3D val="0"/>
            <c:extLst>
              <c:ext xmlns:c16="http://schemas.microsoft.com/office/drawing/2014/chart" uri="{C3380CC4-5D6E-409C-BE32-E72D297353CC}">
                <c16:uniqueId val="{00000035-DA94-4387-A5BC-1F03D6BE52C9}"/>
              </c:ext>
            </c:extLst>
          </c:dPt>
          <c:dPt>
            <c:idx val="54"/>
            <c:bubble3D val="0"/>
            <c:extLst>
              <c:ext xmlns:c16="http://schemas.microsoft.com/office/drawing/2014/chart" uri="{C3380CC4-5D6E-409C-BE32-E72D297353CC}">
                <c16:uniqueId val="{00000036-DA94-4387-A5BC-1F03D6BE52C9}"/>
              </c:ext>
            </c:extLst>
          </c:dPt>
          <c:dPt>
            <c:idx val="55"/>
            <c:bubble3D val="0"/>
            <c:extLst>
              <c:ext xmlns:c16="http://schemas.microsoft.com/office/drawing/2014/chart" uri="{C3380CC4-5D6E-409C-BE32-E72D297353CC}">
                <c16:uniqueId val="{00000037-DA94-4387-A5BC-1F03D6BE52C9}"/>
              </c:ext>
            </c:extLst>
          </c:dPt>
          <c:dPt>
            <c:idx val="56"/>
            <c:bubble3D val="0"/>
            <c:extLst>
              <c:ext xmlns:c16="http://schemas.microsoft.com/office/drawing/2014/chart" uri="{C3380CC4-5D6E-409C-BE32-E72D297353CC}">
                <c16:uniqueId val="{00000038-DA94-4387-A5BC-1F03D6BE52C9}"/>
              </c:ext>
            </c:extLst>
          </c:dPt>
          <c:dPt>
            <c:idx val="59"/>
            <c:bubble3D val="0"/>
            <c:extLst>
              <c:ext xmlns:c16="http://schemas.microsoft.com/office/drawing/2014/chart" uri="{C3380CC4-5D6E-409C-BE32-E72D297353CC}">
                <c16:uniqueId val="{00000039-DA94-4387-A5BC-1F03D6BE52C9}"/>
              </c:ext>
            </c:extLst>
          </c:dPt>
          <c:dPt>
            <c:idx val="60"/>
            <c:bubble3D val="0"/>
            <c:extLst>
              <c:ext xmlns:c16="http://schemas.microsoft.com/office/drawing/2014/chart" uri="{C3380CC4-5D6E-409C-BE32-E72D297353CC}">
                <c16:uniqueId val="{0000003A-DA94-4387-A5BC-1F03D6BE52C9}"/>
              </c:ext>
            </c:extLst>
          </c:dPt>
          <c:dPt>
            <c:idx val="67"/>
            <c:bubble3D val="0"/>
            <c:extLst>
              <c:ext xmlns:c16="http://schemas.microsoft.com/office/drawing/2014/chart" uri="{C3380CC4-5D6E-409C-BE32-E72D297353CC}">
                <c16:uniqueId val="{0000003B-DA94-4387-A5BC-1F03D6BE52C9}"/>
              </c:ext>
            </c:extLst>
          </c:dPt>
          <c:dPt>
            <c:idx val="71"/>
            <c:bubble3D val="0"/>
            <c:extLst>
              <c:ext xmlns:c16="http://schemas.microsoft.com/office/drawing/2014/chart" uri="{C3380CC4-5D6E-409C-BE32-E72D297353CC}">
                <c16:uniqueId val="{0000003C-DA94-4387-A5BC-1F03D6BE52C9}"/>
              </c:ext>
            </c:extLst>
          </c:dPt>
          <c:dPt>
            <c:idx val="72"/>
            <c:bubble3D val="0"/>
            <c:extLst>
              <c:ext xmlns:c16="http://schemas.microsoft.com/office/drawing/2014/chart" uri="{C3380CC4-5D6E-409C-BE32-E72D297353CC}">
                <c16:uniqueId val="{0000003D-DA94-4387-A5BC-1F03D6BE52C9}"/>
              </c:ext>
            </c:extLst>
          </c:dPt>
          <c:dPt>
            <c:idx val="79"/>
            <c:bubble3D val="0"/>
            <c:extLst>
              <c:ext xmlns:c16="http://schemas.microsoft.com/office/drawing/2014/chart" uri="{C3380CC4-5D6E-409C-BE32-E72D297353CC}">
                <c16:uniqueId val="{0000003E-DA94-4387-A5BC-1F03D6BE52C9}"/>
              </c:ext>
            </c:extLst>
          </c:dPt>
          <c:dLbls>
            <c:dLbl>
              <c:idx val="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94-4387-A5BC-1F03D6BE52C9}"/>
                </c:ext>
              </c:extLst>
            </c:dLbl>
            <c:dLbl>
              <c:idx val="1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A94-4387-A5BC-1F03D6BE52C9}"/>
                </c:ext>
              </c:extLst>
            </c:dLbl>
            <c:dLbl>
              <c:idx val="3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A94-4387-A5BC-1F03D6BE52C9}"/>
                </c:ext>
              </c:extLst>
            </c:dLbl>
            <c:dLbl>
              <c:idx val="4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A94-4387-A5BC-1F03D6BE52C9}"/>
                </c:ext>
              </c:extLst>
            </c:dLbl>
            <c:dLbl>
              <c:idx val="5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DA94-4387-A5BC-1F03D6BE52C9}"/>
                </c:ext>
              </c:extLst>
            </c:dLbl>
            <c:dLbl>
              <c:idx val="6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DA94-4387-A5BC-1F03D6BE52C9}"/>
                </c:ext>
              </c:extLst>
            </c:dLbl>
            <c:dLbl>
              <c:idx val="7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DA94-4387-A5BC-1F03D6BE52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'F26-27'!$A$7:$B$86</c:f>
              <c:multiLvlStrCache>
                <c:ptCount val="8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lvl>
                <c:lvl>
                  <c:pt idx="0">
                    <c:v>2017</c:v>
                  </c:pt>
                  <c:pt idx="12">
                    <c:v>2018</c:v>
                  </c:pt>
                  <c:pt idx="24">
                    <c:v>2019</c:v>
                  </c:pt>
                  <c:pt idx="36">
                    <c:v>2020</c:v>
                  </c:pt>
                  <c:pt idx="48">
                    <c:v>2021</c:v>
                  </c:pt>
                  <c:pt idx="60">
                    <c:v>2022</c:v>
                  </c:pt>
                  <c:pt idx="72">
                    <c:v>2023</c:v>
                  </c:pt>
                </c:lvl>
              </c:multiLvlStrCache>
            </c:multiLvlStrRef>
          </c:cat>
          <c:val>
            <c:numRef>
              <c:f>'F26-27'!$E$7:$E$86</c:f>
              <c:numCache>
                <c:formatCode>0.00</c:formatCode>
                <c:ptCount val="80"/>
                <c:pt idx="0">
                  <c:v>16.456392632160899</c:v>
                </c:pt>
                <c:pt idx="1">
                  <c:v>16.4444385250086</c:v>
                </c:pt>
                <c:pt idx="2">
                  <c:v>16.3548961058288</c:v>
                </c:pt>
                <c:pt idx="3">
                  <c:v>16.356097215837099</c:v>
                </c:pt>
                <c:pt idx="4">
                  <c:v>16.239453203925699</c:v>
                </c:pt>
                <c:pt idx="5">
                  <c:v>16.1180677380863</c:v>
                </c:pt>
                <c:pt idx="6">
                  <c:v>16.0274208341791</c:v>
                </c:pt>
                <c:pt idx="7">
                  <c:v>16.091090318572199</c:v>
                </c:pt>
                <c:pt idx="8">
                  <c:v>16.314386868657198</c:v>
                </c:pt>
                <c:pt idx="9">
                  <c:v>16.442916139327501</c:v>
                </c:pt>
                <c:pt idx="10">
                  <c:v>16.522304881777099</c:v>
                </c:pt>
                <c:pt idx="11">
                  <c:v>16.6704789181466</c:v>
                </c:pt>
                <c:pt idx="12">
                  <c:v>17.285123927708</c:v>
                </c:pt>
                <c:pt idx="13">
                  <c:v>18.083951641280098</c:v>
                </c:pt>
                <c:pt idx="14">
                  <c:v>18.328773522058398</c:v>
                </c:pt>
                <c:pt idx="15">
                  <c:v>18.4167612007118</c:v>
                </c:pt>
                <c:pt idx="16">
                  <c:v>18.651850570488801</c:v>
                </c:pt>
                <c:pt idx="17">
                  <c:v>18.941898614520198</c:v>
                </c:pt>
                <c:pt idx="18">
                  <c:v>19.2196076400867</c:v>
                </c:pt>
                <c:pt idx="19">
                  <c:v>19.634224926422402</c:v>
                </c:pt>
                <c:pt idx="20">
                  <c:v>19.894079386652599</c:v>
                </c:pt>
                <c:pt idx="21">
                  <c:v>20.141253942115199</c:v>
                </c:pt>
                <c:pt idx="22">
                  <c:v>20.1839990142598</c:v>
                </c:pt>
                <c:pt idx="23">
                  <c:v>19.951792481530902</c:v>
                </c:pt>
                <c:pt idx="24">
                  <c:v>19.893147122035298</c:v>
                </c:pt>
                <c:pt idx="25">
                  <c:v>20.301391729917601</c:v>
                </c:pt>
                <c:pt idx="26">
                  <c:v>20.774428473064201</c:v>
                </c:pt>
                <c:pt idx="27">
                  <c:v>20.658890675713199</c:v>
                </c:pt>
                <c:pt idx="28">
                  <c:v>20.6614093159045</c:v>
                </c:pt>
                <c:pt idx="29">
                  <c:v>20.5192302672233</c:v>
                </c:pt>
                <c:pt idx="30">
                  <c:v>20.529053710272301</c:v>
                </c:pt>
                <c:pt idx="31">
                  <c:v>20.3882030396639</c:v>
                </c:pt>
                <c:pt idx="32">
                  <c:v>20.369187842913199</c:v>
                </c:pt>
                <c:pt idx="33">
                  <c:v>20.348828349988999</c:v>
                </c:pt>
                <c:pt idx="34">
                  <c:v>20.338896361588901</c:v>
                </c:pt>
                <c:pt idx="35">
                  <c:v>20.4740419699867</c:v>
                </c:pt>
                <c:pt idx="36">
                  <c:v>20.578899950059501</c:v>
                </c:pt>
                <c:pt idx="37">
                  <c:v>20.427785187324002</c:v>
                </c:pt>
                <c:pt idx="38">
                  <c:v>19.011364567898699</c:v>
                </c:pt>
                <c:pt idx="39">
                  <c:v>16.015786981416198</c:v>
                </c:pt>
                <c:pt idx="40">
                  <c:v>17.033472637366302</c:v>
                </c:pt>
                <c:pt idx="41">
                  <c:v>18.372366603082298</c:v>
                </c:pt>
                <c:pt idx="42">
                  <c:v>19.387937529456401</c:v>
                </c:pt>
                <c:pt idx="43">
                  <c:v>19.352307462252199</c:v>
                </c:pt>
                <c:pt idx="44">
                  <c:v>19.215378131058799</c:v>
                </c:pt>
                <c:pt idx="45">
                  <c:v>19.0440042103472</c:v>
                </c:pt>
                <c:pt idx="46">
                  <c:v>18.298773726712302</c:v>
                </c:pt>
                <c:pt idx="47">
                  <c:v>18.441531287921698</c:v>
                </c:pt>
                <c:pt idx="48">
                  <c:v>19.407933711383599</c:v>
                </c:pt>
                <c:pt idx="49">
                  <c:v>20.2074004150879</c:v>
                </c:pt>
                <c:pt idx="50">
                  <c:v>20.696419481761101</c:v>
                </c:pt>
                <c:pt idx="51">
                  <c:v>20.730829735878501</c:v>
                </c:pt>
                <c:pt idx="52">
                  <c:v>20.784416803161701</c:v>
                </c:pt>
                <c:pt idx="53">
                  <c:v>20.786572084234201</c:v>
                </c:pt>
                <c:pt idx="54">
                  <c:v>20.703444618766301</c:v>
                </c:pt>
                <c:pt idx="55">
                  <c:v>20.6232831107389</c:v>
                </c:pt>
                <c:pt idx="56">
                  <c:v>20.546471879437199</c:v>
                </c:pt>
                <c:pt idx="57">
                  <c:v>20.459216329717201</c:v>
                </c:pt>
                <c:pt idx="58">
                  <c:v>20.4366281700018</c:v>
                </c:pt>
                <c:pt idx="59">
                  <c:v>20.777291779911401</c:v>
                </c:pt>
                <c:pt idx="60">
                  <c:v>21.171153207334399</c:v>
                </c:pt>
                <c:pt idx="61">
                  <c:v>21.348090005392599</c:v>
                </c:pt>
                <c:pt idx="62">
                  <c:v>21.9101389749714</c:v>
                </c:pt>
                <c:pt idx="63">
                  <c:v>22.1314881199953</c:v>
                </c:pt>
                <c:pt idx="64">
                  <c:v>22.338542680459302</c:v>
                </c:pt>
                <c:pt idx="65">
                  <c:v>22.5843976774147</c:v>
                </c:pt>
                <c:pt idx="66">
                  <c:v>22.540508142899</c:v>
                </c:pt>
                <c:pt idx="67">
                  <c:v>22.514728752485599</c:v>
                </c:pt>
                <c:pt idx="68">
                  <c:v>22.177115486464199</c:v>
                </c:pt>
                <c:pt idx="69">
                  <c:v>22.4121530526896</c:v>
                </c:pt>
                <c:pt idx="70">
                  <c:v>22.369370548367701</c:v>
                </c:pt>
                <c:pt idx="71">
                  <c:v>22.0885742442224</c:v>
                </c:pt>
                <c:pt idx="72">
                  <c:v>22.326178861947799</c:v>
                </c:pt>
                <c:pt idx="73">
                  <c:v>22.392877919212498</c:v>
                </c:pt>
                <c:pt idx="74">
                  <c:v>22.523750677628101</c:v>
                </c:pt>
                <c:pt idx="75">
                  <c:v>22.634216381182501</c:v>
                </c:pt>
                <c:pt idx="76">
                  <c:v>22.398861832003199</c:v>
                </c:pt>
                <c:pt idx="77">
                  <c:v>22.450709315965</c:v>
                </c:pt>
                <c:pt idx="78">
                  <c:v>22.6446760102667</c:v>
                </c:pt>
                <c:pt idx="79">
                  <c:v>22.8915308035746</c:v>
                </c:pt>
              </c:numCache>
            </c:numRef>
          </c:val>
          <c:smooth val="0"/>
          <c:extLst>
            <c:ext xmlns:c16="http://schemas.microsoft.com/office/drawing/2014/chart" uri="{C3380CC4-5D6E-409C-BE32-E72D297353CC}">
              <c16:uniqueId val="{0000003F-DA94-4387-A5BC-1F03D6BE52C9}"/>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DA94-4387-A5BC-1F03D6BE52C9}"/>
              </c:ext>
            </c:extLst>
          </c:dPt>
          <c:dPt>
            <c:idx val="1"/>
            <c:bubble3D val="0"/>
            <c:extLst>
              <c:ext xmlns:c16="http://schemas.microsoft.com/office/drawing/2014/chart" uri="{C3380CC4-5D6E-409C-BE32-E72D297353CC}">
                <c16:uniqueId val="{00000041-DA94-4387-A5BC-1F03D6BE52C9}"/>
              </c:ext>
            </c:extLst>
          </c:dPt>
          <c:dPt>
            <c:idx val="2"/>
            <c:bubble3D val="0"/>
            <c:extLst>
              <c:ext xmlns:c16="http://schemas.microsoft.com/office/drawing/2014/chart" uri="{C3380CC4-5D6E-409C-BE32-E72D297353CC}">
                <c16:uniqueId val="{00000042-DA94-4387-A5BC-1F03D6BE52C9}"/>
              </c:ext>
            </c:extLst>
          </c:dPt>
          <c:dPt>
            <c:idx val="3"/>
            <c:bubble3D val="0"/>
            <c:extLst>
              <c:ext xmlns:c16="http://schemas.microsoft.com/office/drawing/2014/chart" uri="{C3380CC4-5D6E-409C-BE32-E72D297353CC}">
                <c16:uniqueId val="{00000043-DA94-4387-A5BC-1F03D6BE52C9}"/>
              </c:ext>
            </c:extLst>
          </c:dPt>
          <c:dPt>
            <c:idx val="4"/>
            <c:bubble3D val="0"/>
            <c:extLst>
              <c:ext xmlns:c16="http://schemas.microsoft.com/office/drawing/2014/chart" uri="{C3380CC4-5D6E-409C-BE32-E72D297353CC}">
                <c16:uniqueId val="{00000044-DA94-4387-A5BC-1F03D6BE52C9}"/>
              </c:ext>
            </c:extLst>
          </c:dPt>
          <c:dPt>
            <c:idx val="5"/>
            <c:bubble3D val="0"/>
            <c:extLst>
              <c:ext xmlns:c16="http://schemas.microsoft.com/office/drawing/2014/chart" uri="{C3380CC4-5D6E-409C-BE32-E72D297353CC}">
                <c16:uniqueId val="{00000045-DA94-4387-A5BC-1F03D6BE52C9}"/>
              </c:ext>
            </c:extLst>
          </c:dPt>
          <c:dPt>
            <c:idx val="6"/>
            <c:bubble3D val="0"/>
            <c:extLst>
              <c:ext xmlns:c16="http://schemas.microsoft.com/office/drawing/2014/chart" uri="{C3380CC4-5D6E-409C-BE32-E72D297353CC}">
                <c16:uniqueId val="{00000046-DA94-4387-A5BC-1F03D6BE52C9}"/>
              </c:ext>
            </c:extLst>
          </c:dPt>
          <c:dPt>
            <c:idx val="7"/>
            <c:bubble3D val="0"/>
            <c:extLst>
              <c:ext xmlns:c16="http://schemas.microsoft.com/office/drawing/2014/chart" uri="{C3380CC4-5D6E-409C-BE32-E72D297353CC}">
                <c16:uniqueId val="{00000047-DA94-4387-A5BC-1F03D6BE52C9}"/>
              </c:ext>
            </c:extLst>
          </c:dPt>
          <c:dPt>
            <c:idx val="8"/>
            <c:bubble3D val="0"/>
            <c:extLst>
              <c:ext xmlns:c16="http://schemas.microsoft.com/office/drawing/2014/chart" uri="{C3380CC4-5D6E-409C-BE32-E72D297353CC}">
                <c16:uniqueId val="{00000048-DA94-4387-A5BC-1F03D6BE52C9}"/>
              </c:ext>
            </c:extLst>
          </c:dPt>
          <c:dPt>
            <c:idx val="9"/>
            <c:bubble3D val="0"/>
            <c:extLst>
              <c:ext xmlns:c16="http://schemas.microsoft.com/office/drawing/2014/chart" uri="{C3380CC4-5D6E-409C-BE32-E72D297353CC}">
                <c16:uniqueId val="{00000049-DA94-4387-A5BC-1F03D6BE52C9}"/>
              </c:ext>
            </c:extLst>
          </c:dPt>
          <c:dPt>
            <c:idx val="10"/>
            <c:bubble3D val="0"/>
            <c:extLst>
              <c:ext xmlns:c16="http://schemas.microsoft.com/office/drawing/2014/chart" uri="{C3380CC4-5D6E-409C-BE32-E72D297353CC}">
                <c16:uniqueId val="{0000004A-DA94-4387-A5BC-1F03D6BE52C9}"/>
              </c:ext>
            </c:extLst>
          </c:dPt>
          <c:dPt>
            <c:idx val="11"/>
            <c:bubble3D val="0"/>
            <c:extLst>
              <c:ext xmlns:c16="http://schemas.microsoft.com/office/drawing/2014/chart" uri="{C3380CC4-5D6E-409C-BE32-E72D297353CC}">
                <c16:uniqueId val="{0000004B-DA94-4387-A5BC-1F03D6BE52C9}"/>
              </c:ext>
            </c:extLst>
          </c:dPt>
          <c:dPt>
            <c:idx val="12"/>
            <c:bubble3D val="0"/>
            <c:extLst>
              <c:ext xmlns:c16="http://schemas.microsoft.com/office/drawing/2014/chart" uri="{C3380CC4-5D6E-409C-BE32-E72D297353CC}">
                <c16:uniqueId val="{0000004C-DA94-4387-A5BC-1F03D6BE52C9}"/>
              </c:ext>
            </c:extLst>
          </c:dPt>
          <c:dPt>
            <c:idx val="13"/>
            <c:bubble3D val="0"/>
            <c:extLst>
              <c:ext xmlns:c16="http://schemas.microsoft.com/office/drawing/2014/chart" uri="{C3380CC4-5D6E-409C-BE32-E72D297353CC}">
                <c16:uniqueId val="{0000004D-DA94-4387-A5BC-1F03D6BE52C9}"/>
              </c:ext>
            </c:extLst>
          </c:dPt>
          <c:dPt>
            <c:idx val="14"/>
            <c:bubble3D val="0"/>
            <c:extLst>
              <c:ext xmlns:c16="http://schemas.microsoft.com/office/drawing/2014/chart" uri="{C3380CC4-5D6E-409C-BE32-E72D297353CC}">
                <c16:uniqueId val="{0000004E-DA94-4387-A5BC-1F03D6BE52C9}"/>
              </c:ext>
            </c:extLst>
          </c:dPt>
          <c:dPt>
            <c:idx val="15"/>
            <c:bubble3D val="0"/>
            <c:extLst>
              <c:ext xmlns:c16="http://schemas.microsoft.com/office/drawing/2014/chart" uri="{C3380CC4-5D6E-409C-BE32-E72D297353CC}">
                <c16:uniqueId val="{0000004F-DA94-4387-A5BC-1F03D6BE52C9}"/>
              </c:ext>
            </c:extLst>
          </c:dPt>
          <c:dPt>
            <c:idx val="16"/>
            <c:bubble3D val="0"/>
            <c:extLst>
              <c:ext xmlns:c16="http://schemas.microsoft.com/office/drawing/2014/chart" uri="{C3380CC4-5D6E-409C-BE32-E72D297353CC}">
                <c16:uniqueId val="{00000050-DA94-4387-A5BC-1F03D6BE52C9}"/>
              </c:ext>
            </c:extLst>
          </c:dPt>
          <c:dPt>
            <c:idx val="17"/>
            <c:bubble3D val="0"/>
            <c:extLst>
              <c:ext xmlns:c16="http://schemas.microsoft.com/office/drawing/2014/chart" uri="{C3380CC4-5D6E-409C-BE32-E72D297353CC}">
                <c16:uniqueId val="{00000051-DA94-4387-A5BC-1F03D6BE52C9}"/>
              </c:ext>
            </c:extLst>
          </c:dPt>
          <c:dPt>
            <c:idx val="18"/>
            <c:bubble3D val="0"/>
            <c:extLst>
              <c:ext xmlns:c16="http://schemas.microsoft.com/office/drawing/2014/chart" uri="{C3380CC4-5D6E-409C-BE32-E72D297353CC}">
                <c16:uniqueId val="{00000052-DA94-4387-A5BC-1F03D6BE52C9}"/>
              </c:ext>
            </c:extLst>
          </c:dPt>
          <c:dPt>
            <c:idx val="19"/>
            <c:bubble3D val="0"/>
            <c:extLst>
              <c:ext xmlns:c16="http://schemas.microsoft.com/office/drawing/2014/chart" uri="{C3380CC4-5D6E-409C-BE32-E72D297353CC}">
                <c16:uniqueId val="{00000053-DA94-4387-A5BC-1F03D6BE52C9}"/>
              </c:ext>
            </c:extLst>
          </c:dPt>
          <c:dPt>
            <c:idx val="20"/>
            <c:bubble3D val="0"/>
            <c:extLst>
              <c:ext xmlns:c16="http://schemas.microsoft.com/office/drawing/2014/chart" uri="{C3380CC4-5D6E-409C-BE32-E72D297353CC}">
                <c16:uniqueId val="{00000054-DA94-4387-A5BC-1F03D6BE52C9}"/>
              </c:ext>
            </c:extLst>
          </c:dPt>
          <c:dPt>
            <c:idx val="21"/>
            <c:bubble3D val="0"/>
            <c:extLst>
              <c:ext xmlns:c16="http://schemas.microsoft.com/office/drawing/2014/chart" uri="{C3380CC4-5D6E-409C-BE32-E72D297353CC}">
                <c16:uniqueId val="{00000055-DA94-4387-A5BC-1F03D6BE52C9}"/>
              </c:ext>
            </c:extLst>
          </c:dPt>
          <c:dPt>
            <c:idx val="22"/>
            <c:bubble3D val="0"/>
            <c:extLst>
              <c:ext xmlns:c16="http://schemas.microsoft.com/office/drawing/2014/chart" uri="{C3380CC4-5D6E-409C-BE32-E72D297353CC}">
                <c16:uniqueId val="{00000056-DA94-4387-A5BC-1F03D6BE52C9}"/>
              </c:ext>
            </c:extLst>
          </c:dPt>
          <c:dPt>
            <c:idx val="23"/>
            <c:bubble3D val="0"/>
            <c:extLst>
              <c:ext xmlns:c16="http://schemas.microsoft.com/office/drawing/2014/chart" uri="{C3380CC4-5D6E-409C-BE32-E72D297353CC}">
                <c16:uniqueId val="{00000057-DA94-4387-A5BC-1F03D6BE52C9}"/>
              </c:ext>
            </c:extLst>
          </c:dPt>
          <c:dPt>
            <c:idx val="24"/>
            <c:bubble3D val="0"/>
            <c:extLst>
              <c:ext xmlns:c16="http://schemas.microsoft.com/office/drawing/2014/chart" uri="{C3380CC4-5D6E-409C-BE32-E72D297353CC}">
                <c16:uniqueId val="{00000058-DA94-4387-A5BC-1F03D6BE52C9}"/>
              </c:ext>
            </c:extLst>
          </c:dPt>
          <c:dPt>
            <c:idx val="25"/>
            <c:bubble3D val="0"/>
            <c:extLst>
              <c:ext xmlns:c16="http://schemas.microsoft.com/office/drawing/2014/chart" uri="{C3380CC4-5D6E-409C-BE32-E72D297353CC}">
                <c16:uniqueId val="{00000059-DA94-4387-A5BC-1F03D6BE52C9}"/>
              </c:ext>
            </c:extLst>
          </c:dPt>
          <c:dPt>
            <c:idx val="26"/>
            <c:bubble3D val="0"/>
            <c:extLst>
              <c:ext xmlns:c16="http://schemas.microsoft.com/office/drawing/2014/chart" uri="{C3380CC4-5D6E-409C-BE32-E72D297353CC}">
                <c16:uniqueId val="{0000005A-DA94-4387-A5BC-1F03D6BE52C9}"/>
              </c:ext>
            </c:extLst>
          </c:dPt>
          <c:dPt>
            <c:idx val="27"/>
            <c:bubble3D val="0"/>
            <c:extLst>
              <c:ext xmlns:c16="http://schemas.microsoft.com/office/drawing/2014/chart" uri="{C3380CC4-5D6E-409C-BE32-E72D297353CC}">
                <c16:uniqueId val="{0000005B-DA94-4387-A5BC-1F03D6BE52C9}"/>
              </c:ext>
            </c:extLst>
          </c:dPt>
          <c:dPt>
            <c:idx val="28"/>
            <c:bubble3D val="0"/>
            <c:extLst>
              <c:ext xmlns:c16="http://schemas.microsoft.com/office/drawing/2014/chart" uri="{C3380CC4-5D6E-409C-BE32-E72D297353CC}">
                <c16:uniqueId val="{0000005C-DA94-4387-A5BC-1F03D6BE52C9}"/>
              </c:ext>
            </c:extLst>
          </c:dPt>
          <c:dPt>
            <c:idx val="29"/>
            <c:bubble3D val="0"/>
            <c:extLst>
              <c:ext xmlns:c16="http://schemas.microsoft.com/office/drawing/2014/chart" uri="{C3380CC4-5D6E-409C-BE32-E72D297353CC}">
                <c16:uniqueId val="{0000005D-DA94-4387-A5BC-1F03D6BE52C9}"/>
              </c:ext>
            </c:extLst>
          </c:dPt>
          <c:dPt>
            <c:idx val="30"/>
            <c:bubble3D val="0"/>
            <c:extLst>
              <c:ext xmlns:c16="http://schemas.microsoft.com/office/drawing/2014/chart" uri="{C3380CC4-5D6E-409C-BE32-E72D297353CC}">
                <c16:uniqueId val="{0000005E-DA94-4387-A5BC-1F03D6BE52C9}"/>
              </c:ext>
            </c:extLst>
          </c:dPt>
          <c:dPt>
            <c:idx val="31"/>
            <c:bubble3D val="0"/>
            <c:extLst>
              <c:ext xmlns:c16="http://schemas.microsoft.com/office/drawing/2014/chart" uri="{C3380CC4-5D6E-409C-BE32-E72D297353CC}">
                <c16:uniqueId val="{0000005F-DA94-4387-A5BC-1F03D6BE52C9}"/>
              </c:ext>
            </c:extLst>
          </c:dPt>
          <c:dPt>
            <c:idx val="32"/>
            <c:bubble3D val="0"/>
            <c:extLst>
              <c:ext xmlns:c16="http://schemas.microsoft.com/office/drawing/2014/chart" uri="{C3380CC4-5D6E-409C-BE32-E72D297353CC}">
                <c16:uniqueId val="{00000060-DA94-4387-A5BC-1F03D6BE52C9}"/>
              </c:ext>
            </c:extLst>
          </c:dPt>
          <c:dPt>
            <c:idx val="33"/>
            <c:bubble3D val="0"/>
            <c:extLst>
              <c:ext xmlns:c16="http://schemas.microsoft.com/office/drawing/2014/chart" uri="{C3380CC4-5D6E-409C-BE32-E72D297353CC}">
                <c16:uniqueId val="{00000061-DA94-4387-A5BC-1F03D6BE52C9}"/>
              </c:ext>
            </c:extLst>
          </c:dPt>
          <c:dPt>
            <c:idx val="34"/>
            <c:bubble3D val="0"/>
            <c:extLst>
              <c:ext xmlns:c16="http://schemas.microsoft.com/office/drawing/2014/chart" uri="{C3380CC4-5D6E-409C-BE32-E72D297353CC}">
                <c16:uniqueId val="{00000062-DA94-4387-A5BC-1F03D6BE52C9}"/>
              </c:ext>
            </c:extLst>
          </c:dPt>
          <c:dPt>
            <c:idx val="35"/>
            <c:bubble3D val="0"/>
            <c:extLst>
              <c:ext xmlns:c16="http://schemas.microsoft.com/office/drawing/2014/chart" uri="{C3380CC4-5D6E-409C-BE32-E72D297353CC}">
                <c16:uniqueId val="{00000063-DA94-4387-A5BC-1F03D6BE52C9}"/>
              </c:ext>
            </c:extLst>
          </c:dPt>
          <c:dPt>
            <c:idx val="36"/>
            <c:bubble3D val="0"/>
            <c:extLst>
              <c:ext xmlns:c16="http://schemas.microsoft.com/office/drawing/2014/chart" uri="{C3380CC4-5D6E-409C-BE32-E72D297353CC}">
                <c16:uniqueId val="{00000064-DA94-4387-A5BC-1F03D6BE52C9}"/>
              </c:ext>
            </c:extLst>
          </c:dPt>
          <c:dPt>
            <c:idx val="37"/>
            <c:bubble3D val="0"/>
            <c:extLst>
              <c:ext xmlns:c16="http://schemas.microsoft.com/office/drawing/2014/chart" uri="{C3380CC4-5D6E-409C-BE32-E72D297353CC}">
                <c16:uniqueId val="{00000065-DA94-4387-A5BC-1F03D6BE52C9}"/>
              </c:ext>
            </c:extLst>
          </c:dPt>
          <c:dPt>
            <c:idx val="38"/>
            <c:bubble3D val="0"/>
            <c:extLst>
              <c:ext xmlns:c16="http://schemas.microsoft.com/office/drawing/2014/chart" uri="{C3380CC4-5D6E-409C-BE32-E72D297353CC}">
                <c16:uniqueId val="{00000066-DA94-4387-A5BC-1F03D6BE52C9}"/>
              </c:ext>
            </c:extLst>
          </c:dPt>
          <c:dPt>
            <c:idx val="39"/>
            <c:bubble3D val="0"/>
            <c:extLst>
              <c:ext xmlns:c16="http://schemas.microsoft.com/office/drawing/2014/chart" uri="{C3380CC4-5D6E-409C-BE32-E72D297353CC}">
                <c16:uniqueId val="{00000067-DA94-4387-A5BC-1F03D6BE52C9}"/>
              </c:ext>
            </c:extLst>
          </c:dPt>
          <c:dPt>
            <c:idx val="40"/>
            <c:bubble3D val="0"/>
            <c:extLst>
              <c:ext xmlns:c16="http://schemas.microsoft.com/office/drawing/2014/chart" uri="{C3380CC4-5D6E-409C-BE32-E72D297353CC}">
                <c16:uniqueId val="{00000068-DA94-4387-A5BC-1F03D6BE52C9}"/>
              </c:ext>
            </c:extLst>
          </c:dPt>
          <c:dPt>
            <c:idx val="41"/>
            <c:bubble3D val="0"/>
            <c:extLst>
              <c:ext xmlns:c16="http://schemas.microsoft.com/office/drawing/2014/chart" uri="{C3380CC4-5D6E-409C-BE32-E72D297353CC}">
                <c16:uniqueId val="{00000069-DA94-4387-A5BC-1F03D6BE52C9}"/>
              </c:ext>
            </c:extLst>
          </c:dPt>
          <c:dPt>
            <c:idx val="42"/>
            <c:bubble3D val="0"/>
            <c:extLst>
              <c:ext xmlns:c16="http://schemas.microsoft.com/office/drawing/2014/chart" uri="{C3380CC4-5D6E-409C-BE32-E72D297353CC}">
                <c16:uniqueId val="{0000006A-DA94-4387-A5BC-1F03D6BE52C9}"/>
              </c:ext>
            </c:extLst>
          </c:dPt>
          <c:dPt>
            <c:idx val="43"/>
            <c:bubble3D val="0"/>
            <c:extLst>
              <c:ext xmlns:c16="http://schemas.microsoft.com/office/drawing/2014/chart" uri="{C3380CC4-5D6E-409C-BE32-E72D297353CC}">
                <c16:uniqueId val="{0000006B-DA94-4387-A5BC-1F03D6BE52C9}"/>
              </c:ext>
            </c:extLst>
          </c:dPt>
          <c:dPt>
            <c:idx val="44"/>
            <c:bubble3D val="0"/>
            <c:extLst>
              <c:ext xmlns:c16="http://schemas.microsoft.com/office/drawing/2014/chart" uri="{C3380CC4-5D6E-409C-BE32-E72D297353CC}">
                <c16:uniqueId val="{0000006C-DA94-4387-A5BC-1F03D6BE52C9}"/>
              </c:ext>
            </c:extLst>
          </c:dPt>
          <c:dPt>
            <c:idx val="45"/>
            <c:bubble3D val="0"/>
            <c:extLst>
              <c:ext xmlns:c16="http://schemas.microsoft.com/office/drawing/2014/chart" uri="{C3380CC4-5D6E-409C-BE32-E72D297353CC}">
                <c16:uniqueId val="{0000006D-DA94-4387-A5BC-1F03D6BE52C9}"/>
              </c:ext>
            </c:extLst>
          </c:dPt>
          <c:dPt>
            <c:idx val="46"/>
            <c:bubble3D val="0"/>
            <c:extLst>
              <c:ext xmlns:c16="http://schemas.microsoft.com/office/drawing/2014/chart" uri="{C3380CC4-5D6E-409C-BE32-E72D297353CC}">
                <c16:uniqueId val="{0000006E-DA94-4387-A5BC-1F03D6BE52C9}"/>
              </c:ext>
            </c:extLst>
          </c:dPt>
          <c:dPt>
            <c:idx val="47"/>
            <c:bubble3D val="0"/>
            <c:extLst>
              <c:ext xmlns:c16="http://schemas.microsoft.com/office/drawing/2014/chart" uri="{C3380CC4-5D6E-409C-BE32-E72D297353CC}">
                <c16:uniqueId val="{0000006F-DA94-4387-A5BC-1F03D6BE52C9}"/>
              </c:ext>
            </c:extLst>
          </c:dPt>
          <c:dPt>
            <c:idx val="48"/>
            <c:bubble3D val="0"/>
            <c:extLst>
              <c:ext xmlns:c16="http://schemas.microsoft.com/office/drawing/2014/chart" uri="{C3380CC4-5D6E-409C-BE32-E72D297353CC}">
                <c16:uniqueId val="{00000070-DA94-4387-A5BC-1F03D6BE52C9}"/>
              </c:ext>
            </c:extLst>
          </c:dPt>
          <c:dPt>
            <c:idx val="49"/>
            <c:bubble3D val="0"/>
            <c:extLst>
              <c:ext xmlns:c16="http://schemas.microsoft.com/office/drawing/2014/chart" uri="{C3380CC4-5D6E-409C-BE32-E72D297353CC}">
                <c16:uniqueId val="{00000071-DA94-4387-A5BC-1F03D6BE52C9}"/>
              </c:ext>
            </c:extLst>
          </c:dPt>
          <c:dPt>
            <c:idx val="50"/>
            <c:bubble3D val="0"/>
            <c:extLst>
              <c:ext xmlns:c16="http://schemas.microsoft.com/office/drawing/2014/chart" uri="{C3380CC4-5D6E-409C-BE32-E72D297353CC}">
                <c16:uniqueId val="{00000072-DA94-4387-A5BC-1F03D6BE52C9}"/>
              </c:ext>
            </c:extLst>
          </c:dPt>
          <c:dPt>
            <c:idx val="51"/>
            <c:bubble3D val="0"/>
            <c:extLst>
              <c:ext xmlns:c16="http://schemas.microsoft.com/office/drawing/2014/chart" uri="{C3380CC4-5D6E-409C-BE32-E72D297353CC}">
                <c16:uniqueId val="{00000073-DA94-4387-A5BC-1F03D6BE52C9}"/>
              </c:ext>
            </c:extLst>
          </c:dPt>
          <c:dPt>
            <c:idx val="52"/>
            <c:bubble3D val="0"/>
            <c:extLst>
              <c:ext xmlns:c16="http://schemas.microsoft.com/office/drawing/2014/chart" uri="{C3380CC4-5D6E-409C-BE32-E72D297353CC}">
                <c16:uniqueId val="{00000074-DA94-4387-A5BC-1F03D6BE52C9}"/>
              </c:ext>
            </c:extLst>
          </c:dPt>
          <c:dPt>
            <c:idx val="53"/>
            <c:bubble3D val="0"/>
            <c:extLst>
              <c:ext xmlns:c16="http://schemas.microsoft.com/office/drawing/2014/chart" uri="{C3380CC4-5D6E-409C-BE32-E72D297353CC}">
                <c16:uniqueId val="{00000075-DA94-4387-A5BC-1F03D6BE52C9}"/>
              </c:ext>
            </c:extLst>
          </c:dPt>
          <c:dPt>
            <c:idx val="54"/>
            <c:bubble3D val="0"/>
            <c:extLst>
              <c:ext xmlns:c16="http://schemas.microsoft.com/office/drawing/2014/chart" uri="{C3380CC4-5D6E-409C-BE32-E72D297353CC}">
                <c16:uniqueId val="{00000076-DA94-4387-A5BC-1F03D6BE52C9}"/>
              </c:ext>
            </c:extLst>
          </c:dPt>
          <c:dPt>
            <c:idx val="55"/>
            <c:bubble3D val="0"/>
            <c:extLst>
              <c:ext xmlns:c16="http://schemas.microsoft.com/office/drawing/2014/chart" uri="{C3380CC4-5D6E-409C-BE32-E72D297353CC}">
                <c16:uniqueId val="{00000077-DA94-4387-A5BC-1F03D6BE52C9}"/>
              </c:ext>
            </c:extLst>
          </c:dPt>
          <c:dPt>
            <c:idx val="56"/>
            <c:bubble3D val="0"/>
            <c:extLst>
              <c:ext xmlns:c16="http://schemas.microsoft.com/office/drawing/2014/chart" uri="{C3380CC4-5D6E-409C-BE32-E72D297353CC}">
                <c16:uniqueId val="{00000078-DA94-4387-A5BC-1F03D6BE52C9}"/>
              </c:ext>
            </c:extLst>
          </c:dPt>
          <c:dPt>
            <c:idx val="59"/>
            <c:bubble3D val="0"/>
            <c:extLst>
              <c:ext xmlns:c16="http://schemas.microsoft.com/office/drawing/2014/chart" uri="{C3380CC4-5D6E-409C-BE32-E72D297353CC}">
                <c16:uniqueId val="{00000079-DA94-4387-A5BC-1F03D6BE52C9}"/>
              </c:ext>
            </c:extLst>
          </c:dPt>
          <c:dPt>
            <c:idx val="60"/>
            <c:bubble3D val="0"/>
            <c:extLst>
              <c:ext xmlns:c16="http://schemas.microsoft.com/office/drawing/2014/chart" uri="{C3380CC4-5D6E-409C-BE32-E72D297353CC}">
                <c16:uniqueId val="{0000007A-DA94-4387-A5BC-1F03D6BE52C9}"/>
              </c:ext>
            </c:extLst>
          </c:dPt>
          <c:dPt>
            <c:idx val="67"/>
            <c:bubble3D val="0"/>
            <c:extLst>
              <c:ext xmlns:c16="http://schemas.microsoft.com/office/drawing/2014/chart" uri="{C3380CC4-5D6E-409C-BE32-E72D297353CC}">
                <c16:uniqueId val="{0000007B-DA94-4387-A5BC-1F03D6BE52C9}"/>
              </c:ext>
            </c:extLst>
          </c:dPt>
          <c:dPt>
            <c:idx val="71"/>
            <c:bubble3D val="0"/>
            <c:extLst>
              <c:ext xmlns:c16="http://schemas.microsoft.com/office/drawing/2014/chart" uri="{C3380CC4-5D6E-409C-BE32-E72D297353CC}">
                <c16:uniqueId val="{0000007C-DA94-4387-A5BC-1F03D6BE52C9}"/>
              </c:ext>
            </c:extLst>
          </c:dPt>
          <c:dPt>
            <c:idx val="72"/>
            <c:bubble3D val="0"/>
            <c:extLst>
              <c:ext xmlns:c16="http://schemas.microsoft.com/office/drawing/2014/chart" uri="{C3380CC4-5D6E-409C-BE32-E72D297353CC}">
                <c16:uniqueId val="{0000007D-DA94-4387-A5BC-1F03D6BE52C9}"/>
              </c:ext>
            </c:extLst>
          </c:dPt>
          <c:dPt>
            <c:idx val="79"/>
            <c:bubble3D val="0"/>
            <c:extLst>
              <c:ext xmlns:c16="http://schemas.microsoft.com/office/drawing/2014/chart" uri="{C3380CC4-5D6E-409C-BE32-E72D297353CC}">
                <c16:uniqueId val="{0000007E-DA94-4387-A5BC-1F03D6BE52C9}"/>
              </c:ext>
            </c:extLst>
          </c:dPt>
          <c:dLbls>
            <c:dLbl>
              <c:idx val="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DA94-4387-A5BC-1F03D6BE52C9}"/>
                </c:ext>
              </c:extLst>
            </c:dLbl>
            <c:dLbl>
              <c:idx val="1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DA94-4387-A5BC-1F03D6BE52C9}"/>
                </c:ext>
              </c:extLst>
            </c:dLbl>
            <c:dLbl>
              <c:idx val="3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DA94-4387-A5BC-1F03D6BE52C9}"/>
                </c:ext>
              </c:extLst>
            </c:dLbl>
            <c:dLbl>
              <c:idx val="4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DA94-4387-A5BC-1F03D6BE52C9}"/>
                </c:ext>
              </c:extLst>
            </c:dLbl>
            <c:dLbl>
              <c:idx val="5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DA94-4387-A5BC-1F03D6BE52C9}"/>
                </c:ext>
              </c:extLst>
            </c:dLbl>
            <c:dLbl>
              <c:idx val="6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DA94-4387-A5BC-1F03D6BE52C9}"/>
                </c:ext>
              </c:extLst>
            </c:dLbl>
            <c:dLbl>
              <c:idx val="7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DA94-4387-A5BC-1F03D6BE52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'F26-27'!$F$7:$F$86</c:f>
              <c:numCache>
                <c:formatCode>0.00</c:formatCode>
                <c:ptCount val="80"/>
                <c:pt idx="0">
                  <c:v>16.004980490928599</c:v>
                </c:pt>
                <c:pt idx="1">
                  <c:v>15.8508929874362</c:v>
                </c:pt>
                <c:pt idx="2">
                  <c:v>15.7837102260116</c:v>
                </c:pt>
                <c:pt idx="3">
                  <c:v>15.777774592384599</c:v>
                </c:pt>
                <c:pt idx="4">
                  <c:v>15.6770200598946</c:v>
                </c:pt>
                <c:pt idx="5">
                  <c:v>15.573428010733799</c:v>
                </c:pt>
                <c:pt idx="6">
                  <c:v>15.4830190630821</c:v>
                </c:pt>
                <c:pt idx="7">
                  <c:v>15.559245428145999</c:v>
                </c:pt>
                <c:pt idx="8">
                  <c:v>15.7850845379142</c:v>
                </c:pt>
                <c:pt idx="9">
                  <c:v>15.9176840132329</c:v>
                </c:pt>
                <c:pt idx="10">
                  <c:v>16.017897338022902</c:v>
                </c:pt>
                <c:pt idx="11">
                  <c:v>16.1586334483668</c:v>
                </c:pt>
                <c:pt idx="12">
                  <c:v>16.705832683727301</c:v>
                </c:pt>
                <c:pt idx="13">
                  <c:v>17.3510480320334</c:v>
                </c:pt>
                <c:pt idx="14">
                  <c:v>17.579471355799399</c:v>
                </c:pt>
                <c:pt idx="15">
                  <c:v>17.681710016479698</c:v>
                </c:pt>
                <c:pt idx="16">
                  <c:v>17.889366376945802</c:v>
                </c:pt>
                <c:pt idx="17">
                  <c:v>18.095843377263801</c:v>
                </c:pt>
                <c:pt idx="18">
                  <c:v>18.451393019182198</c:v>
                </c:pt>
                <c:pt idx="19">
                  <c:v>18.971086196797899</c:v>
                </c:pt>
                <c:pt idx="20">
                  <c:v>19.228593123981401</c:v>
                </c:pt>
                <c:pt idx="21">
                  <c:v>19.430086776846899</c:v>
                </c:pt>
                <c:pt idx="22">
                  <c:v>19.404950840373999</c:v>
                </c:pt>
                <c:pt idx="23">
                  <c:v>19.104687517973002</c:v>
                </c:pt>
                <c:pt idx="24">
                  <c:v>18.816270308070301</c:v>
                </c:pt>
                <c:pt idx="25">
                  <c:v>19.238369871747899</c:v>
                </c:pt>
                <c:pt idx="26">
                  <c:v>19.740755868351499</c:v>
                </c:pt>
                <c:pt idx="27">
                  <c:v>19.521537383341101</c:v>
                </c:pt>
                <c:pt idx="28">
                  <c:v>19.4420275152358</c:v>
                </c:pt>
                <c:pt idx="29">
                  <c:v>19.3298048986649</c:v>
                </c:pt>
                <c:pt idx="30">
                  <c:v>19.3989640169521</c:v>
                </c:pt>
                <c:pt idx="31">
                  <c:v>19.284820126811301</c:v>
                </c:pt>
                <c:pt idx="32">
                  <c:v>19.3686493233951</c:v>
                </c:pt>
                <c:pt idx="33">
                  <c:v>19.327784184716901</c:v>
                </c:pt>
                <c:pt idx="34">
                  <c:v>19.319981613210199</c:v>
                </c:pt>
                <c:pt idx="35">
                  <c:v>19.4418210937631</c:v>
                </c:pt>
                <c:pt idx="36">
                  <c:v>19.5185418298373</c:v>
                </c:pt>
                <c:pt idx="37">
                  <c:v>19.404890954363701</c:v>
                </c:pt>
                <c:pt idx="38">
                  <c:v>17.885451920244002</c:v>
                </c:pt>
                <c:pt idx="39">
                  <c:v>15.1018600996677</c:v>
                </c:pt>
                <c:pt idx="40">
                  <c:v>16.2544161259429</c:v>
                </c:pt>
                <c:pt idx="41">
                  <c:v>17.653376602343201</c:v>
                </c:pt>
                <c:pt idx="42">
                  <c:v>18.600588267834599</c:v>
                </c:pt>
                <c:pt idx="43">
                  <c:v>18.600627457198101</c:v>
                </c:pt>
                <c:pt idx="44">
                  <c:v>18.535020116818199</c:v>
                </c:pt>
                <c:pt idx="45">
                  <c:v>18.392541717000199</c:v>
                </c:pt>
                <c:pt idx="46">
                  <c:v>17.721554810542202</c:v>
                </c:pt>
                <c:pt idx="47">
                  <c:v>17.913536170770701</c:v>
                </c:pt>
                <c:pt idx="48">
                  <c:v>18.924396070714401</c:v>
                </c:pt>
                <c:pt idx="49">
                  <c:v>19.7505008653741</c:v>
                </c:pt>
                <c:pt idx="50">
                  <c:v>20.1058595572337</c:v>
                </c:pt>
                <c:pt idx="51">
                  <c:v>20.187252266965601</c:v>
                </c:pt>
                <c:pt idx="52">
                  <c:v>20.223854833905801</c:v>
                </c:pt>
                <c:pt idx="53">
                  <c:v>20.269044206434099</c:v>
                </c:pt>
                <c:pt idx="54">
                  <c:v>20.283476997007099</c:v>
                </c:pt>
                <c:pt idx="55">
                  <c:v>20.302700509696901</c:v>
                </c:pt>
                <c:pt idx="56">
                  <c:v>20.189056552793598</c:v>
                </c:pt>
                <c:pt idx="57">
                  <c:v>20.127537314709301</c:v>
                </c:pt>
                <c:pt idx="58">
                  <c:v>20.0649044777706</c:v>
                </c:pt>
                <c:pt idx="59">
                  <c:v>20.276357755143799</c:v>
                </c:pt>
                <c:pt idx="60">
                  <c:v>20.6509258006312</c:v>
                </c:pt>
                <c:pt idx="61">
                  <c:v>20.852547586578002</c:v>
                </c:pt>
                <c:pt idx="62">
                  <c:v>21.276107201715298</c:v>
                </c:pt>
                <c:pt idx="63">
                  <c:v>21.474077446438098</c:v>
                </c:pt>
                <c:pt idx="64">
                  <c:v>21.660877728166799</c:v>
                </c:pt>
                <c:pt idx="65">
                  <c:v>21.855251581766399</c:v>
                </c:pt>
                <c:pt idx="66">
                  <c:v>21.832787439704699</c:v>
                </c:pt>
                <c:pt idx="67">
                  <c:v>21.931379001352902</c:v>
                </c:pt>
                <c:pt idx="68">
                  <c:v>21.6942532303975</c:v>
                </c:pt>
                <c:pt idx="69">
                  <c:v>21.893132641486801</c:v>
                </c:pt>
                <c:pt idx="70">
                  <c:v>21.789423268410001</c:v>
                </c:pt>
                <c:pt idx="71">
                  <c:v>21.501598614256601</c:v>
                </c:pt>
                <c:pt idx="72">
                  <c:v>21.760657387559998</c:v>
                </c:pt>
                <c:pt idx="73">
                  <c:v>21.789886465647701</c:v>
                </c:pt>
                <c:pt idx="74">
                  <c:v>21.8620485299293</c:v>
                </c:pt>
                <c:pt idx="75">
                  <c:v>21.963588493703</c:v>
                </c:pt>
                <c:pt idx="76">
                  <c:v>21.943020734659001</c:v>
                </c:pt>
                <c:pt idx="77">
                  <c:v>21.993704684533501</c:v>
                </c:pt>
                <c:pt idx="78">
                  <c:v>22.0854554598486</c:v>
                </c:pt>
                <c:pt idx="79">
                  <c:v>22.305456900220801</c:v>
                </c:pt>
              </c:numCache>
            </c:numRef>
          </c:val>
          <c:smooth val="0"/>
          <c:extLst>
            <c:ext xmlns:c16="http://schemas.microsoft.com/office/drawing/2014/chart" uri="{C3380CC4-5D6E-409C-BE32-E72D297353CC}">
              <c16:uniqueId val="{0000007F-DA94-4387-A5BC-1F03D6BE52C9}"/>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4.8915308035746"/>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F5B4-40D2-9381-1FADFEC2E7CD}"/>
              </c:ext>
            </c:extLst>
          </c:dPt>
          <c:dPt>
            <c:idx val="1"/>
            <c:bubble3D val="0"/>
            <c:extLst>
              <c:ext xmlns:c16="http://schemas.microsoft.com/office/drawing/2014/chart" uri="{C3380CC4-5D6E-409C-BE32-E72D297353CC}">
                <c16:uniqueId val="{00000001-F5B4-40D2-9381-1FADFEC2E7CD}"/>
              </c:ext>
            </c:extLst>
          </c:dPt>
          <c:dPt>
            <c:idx val="2"/>
            <c:bubble3D val="0"/>
            <c:extLst>
              <c:ext xmlns:c16="http://schemas.microsoft.com/office/drawing/2014/chart" uri="{C3380CC4-5D6E-409C-BE32-E72D297353CC}">
                <c16:uniqueId val="{00000002-F5B4-40D2-9381-1FADFEC2E7CD}"/>
              </c:ext>
            </c:extLst>
          </c:dPt>
          <c:dPt>
            <c:idx val="3"/>
            <c:bubble3D val="0"/>
            <c:extLst>
              <c:ext xmlns:c16="http://schemas.microsoft.com/office/drawing/2014/chart" uri="{C3380CC4-5D6E-409C-BE32-E72D297353CC}">
                <c16:uniqueId val="{00000003-F5B4-40D2-9381-1FADFEC2E7CD}"/>
              </c:ext>
            </c:extLst>
          </c:dPt>
          <c:dPt>
            <c:idx val="4"/>
            <c:bubble3D val="0"/>
            <c:extLst>
              <c:ext xmlns:c16="http://schemas.microsoft.com/office/drawing/2014/chart" uri="{C3380CC4-5D6E-409C-BE32-E72D297353CC}">
                <c16:uniqueId val="{00000004-F5B4-40D2-9381-1FADFEC2E7CD}"/>
              </c:ext>
            </c:extLst>
          </c:dPt>
          <c:dPt>
            <c:idx val="5"/>
            <c:bubble3D val="0"/>
            <c:extLst>
              <c:ext xmlns:c16="http://schemas.microsoft.com/office/drawing/2014/chart" uri="{C3380CC4-5D6E-409C-BE32-E72D297353CC}">
                <c16:uniqueId val="{00000005-F5B4-40D2-9381-1FADFEC2E7CD}"/>
              </c:ext>
            </c:extLst>
          </c:dPt>
          <c:dPt>
            <c:idx val="6"/>
            <c:bubble3D val="0"/>
            <c:extLst>
              <c:ext xmlns:c16="http://schemas.microsoft.com/office/drawing/2014/chart" uri="{C3380CC4-5D6E-409C-BE32-E72D297353CC}">
                <c16:uniqueId val="{00000006-F5B4-40D2-9381-1FADFEC2E7CD}"/>
              </c:ext>
            </c:extLst>
          </c:dPt>
          <c:dPt>
            <c:idx val="7"/>
            <c:bubble3D val="0"/>
            <c:extLst>
              <c:ext xmlns:c16="http://schemas.microsoft.com/office/drawing/2014/chart" uri="{C3380CC4-5D6E-409C-BE32-E72D297353CC}">
                <c16:uniqueId val="{00000007-F5B4-40D2-9381-1FADFEC2E7CD}"/>
              </c:ext>
            </c:extLst>
          </c:dPt>
          <c:dPt>
            <c:idx val="8"/>
            <c:bubble3D val="0"/>
            <c:extLst>
              <c:ext xmlns:c16="http://schemas.microsoft.com/office/drawing/2014/chart" uri="{C3380CC4-5D6E-409C-BE32-E72D297353CC}">
                <c16:uniqueId val="{00000008-F5B4-40D2-9381-1FADFEC2E7CD}"/>
              </c:ext>
            </c:extLst>
          </c:dPt>
          <c:dPt>
            <c:idx val="9"/>
            <c:bubble3D val="0"/>
            <c:extLst>
              <c:ext xmlns:c16="http://schemas.microsoft.com/office/drawing/2014/chart" uri="{C3380CC4-5D6E-409C-BE32-E72D297353CC}">
                <c16:uniqueId val="{00000009-F5B4-40D2-9381-1FADFEC2E7CD}"/>
              </c:ext>
            </c:extLst>
          </c:dPt>
          <c:dPt>
            <c:idx val="10"/>
            <c:bubble3D val="0"/>
            <c:extLst>
              <c:ext xmlns:c16="http://schemas.microsoft.com/office/drawing/2014/chart" uri="{C3380CC4-5D6E-409C-BE32-E72D297353CC}">
                <c16:uniqueId val="{0000000A-F5B4-40D2-9381-1FADFEC2E7CD}"/>
              </c:ext>
            </c:extLst>
          </c:dPt>
          <c:dPt>
            <c:idx val="11"/>
            <c:bubble3D val="0"/>
            <c:extLst>
              <c:ext xmlns:c16="http://schemas.microsoft.com/office/drawing/2014/chart" uri="{C3380CC4-5D6E-409C-BE32-E72D297353CC}">
                <c16:uniqueId val="{0000000B-F5B4-40D2-9381-1FADFEC2E7CD}"/>
              </c:ext>
            </c:extLst>
          </c:dPt>
          <c:dPt>
            <c:idx val="12"/>
            <c:bubble3D val="0"/>
            <c:extLst>
              <c:ext xmlns:c16="http://schemas.microsoft.com/office/drawing/2014/chart" uri="{C3380CC4-5D6E-409C-BE32-E72D297353CC}">
                <c16:uniqueId val="{0000000C-F5B4-40D2-9381-1FADFEC2E7CD}"/>
              </c:ext>
            </c:extLst>
          </c:dPt>
          <c:dPt>
            <c:idx val="13"/>
            <c:bubble3D val="0"/>
            <c:extLst>
              <c:ext xmlns:c16="http://schemas.microsoft.com/office/drawing/2014/chart" uri="{C3380CC4-5D6E-409C-BE32-E72D297353CC}">
                <c16:uniqueId val="{0000000D-F5B4-40D2-9381-1FADFEC2E7CD}"/>
              </c:ext>
            </c:extLst>
          </c:dPt>
          <c:dPt>
            <c:idx val="14"/>
            <c:bubble3D val="0"/>
            <c:extLst>
              <c:ext xmlns:c16="http://schemas.microsoft.com/office/drawing/2014/chart" uri="{C3380CC4-5D6E-409C-BE32-E72D297353CC}">
                <c16:uniqueId val="{0000000E-F5B4-40D2-9381-1FADFEC2E7CD}"/>
              </c:ext>
            </c:extLst>
          </c:dPt>
          <c:dPt>
            <c:idx val="15"/>
            <c:bubble3D val="0"/>
            <c:extLst>
              <c:ext xmlns:c16="http://schemas.microsoft.com/office/drawing/2014/chart" uri="{C3380CC4-5D6E-409C-BE32-E72D297353CC}">
                <c16:uniqueId val="{0000000F-F5B4-40D2-9381-1FADFEC2E7CD}"/>
              </c:ext>
            </c:extLst>
          </c:dPt>
          <c:dPt>
            <c:idx val="16"/>
            <c:bubble3D val="0"/>
            <c:extLst>
              <c:ext xmlns:c16="http://schemas.microsoft.com/office/drawing/2014/chart" uri="{C3380CC4-5D6E-409C-BE32-E72D297353CC}">
                <c16:uniqueId val="{00000010-F5B4-40D2-9381-1FADFEC2E7CD}"/>
              </c:ext>
            </c:extLst>
          </c:dPt>
          <c:dPt>
            <c:idx val="17"/>
            <c:bubble3D val="0"/>
            <c:extLst>
              <c:ext xmlns:c16="http://schemas.microsoft.com/office/drawing/2014/chart" uri="{C3380CC4-5D6E-409C-BE32-E72D297353CC}">
                <c16:uniqueId val="{00000011-F5B4-40D2-9381-1FADFEC2E7CD}"/>
              </c:ext>
            </c:extLst>
          </c:dPt>
          <c:dPt>
            <c:idx val="18"/>
            <c:bubble3D val="0"/>
            <c:extLst>
              <c:ext xmlns:c16="http://schemas.microsoft.com/office/drawing/2014/chart" uri="{C3380CC4-5D6E-409C-BE32-E72D297353CC}">
                <c16:uniqueId val="{00000012-F5B4-40D2-9381-1FADFEC2E7CD}"/>
              </c:ext>
            </c:extLst>
          </c:dPt>
          <c:dPt>
            <c:idx val="19"/>
            <c:bubble3D val="0"/>
            <c:extLst>
              <c:ext xmlns:c16="http://schemas.microsoft.com/office/drawing/2014/chart" uri="{C3380CC4-5D6E-409C-BE32-E72D297353CC}">
                <c16:uniqueId val="{00000013-F5B4-40D2-9381-1FADFEC2E7CD}"/>
              </c:ext>
            </c:extLst>
          </c:dPt>
          <c:dPt>
            <c:idx val="20"/>
            <c:bubble3D val="0"/>
            <c:extLst>
              <c:ext xmlns:c16="http://schemas.microsoft.com/office/drawing/2014/chart" uri="{C3380CC4-5D6E-409C-BE32-E72D297353CC}">
                <c16:uniqueId val="{00000014-F5B4-40D2-9381-1FADFEC2E7CD}"/>
              </c:ext>
            </c:extLst>
          </c:dPt>
          <c:dPt>
            <c:idx val="21"/>
            <c:bubble3D val="0"/>
            <c:extLst>
              <c:ext xmlns:c16="http://schemas.microsoft.com/office/drawing/2014/chart" uri="{C3380CC4-5D6E-409C-BE32-E72D297353CC}">
                <c16:uniqueId val="{00000015-F5B4-40D2-9381-1FADFEC2E7CD}"/>
              </c:ext>
            </c:extLst>
          </c:dPt>
          <c:dPt>
            <c:idx val="22"/>
            <c:bubble3D val="0"/>
            <c:extLst>
              <c:ext xmlns:c16="http://schemas.microsoft.com/office/drawing/2014/chart" uri="{C3380CC4-5D6E-409C-BE32-E72D297353CC}">
                <c16:uniqueId val="{00000016-F5B4-40D2-9381-1FADFEC2E7CD}"/>
              </c:ext>
            </c:extLst>
          </c:dPt>
          <c:dPt>
            <c:idx val="23"/>
            <c:bubble3D val="0"/>
            <c:extLst>
              <c:ext xmlns:c16="http://schemas.microsoft.com/office/drawing/2014/chart" uri="{C3380CC4-5D6E-409C-BE32-E72D297353CC}">
                <c16:uniqueId val="{00000017-F5B4-40D2-9381-1FADFEC2E7CD}"/>
              </c:ext>
            </c:extLst>
          </c:dPt>
          <c:dPt>
            <c:idx val="24"/>
            <c:bubble3D val="0"/>
            <c:extLst>
              <c:ext xmlns:c16="http://schemas.microsoft.com/office/drawing/2014/chart" uri="{C3380CC4-5D6E-409C-BE32-E72D297353CC}">
                <c16:uniqueId val="{00000018-F5B4-40D2-9381-1FADFEC2E7CD}"/>
              </c:ext>
            </c:extLst>
          </c:dPt>
          <c:dPt>
            <c:idx val="25"/>
            <c:bubble3D val="0"/>
            <c:extLst>
              <c:ext xmlns:c16="http://schemas.microsoft.com/office/drawing/2014/chart" uri="{C3380CC4-5D6E-409C-BE32-E72D297353CC}">
                <c16:uniqueId val="{00000019-F5B4-40D2-9381-1FADFEC2E7CD}"/>
              </c:ext>
            </c:extLst>
          </c:dPt>
          <c:dPt>
            <c:idx val="26"/>
            <c:bubble3D val="0"/>
            <c:extLst>
              <c:ext xmlns:c16="http://schemas.microsoft.com/office/drawing/2014/chart" uri="{C3380CC4-5D6E-409C-BE32-E72D297353CC}">
                <c16:uniqueId val="{0000001A-F5B4-40D2-9381-1FADFEC2E7CD}"/>
              </c:ext>
            </c:extLst>
          </c:dPt>
          <c:dPt>
            <c:idx val="27"/>
            <c:bubble3D val="0"/>
            <c:extLst>
              <c:ext xmlns:c16="http://schemas.microsoft.com/office/drawing/2014/chart" uri="{C3380CC4-5D6E-409C-BE32-E72D297353CC}">
                <c16:uniqueId val="{0000001B-F5B4-40D2-9381-1FADFEC2E7CD}"/>
              </c:ext>
            </c:extLst>
          </c:dPt>
          <c:dPt>
            <c:idx val="28"/>
            <c:bubble3D val="0"/>
            <c:extLst>
              <c:ext xmlns:c16="http://schemas.microsoft.com/office/drawing/2014/chart" uri="{C3380CC4-5D6E-409C-BE32-E72D297353CC}">
                <c16:uniqueId val="{0000001C-F5B4-40D2-9381-1FADFEC2E7CD}"/>
              </c:ext>
            </c:extLst>
          </c:dPt>
          <c:dPt>
            <c:idx val="29"/>
            <c:bubble3D val="0"/>
            <c:extLst>
              <c:ext xmlns:c16="http://schemas.microsoft.com/office/drawing/2014/chart" uri="{C3380CC4-5D6E-409C-BE32-E72D297353CC}">
                <c16:uniqueId val="{0000001D-F5B4-40D2-9381-1FADFEC2E7CD}"/>
              </c:ext>
            </c:extLst>
          </c:dPt>
          <c:dPt>
            <c:idx val="30"/>
            <c:bubble3D val="0"/>
            <c:extLst>
              <c:ext xmlns:c16="http://schemas.microsoft.com/office/drawing/2014/chart" uri="{C3380CC4-5D6E-409C-BE32-E72D297353CC}">
                <c16:uniqueId val="{0000001E-F5B4-40D2-9381-1FADFEC2E7CD}"/>
              </c:ext>
            </c:extLst>
          </c:dPt>
          <c:dPt>
            <c:idx val="31"/>
            <c:bubble3D val="0"/>
            <c:extLst>
              <c:ext xmlns:c16="http://schemas.microsoft.com/office/drawing/2014/chart" uri="{C3380CC4-5D6E-409C-BE32-E72D297353CC}">
                <c16:uniqueId val="{0000001F-F5B4-40D2-9381-1FADFEC2E7CD}"/>
              </c:ext>
            </c:extLst>
          </c:dPt>
          <c:dPt>
            <c:idx val="32"/>
            <c:bubble3D val="0"/>
            <c:extLst>
              <c:ext xmlns:c16="http://schemas.microsoft.com/office/drawing/2014/chart" uri="{C3380CC4-5D6E-409C-BE32-E72D297353CC}">
                <c16:uniqueId val="{00000020-F5B4-40D2-9381-1FADFEC2E7CD}"/>
              </c:ext>
            </c:extLst>
          </c:dPt>
          <c:dPt>
            <c:idx val="33"/>
            <c:bubble3D val="0"/>
            <c:extLst>
              <c:ext xmlns:c16="http://schemas.microsoft.com/office/drawing/2014/chart" uri="{C3380CC4-5D6E-409C-BE32-E72D297353CC}">
                <c16:uniqueId val="{00000021-F5B4-40D2-9381-1FADFEC2E7CD}"/>
              </c:ext>
            </c:extLst>
          </c:dPt>
          <c:dPt>
            <c:idx val="34"/>
            <c:bubble3D val="0"/>
            <c:extLst>
              <c:ext xmlns:c16="http://schemas.microsoft.com/office/drawing/2014/chart" uri="{C3380CC4-5D6E-409C-BE32-E72D297353CC}">
                <c16:uniqueId val="{00000022-F5B4-40D2-9381-1FADFEC2E7CD}"/>
              </c:ext>
            </c:extLst>
          </c:dPt>
          <c:dPt>
            <c:idx val="35"/>
            <c:bubble3D val="0"/>
            <c:extLst>
              <c:ext xmlns:c16="http://schemas.microsoft.com/office/drawing/2014/chart" uri="{C3380CC4-5D6E-409C-BE32-E72D297353CC}">
                <c16:uniqueId val="{00000023-F5B4-40D2-9381-1FADFEC2E7CD}"/>
              </c:ext>
            </c:extLst>
          </c:dPt>
          <c:dPt>
            <c:idx val="36"/>
            <c:bubble3D val="0"/>
            <c:extLst>
              <c:ext xmlns:c16="http://schemas.microsoft.com/office/drawing/2014/chart" uri="{C3380CC4-5D6E-409C-BE32-E72D297353CC}">
                <c16:uniqueId val="{00000024-F5B4-40D2-9381-1FADFEC2E7CD}"/>
              </c:ext>
            </c:extLst>
          </c:dPt>
          <c:dPt>
            <c:idx val="37"/>
            <c:bubble3D val="0"/>
            <c:extLst>
              <c:ext xmlns:c16="http://schemas.microsoft.com/office/drawing/2014/chart" uri="{C3380CC4-5D6E-409C-BE32-E72D297353CC}">
                <c16:uniqueId val="{00000025-F5B4-40D2-9381-1FADFEC2E7CD}"/>
              </c:ext>
            </c:extLst>
          </c:dPt>
          <c:dPt>
            <c:idx val="38"/>
            <c:bubble3D val="0"/>
            <c:extLst>
              <c:ext xmlns:c16="http://schemas.microsoft.com/office/drawing/2014/chart" uri="{C3380CC4-5D6E-409C-BE32-E72D297353CC}">
                <c16:uniqueId val="{00000026-F5B4-40D2-9381-1FADFEC2E7CD}"/>
              </c:ext>
            </c:extLst>
          </c:dPt>
          <c:dPt>
            <c:idx val="39"/>
            <c:bubble3D val="0"/>
            <c:extLst>
              <c:ext xmlns:c16="http://schemas.microsoft.com/office/drawing/2014/chart" uri="{C3380CC4-5D6E-409C-BE32-E72D297353CC}">
                <c16:uniqueId val="{00000027-F5B4-40D2-9381-1FADFEC2E7CD}"/>
              </c:ext>
            </c:extLst>
          </c:dPt>
          <c:dPt>
            <c:idx val="40"/>
            <c:bubble3D val="0"/>
            <c:extLst>
              <c:ext xmlns:c16="http://schemas.microsoft.com/office/drawing/2014/chart" uri="{C3380CC4-5D6E-409C-BE32-E72D297353CC}">
                <c16:uniqueId val="{00000028-F5B4-40D2-9381-1FADFEC2E7CD}"/>
              </c:ext>
            </c:extLst>
          </c:dPt>
          <c:dPt>
            <c:idx val="41"/>
            <c:bubble3D val="0"/>
            <c:extLst>
              <c:ext xmlns:c16="http://schemas.microsoft.com/office/drawing/2014/chart" uri="{C3380CC4-5D6E-409C-BE32-E72D297353CC}">
                <c16:uniqueId val="{00000029-F5B4-40D2-9381-1FADFEC2E7CD}"/>
              </c:ext>
            </c:extLst>
          </c:dPt>
          <c:dPt>
            <c:idx val="42"/>
            <c:bubble3D val="0"/>
            <c:extLst>
              <c:ext xmlns:c16="http://schemas.microsoft.com/office/drawing/2014/chart" uri="{C3380CC4-5D6E-409C-BE32-E72D297353CC}">
                <c16:uniqueId val="{0000002A-F5B4-40D2-9381-1FADFEC2E7CD}"/>
              </c:ext>
            </c:extLst>
          </c:dPt>
          <c:dPt>
            <c:idx val="43"/>
            <c:bubble3D val="0"/>
            <c:extLst>
              <c:ext xmlns:c16="http://schemas.microsoft.com/office/drawing/2014/chart" uri="{C3380CC4-5D6E-409C-BE32-E72D297353CC}">
                <c16:uniqueId val="{0000002B-F5B4-40D2-9381-1FADFEC2E7CD}"/>
              </c:ext>
            </c:extLst>
          </c:dPt>
          <c:dPt>
            <c:idx val="44"/>
            <c:bubble3D val="0"/>
            <c:extLst>
              <c:ext xmlns:c16="http://schemas.microsoft.com/office/drawing/2014/chart" uri="{C3380CC4-5D6E-409C-BE32-E72D297353CC}">
                <c16:uniqueId val="{0000002C-F5B4-40D2-9381-1FADFEC2E7CD}"/>
              </c:ext>
            </c:extLst>
          </c:dPt>
          <c:dPt>
            <c:idx val="45"/>
            <c:bubble3D val="0"/>
            <c:extLst>
              <c:ext xmlns:c16="http://schemas.microsoft.com/office/drawing/2014/chart" uri="{C3380CC4-5D6E-409C-BE32-E72D297353CC}">
                <c16:uniqueId val="{0000002D-F5B4-40D2-9381-1FADFEC2E7CD}"/>
              </c:ext>
            </c:extLst>
          </c:dPt>
          <c:dPt>
            <c:idx val="46"/>
            <c:bubble3D val="0"/>
            <c:extLst>
              <c:ext xmlns:c16="http://schemas.microsoft.com/office/drawing/2014/chart" uri="{C3380CC4-5D6E-409C-BE32-E72D297353CC}">
                <c16:uniqueId val="{0000002E-F5B4-40D2-9381-1FADFEC2E7CD}"/>
              </c:ext>
            </c:extLst>
          </c:dPt>
          <c:dPt>
            <c:idx val="47"/>
            <c:bubble3D val="0"/>
            <c:extLst>
              <c:ext xmlns:c16="http://schemas.microsoft.com/office/drawing/2014/chart" uri="{C3380CC4-5D6E-409C-BE32-E72D297353CC}">
                <c16:uniqueId val="{0000002F-F5B4-40D2-9381-1FADFEC2E7CD}"/>
              </c:ext>
            </c:extLst>
          </c:dPt>
          <c:dPt>
            <c:idx val="48"/>
            <c:bubble3D val="0"/>
            <c:extLst>
              <c:ext xmlns:c16="http://schemas.microsoft.com/office/drawing/2014/chart" uri="{C3380CC4-5D6E-409C-BE32-E72D297353CC}">
                <c16:uniqueId val="{00000030-F5B4-40D2-9381-1FADFEC2E7CD}"/>
              </c:ext>
            </c:extLst>
          </c:dPt>
          <c:dPt>
            <c:idx val="49"/>
            <c:bubble3D val="0"/>
            <c:extLst>
              <c:ext xmlns:c16="http://schemas.microsoft.com/office/drawing/2014/chart" uri="{C3380CC4-5D6E-409C-BE32-E72D297353CC}">
                <c16:uniqueId val="{00000031-F5B4-40D2-9381-1FADFEC2E7CD}"/>
              </c:ext>
            </c:extLst>
          </c:dPt>
          <c:dPt>
            <c:idx val="50"/>
            <c:bubble3D val="0"/>
            <c:extLst>
              <c:ext xmlns:c16="http://schemas.microsoft.com/office/drawing/2014/chart" uri="{C3380CC4-5D6E-409C-BE32-E72D297353CC}">
                <c16:uniqueId val="{00000032-F5B4-40D2-9381-1FADFEC2E7CD}"/>
              </c:ext>
            </c:extLst>
          </c:dPt>
          <c:dPt>
            <c:idx val="51"/>
            <c:bubble3D val="0"/>
            <c:extLst>
              <c:ext xmlns:c16="http://schemas.microsoft.com/office/drawing/2014/chart" uri="{C3380CC4-5D6E-409C-BE32-E72D297353CC}">
                <c16:uniqueId val="{00000033-F5B4-40D2-9381-1FADFEC2E7CD}"/>
              </c:ext>
            </c:extLst>
          </c:dPt>
          <c:dPt>
            <c:idx val="52"/>
            <c:bubble3D val="0"/>
            <c:extLst>
              <c:ext xmlns:c16="http://schemas.microsoft.com/office/drawing/2014/chart" uri="{C3380CC4-5D6E-409C-BE32-E72D297353CC}">
                <c16:uniqueId val="{00000034-F5B4-40D2-9381-1FADFEC2E7CD}"/>
              </c:ext>
            </c:extLst>
          </c:dPt>
          <c:dPt>
            <c:idx val="53"/>
            <c:bubble3D val="0"/>
            <c:extLst>
              <c:ext xmlns:c16="http://schemas.microsoft.com/office/drawing/2014/chart" uri="{C3380CC4-5D6E-409C-BE32-E72D297353CC}">
                <c16:uniqueId val="{00000035-F5B4-40D2-9381-1FADFEC2E7CD}"/>
              </c:ext>
            </c:extLst>
          </c:dPt>
          <c:dPt>
            <c:idx val="54"/>
            <c:bubble3D val="0"/>
            <c:extLst>
              <c:ext xmlns:c16="http://schemas.microsoft.com/office/drawing/2014/chart" uri="{C3380CC4-5D6E-409C-BE32-E72D297353CC}">
                <c16:uniqueId val="{00000036-F5B4-40D2-9381-1FADFEC2E7CD}"/>
              </c:ext>
            </c:extLst>
          </c:dPt>
          <c:dPt>
            <c:idx val="55"/>
            <c:bubble3D val="0"/>
            <c:extLst>
              <c:ext xmlns:c16="http://schemas.microsoft.com/office/drawing/2014/chart" uri="{C3380CC4-5D6E-409C-BE32-E72D297353CC}">
                <c16:uniqueId val="{00000037-F5B4-40D2-9381-1FADFEC2E7CD}"/>
              </c:ext>
            </c:extLst>
          </c:dPt>
          <c:dPt>
            <c:idx val="56"/>
            <c:bubble3D val="0"/>
            <c:extLst>
              <c:ext xmlns:c16="http://schemas.microsoft.com/office/drawing/2014/chart" uri="{C3380CC4-5D6E-409C-BE32-E72D297353CC}">
                <c16:uniqueId val="{00000038-F5B4-40D2-9381-1FADFEC2E7CD}"/>
              </c:ext>
            </c:extLst>
          </c:dPt>
          <c:dPt>
            <c:idx val="59"/>
            <c:bubble3D val="0"/>
            <c:extLst>
              <c:ext xmlns:c16="http://schemas.microsoft.com/office/drawing/2014/chart" uri="{C3380CC4-5D6E-409C-BE32-E72D297353CC}">
                <c16:uniqueId val="{00000039-F5B4-40D2-9381-1FADFEC2E7CD}"/>
              </c:ext>
            </c:extLst>
          </c:dPt>
          <c:dPt>
            <c:idx val="60"/>
            <c:bubble3D val="0"/>
            <c:extLst>
              <c:ext xmlns:c16="http://schemas.microsoft.com/office/drawing/2014/chart" uri="{C3380CC4-5D6E-409C-BE32-E72D297353CC}">
                <c16:uniqueId val="{0000003A-F5B4-40D2-9381-1FADFEC2E7CD}"/>
              </c:ext>
            </c:extLst>
          </c:dPt>
          <c:dPt>
            <c:idx val="67"/>
            <c:bubble3D val="0"/>
            <c:extLst>
              <c:ext xmlns:c16="http://schemas.microsoft.com/office/drawing/2014/chart" uri="{C3380CC4-5D6E-409C-BE32-E72D297353CC}">
                <c16:uniqueId val="{0000003B-F5B4-40D2-9381-1FADFEC2E7CD}"/>
              </c:ext>
            </c:extLst>
          </c:dPt>
          <c:dPt>
            <c:idx val="71"/>
            <c:bubble3D val="0"/>
            <c:extLst>
              <c:ext xmlns:c16="http://schemas.microsoft.com/office/drawing/2014/chart" uri="{C3380CC4-5D6E-409C-BE32-E72D297353CC}">
                <c16:uniqueId val="{0000003C-F5B4-40D2-9381-1FADFEC2E7CD}"/>
              </c:ext>
            </c:extLst>
          </c:dPt>
          <c:dPt>
            <c:idx val="72"/>
            <c:bubble3D val="0"/>
            <c:extLst>
              <c:ext xmlns:c16="http://schemas.microsoft.com/office/drawing/2014/chart" uri="{C3380CC4-5D6E-409C-BE32-E72D297353CC}">
                <c16:uniqueId val="{0000003D-F5B4-40D2-9381-1FADFEC2E7CD}"/>
              </c:ext>
            </c:extLst>
          </c:dPt>
          <c:dPt>
            <c:idx val="79"/>
            <c:bubble3D val="0"/>
            <c:extLst>
              <c:ext xmlns:c16="http://schemas.microsoft.com/office/drawing/2014/chart" uri="{C3380CC4-5D6E-409C-BE32-E72D297353CC}">
                <c16:uniqueId val="{0000003E-F5B4-40D2-9381-1FADFEC2E7CD}"/>
              </c:ext>
            </c:extLst>
          </c:dPt>
          <c:dLbls>
            <c:dLbl>
              <c:idx val="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B4-40D2-9381-1FADFEC2E7CD}"/>
                </c:ext>
              </c:extLst>
            </c:dLbl>
            <c:dLbl>
              <c:idx val="1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5B4-40D2-9381-1FADFEC2E7CD}"/>
                </c:ext>
              </c:extLst>
            </c:dLbl>
            <c:dLbl>
              <c:idx val="3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5B4-40D2-9381-1FADFEC2E7CD}"/>
                </c:ext>
              </c:extLst>
            </c:dLbl>
            <c:dLbl>
              <c:idx val="4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F5B4-40D2-9381-1FADFEC2E7CD}"/>
                </c:ext>
              </c:extLst>
            </c:dLbl>
            <c:dLbl>
              <c:idx val="5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F5B4-40D2-9381-1FADFEC2E7CD}"/>
                </c:ext>
              </c:extLst>
            </c:dLbl>
            <c:dLbl>
              <c:idx val="6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F5B4-40D2-9381-1FADFEC2E7CD}"/>
                </c:ext>
              </c:extLst>
            </c:dLbl>
            <c:dLbl>
              <c:idx val="7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F5B4-40D2-9381-1FADFEC2E7C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'F28-29'!$A$7:$B$86</c:f>
              <c:multiLvlStrCache>
                <c:ptCount val="8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lvl>
                <c:lvl>
                  <c:pt idx="0">
                    <c:v>2017</c:v>
                  </c:pt>
                  <c:pt idx="12">
                    <c:v>2018</c:v>
                  </c:pt>
                  <c:pt idx="24">
                    <c:v>2019</c:v>
                  </c:pt>
                  <c:pt idx="36">
                    <c:v>2020</c:v>
                  </c:pt>
                  <c:pt idx="48">
                    <c:v>2021</c:v>
                  </c:pt>
                  <c:pt idx="60">
                    <c:v>2022</c:v>
                  </c:pt>
                  <c:pt idx="72">
                    <c:v>2023</c:v>
                  </c:pt>
                </c:lvl>
              </c:multiLvlStrCache>
            </c:multiLvlStrRef>
          </c:cat>
          <c:val>
            <c:numRef>
              <c:f>'F28-29'!$G$7:$G$86</c:f>
              <c:numCache>
                <c:formatCode>0.00</c:formatCode>
                <c:ptCount val="80"/>
                <c:pt idx="0">
                  <c:v>25.333233049086498</c:v>
                </c:pt>
                <c:pt idx="1">
                  <c:v>25.171172076339101</c:v>
                </c:pt>
                <c:pt idx="2">
                  <c:v>24.897513279305802</c:v>
                </c:pt>
                <c:pt idx="3">
                  <c:v>24.8345536148639</c:v>
                </c:pt>
                <c:pt idx="4">
                  <c:v>24.764601571037201</c:v>
                </c:pt>
                <c:pt idx="5">
                  <c:v>24.525271538566901</c:v>
                </c:pt>
                <c:pt idx="6">
                  <c:v>24.295257312861899</c:v>
                </c:pt>
                <c:pt idx="7">
                  <c:v>24.280561501464</c:v>
                </c:pt>
                <c:pt idx="8">
                  <c:v>24.541424576382301</c:v>
                </c:pt>
                <c:pt idx="9">
                  <c:v>24.510205053046398</c:v>
                </c:pt>
                <c:pt idx="10">
                  <c:v>24.393958046635099</c:v>
                </c:pt>
                <c:pt idx="11">
                  <c:v>24.4185801765265</c:v>
                </c:pt>
                <c:pt idx="12">
                  <c:v>24.945609411236099</c:v>
                </c:pt>
                <c:pt idx="13">
                  <c:v>25.697911009811399</c:v>
                </c:pt>
                <c:pt idx="14">
                  <c:v>25.824608111731099</c:v>
                </c:pt>
                <c:pt idx="15">
                  <c:v>25.9847494785148</c:v>
                </c:pt>
                <c:pt idx="16">
                  <c:v>26.297960793675799</c:v>
                </c:pt>
                <c:pt idx="17">
                  <c:v>26.576882961205101</c:v>
                </c:pt>
                <c:pt idx="18">
                  <c:v>26.7779295056705</c:v>
                </c:pt>
                <c:pt idx="19">
                  <c:v>27.074532126855299</c:v>
                </c:pt>
                <c:pt idx="20">
                  <c:v>27.261178013957501</c:v>
                </c:pt>
                <c:pt idx="21">
                  <c:v>27.435766762272099</c:v>
                </c:pt>
                <c:pt idx="22">
                  <c:v>27.248959840364002</c:v>
                </c:pt>
                <c:pt idx="23">
                  <c:v>26.7651852155428</c:v>
                </c:pt>
                <c:pt idx="24">
                  <c:v>26.5182560578939</c:v>
                </c:pt>
                <c:pt idx="25">
                  <c:v>26.673408452092499</c:v>
                </c:pt>
                <c:pt idx="26">
                  <c:v>27.0956879397853</c:v>
                </c:pt>
                <c:pt idx="27">
                  <c:v>27.207909832191799</c:v>
                </c:pt>
                <c:pt idx="28">
                  <c:v>27.314187587563399</c:v>
                </c:pt>
                <c:pt idx="29">
                  <c:v>27.2766410476207</c:v>
                </c:pt>
                <c:pt idx="30">
                  <c:v>27.192236929716401</c:v>
                </c:pt>
                <c:pt idx="31">
                  <c:v>27.175221170195002</c:v>
                </c:pt>
                <c:pt idx="32">
                  <c:v>27.1124428670194</c:v>
                </c:pt>
                <c:pt idx="33">
                  <c:v>26.9562356415294</c:v>
                </c:pt>
                <c:pt idx="34">
                  <c:v>26.696250230721301</c:v>
                </c:pt>
                <c:pt idx="35">
                  <c:v>26.610776527511099</c:v>
                </c:pt>
                <c:pt idx="36">
                  <c:v>26.5431942422078</c:v>
                </c:pt>
                <c:pt idx="37">
                  <c:v>26.0969362131843</c:v>
                </c:pt>
                <c:pt idx="38">
                  <c:v>24.4080885761751</c:v>
                </c:pt>
                <c:pt idx="39">
                  <c:v>21.1636093289851</c:v>
                </c:pt>
                <c:pt idx="40">
                  <c:v>21.693734530031701</c:v>
                </c:pt>
                <c:pt idx="41">
                  <c:v>22.875681654701101</c:v>
                </c:pt>
                <c:pt idx="42">
                  <c:v>23.798154563747499</c:v>
                </c:pt>
                <c:pt idx="43">
                  <c:v>23.6795169960576</c:v>
                </c:pt>
                <c:pt idx="44">
                  <c:v>23.492002354430301</c:v>
                </c:pt>
                <c:pt idx="45">
                  <c:v>23.2108969781446</c:v>
                </c:pt>
                <c:pt idx="46">
                  <c:v>22.460724461627802</c:v>
                </c:pt>
                <c:pt idx="47">
                  <c:v>22.4909119237584</c:v>
                </c:pt>
                <c:pt idx="48">
                  <c:v>23.353914633185699</c:v>
                </c:pt>
                <c:pt idx="49">
                  <c:v>24.337190592662498</c:v>
                </c:pt>
                <c:pt idx="50">
                  <c:v>25.6957499605485</c:v>
                </c:pt>
                <c:pt idx="51">
                  <c:v>25.852552709506199</c:v>
                </c:pt>
                <c:pt idx="52">
                  <c:v>25.948125887503501</c:v>
                </c:pt>
                <c:pt idx="53">
                  <c:v>25.884204681209301</c:v>
                </c:pt>
                <c:pt idx="54">
                  <c:v>25.784587946697801</c:v>
                </c:pt>
                <c:pt idx="55">
                  <c:v>25.7818950107409</c:v>
                </c:pt>
                <c:pt idx="56">
                  <c:v>25.632616662613401</c:v>
                </c:pt>
                <c:pt idx="57">
                  <c:v>25.4220298669008</c:v>
                </c:pt>
                <c:pt idx="58">
                  <c:v>25.1615174082621</c:v>
                </c:pt>
                <c:pt idx="59">
                  <c:v>25.321961748821099</c:v>
                </c:pt>
                <c:pt idx="60">
                  <c:v>25.575001271220899</c:v>
                </c:pt>
                <c:pt idx="61">
                  <c:v>25.567584849930899</c:v>
                </c:pt>
                <c:pt idx="62">
                  <c:v>25.7419804441809</c:v>
                </c:pt>
                <c:pt idx="63">
                  <c:v>25.887681421054499</c:v>
                </c:pt>
                <c:pt idx="64">
                  <c:v>26.159612372863698</c:v>
                </c:pt>
                <c:pt idx="65">
                  <c:v>26.190049025458801</c:v>
                </c:pt>
                <c:pt idx="66">
                  <c:v>25.9761288084702</c:v>
                </c:pt>
                <c:pt idx="67">
                  <c:v>25.8402729719962</c:v>
                </c:pt>
                <c:pt idx="68">
                  <c:v>25.629157087500399</c:v>
                </c:pt>
                <c:pt idx="69">
                  <c:v>25.616314650166199</c:v>
                </c:pt>
                <c:pt idx="70">
                  <c:v>25.5723650281329</c:v>
                </c:pt>
                <c:pt idx="71">
                  <c:v>25.257011864048099</c:v>
                </c:pt>
                <c:pt idx="72">
                  <c:v>25.2268691514032</c:v>
                </c:pt>
                <c:pt idx="73">
                  <c:v>25.096652627382401</c:v>
                </c:pt>
                <c:pt idx="74">
                  <c:v>25.199381171735201</c:v>
                </c:pt>
                <c:pt idx="75">
                  <c:v>25.237765076687801</c:v>
                </c:pt>
                <c:pt idx="76">
                  <c:v>25.1921326340116</c:v>
                </c:pt>
                <c:pt idx="77">
                  <c:v>25.232814700983798</c:v>
                </c:pt>
                <c:pt idx="78">
                  <c:v>25.1304478880575</c:v>
                </c:pt>
                <c:pt idx="79">
                  <c:v>25.165486947225499</c:v>
                </c:pt>
              </c:numCache>
            </c:numRef>
          </c:val>
          <c:smooth val="0"/>
          <c:extLst>
            <c:ext xmlns:c16="http://schemas.microsoft.com/office/drawing/2014/chart" uri="{C3380CC4-5D6E-409C-BE32-E72D297353CC}">
              <c16:uniqueId val="{0000003F-F5B4-40D2-9381-1FADFEC2E7CD}"/>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F5B4-40D2-9381-1FADFEC2E7CD}"/>
              </c:ext>
            </c:extLst>
          </c:dPt>
          <c:dPt>
            <c:idx val="1"/>
            <c:bubble3D val="0"/>
            <c:extLst>
              <c:ext xmlns:c16="http://schemas.microsoft.com/office/drawing/2014/chart" uri="{C3380CC4-5D6E-409C-BE32-E72D297353CC}">
                <c16:uniqueId val="{00000041-F5B4-40D2-9381-1FADFEC2E7CD}"/>
              </c:ext>
            </c:extLst>
          </c:dPt>
          <c:dPt>
            <c:idx val="2"/>
            <c:bubble3D val="0"/>
            <c:extLst>
              <c:ext xmlns:c16="http://schemas.microsoft.com/office/drawing/2014/chart" uri="{C3380CC4-5D6E-409C-BE32-E72D297353CC}">
                <c16:uniqueId val="{00000042-F5B4-40D2-9381-1FADFEC2E7CD}"/>
              </c:ext>
            </c:extLst>
          </c:dPt>
          <c:dPt>
            <c:idx val="3"/>
            <c:bubble3D val="0"/>
            <c:extLst>
              <c:ext xmlns:c16="http://schemas.microsoft.com/office/drawing/2014/chart" uri="{C3380CC4-5D6E-409C-BE32-E72D297353CC}">
                <c16:uniqueId val="{00000043-F5B4-40D2-9381-1FADFEC2E7CD}"/>
              </c:ext>
            </c:extLst>
          </c:dPt>
          <c:dPt>
            <c:idx val="4"/>
            <c:bubble3D val="0"/>
            <c:extLst>
              <c:ext xmlns:c16="http://schemas.microsoft.com/office/drawing/2014/chart" uri="{C3380CC4-5D6E-409C-BE32-E72D297353CC}">
                <c16:uniqueId val="{00000044-F5B4-40D2-9381-1FADFEC2E7CD}"/>
              </c:ext>
            </c:extLst>
          </c:dPt>
          <c:dPt>
            <c:idx val="5"/>
            <c:bubble3D val="0"/>
            <c:extLst>
              <c:ext xmlns:c16="http://schemas.microsoft.com/office/drawing/2014/chart" uri="{C3380CC4-5D6E-409C-BE32-E72D297353CC}">
                <c16:uniqueId val="{00000045-F5B4-40D2-9381-1FADFEC2E7CD}"/>
              </c:ext>
            </c:extLst>
          </c:dPt>
          <c:dPt>
            <c:idx val="6"/>
            <c:bubble3D val="0"/>
            <c:extLst>
              <c:ext xmlns:c16="http://schemas.microsoft.com/office/drawing/2014/chart" uri="{C3380CC4-5D6E-409C-BE32-E72D297353CC}">
                <c16:uniqueId val="{00000046-F5B4-40D2-9381-1FADFEC2E7CD}"/>
              </c:ext>
            </c:extLst>
          </c:dPt>
          <c:dPt>
            <c:idx val="7"/>
            <c:bubble3D val="0"/>
            <c:extLst>
              <c:ext xmlns:c16="http://schemas.microsoft.com/office/drawing/2014/chart" uri="{C3380CC4-5D6E-409C-BE32-E72D297353CC}">
                <c16:uniqueId val="{00000047-F5B4-40D2-9381-1FADFEC2E7CD}"/>
              </c:ext>
            </c:extLst>
          </c:dPt>
          <c:dPt>
            <c:idx val="8"/>
            <c:bubble3D val="0"/>
            <c:extLst>
              <c:ext xmlns:c16="http://schemas.microsoft.com/office/drawing/2014/chart" uri="{C3380CC4-5D6E-409C-BE32-E72D297353CC}">
                <c16:uniqueId val="{00000048-F5B4-40D2-9381-1FADFEC2E7CD}"/>
              </c:ext>
            </c:extLst>
          </c:dPt>
          <c:dPt>
            <c:idx val="9"/>
            <c:bubble3D val="0"/>
            <c:extLst>
              <c:ext xmlns:c16="http://schemas.microsoft.com/office/drawing/2014/chart" uri="{C3380CC4-5D6E-409C-BE32-E72D297353CC}">
                <c16:uniqueId val="{00000049-F5B4-40D2-9381-1FADFEC2E7CD}"/>
              </c:ext>
            </c:extLst>
          </c:dPt>
          <c:dPt>
            <c:idx val="10"/>
            <c:bubble3D val="0"/>
            <c:extLst>
              <c:ext xmlns:c16="http://schemas.microsoft.com/office/drawing/2014/chart" uri="{C3380CC4-5D6E-409C-BE32-E72D297353CC}">
                <c16:uniqueId val="{0000004A-F5B4-40D2-9381-1FADFEC2E7CD}"/>
              </c:ext>
            </c:extLst>
          </c:dPt>
          <c:dPt>
            <c:idx val="11"/>
            <c:bubble3D val="0"/>
            <c:extLst>
              <c:ext xmlns:c16="http://schemas.microsoft.com/office/drawing/2014/chart" uri="{C3380CC4-5D6E-409C-BE32-E72D297353CC}">
                <c16:uniqueId val="{0000004B-F5B4-40D2-9381-1FADFEC2E7CD}"/>
              </c:ext>
            </c:extLst>
          </c:dPt>
          <c:dPt>
            <c:idx val="12"/>
            <c:bubble3D val="0"/>
            <c:extLst>
              <c:ext xmlns:c16="http://schemas.microsoft.com/office/drawing/2014/chart" uri="{C3380CC4-5D6E-409C-BE32-E72D297353CC}">
                <c16:uniqueId val="{0000004C-F5B4-40D2-9381-1FADFEC2E7CD}"/>
              </c:ext>
            </c:extLst>
          </c:dPt>
          <c:dPt>
            <c:idx val="13"/>
            <c:bubble3D val="0"/>
            <c:extLst>
              <c:ext xmlns:c16="http://schemas.microsoft.com/office/drawing/2014/chart" uri="{C3380CC4-5D6E-409C-BE32-E72D297353CC}">
                <c16:uniqueId val="{0000004D-F5B4-40D2-9381-1FADFEC2E7CD}"/>
              </c:ext>
            </c:extLst>
          </c:dPt>
          <c:dPt>
            <c:idx val="14"/>
            <c:bubble3D val="0"/>
            <c:extLst>
              <c:ext xmlns:c16="http://schemas.microsoft.com/office/drawing/2014/chart" uri="{C3380CC4-5D6E-409C-BE32-E72D297353CC}">
                <c16:uniqueId val="{0000004E-F5B4-40D2-9381-1FADFEC2E7CD}"/>
              </c:ext>
            </c:extLst>
          </c:dPt>
          <c:dPt>
            <c:idx val="15"/>
            <c:bubble3D val="0"/>
            <c:extLst>
              <c:ext xmlns:c16="http://schemas.microsoft.com/office/drawing/2014/chart" uri="{C3380CC4-5D6E-409C-BE32-E72D297353CC}">
                <c16:uniqueId val="{0000004F-F5B4-40D2-9381-1FADFEC2E7CD}"/>
              </c:ext>
            </c:extLst>
          </c:dPt>
          <c:dPt>
            <c:idx val="16"/>
            <c:bubble3D val="0"/>
            <c:extLst>
              <c:ext xmlns:c16="http://schemas.microsoft.com/office/drawing/2014/chart" uri="{C3380CC4-5D6E-409C-BE32-E72D297353CC}">
                <c16:uniqueId val="{00000050-F5B4-40D2-9381-1FADFEC2E7CD}"/>
              </c:ext>
            </c:extLst>
          </c:dPt>
          <c:dPt>
            <c:idx val="17"/>
            <c:bubble3D val="0"/>
            <c:extLst>
              <c:ext xmlns:c16="http://schemas.microsoft.com/office/drawing/2014/chart" uri="{C3380CC4-5D6E-409C-BE32-E72D297353CC}">
                <c16:uniqueId val="{00000051-F5B4-40D2-9381-1FADFEC2E7CD}"/>
              </c:ext>
            </c:extLst>
          </c:dPt>
          <c:dPt>
            <c:idx val="18"/>
            <c:bubble3D val="0"/>
            <c:extLst>
              <c:ext xmlns:c16="http://schemas.microsoft.com/office/drawing/2014/chart" uri="{C3380CC4-5D6E-409C-BE32-E72D297353CC}">
                <c16:uniqueId val="{00000052-F5B4-40D2-9381-1FADFEC2E7CD}"/>
              </c:ext>
            </c:extLst>
          </c:dPt>
          <c:dPt>
            <c:idx val="19"/>
            <c:bubble3D val="0"/>
            <c:extLst>
              <c:ext xmlns:c16="http://schemas.microsoft.com/office/drawing/2014/chart" uri="{C3380CC4-5D6E-409C-BE32-E72D297353CC}">
                <c16:uniqueId val="{00000053-F5B4-40D2-9381-1FADFEC2E7CD}"/>
              </c:ext>
            </c:extLst>
          </c:dPt>
          <c:dPt>
            <c:idx val="20"/>
            <c:bubble3D val="0"/>
            <c:extLst>
              <c:ext xmlns:c16="http://schemas.microsoft.com/office/drawing/2014/chart" uri="{C3380CC4-5D6E-409C-BE32-E72D297353CC}">
                <c16:uniqueId val="{00000054-F5B4-40D2-9381-1FADFEC2E7CD}"/>
              </c:ext>
            </c:extLst>
          </c:dPt>
          <c:dPt>
            <c:idx val="21"/>
            <c:bubble3D val="0"/>
            <c:extLst>
              <c:ext xmlns:c16="http://schemas.microsoft.com/office/drawing/2014/chart" uri="{C3380CC4-5D6E-409C-BE32-E72D297353CC}">
                <c16:uniqueId val="{00000055-F5B4-40D2-9381-1FADFEC2E7CD}"/>
              </c:ext>
            </c:extLst>
          </c:dPt>
          <c:dPt>
            <c:idx val="22"/>
            <c:bubble3D val="0"/>
            <c:extLst>
              <c:ext xmlns:c16="http://schemas.microsoft.com/office/drawing/2014/chart" uri="{C3380CC4-5D6E-409C-BE32-E72D297353CC}">
                <c16:uniqueId val="{00000056-F5B4-40D2-9381-1FADFEC2E7CD}"/>
              </c:ext>
            </c:extLst>
          </c:dPt>
          <c:dPt>
            <c:idx val="23"/>
            <c:bubble3D val="0"/>
            <c:extLst>
              <c:ext xmlns:c16="http://schemas.microsoft.com/office/drawing/2014/chart" uri="{C3380CC4-5D6E-409C-BE32-E72D297353CC}">
                <c16:uniqueId val="{00000057-F5B4-40D2-9381-1FADFEC2E7CD}"/>
              </c:ext>
            </c:extLst>
          </c:dPt>
          <c:dPt>
            <c:idx val="24"/>
            <c:bubble3D val="0"/>
            <c:extLst>
              <c:ext xmlns:c16="http://schemas.microsoft.com/office/drawing/2014/chart" uri="{C3380CC4-5D6E-409C-BE32-E72D297353CC}">
                <c16:uniqueId val="{00000058-F5B4-40D2-9381-1FADFEC2E7CD}"/>
              </c:ext>
            </c:extLst>
          </c:dPt>
          <c:dPt>
            <c:idx val="25"/>
            <c:bubble3D val="0"/>
            <c:extLst>
              <c:ext xmlns:c16="http://schemas.microsoft.com/office/drawing/2014/chart" uri="{C3380CC4-5D6E-409C-BE32-E72D297353CC}">
                <c16:uniqueId val="{00000059-F5B4-40D2-9381-1FADFEC2E7CD}"/>
              </c:ext>
            </c:extLst>
          </c:dPt>
          <c:dPt>
            <c:idx val="26"/>
            <c:bubble3D val="0"/>
            <c:extLst>
              <c:ext xmlns:c16="http://schemas.microsoft.com/office/drawing/2014/chart" uri="{C3380CC4-5D6E-409C-BE32-E72D297353CC}">
                <c16:uniqueId val="{0000005A-F5B4-40D2-9381-1FADFEC2E7CD}"/>
              </c:ext>
            </c:extLst>
          </c:dPt>
          <c:dPt>
            <c:idx val="27"/>
            <c:bubble3D val="0"/>
            <c:extLst>
              <c:ext xmlns:c16="http://schemas.microsoft.com/office/drawing/2014/chart" uri="{C3380CC4-5D6E-409C-BE32-E72D297353CC}">
                <c16:uniqueId val="{0000005B-F5B4-40D2-9381-1FADFEC2E7CD}"/>
              </c:ext>
            </c:extLst>
          </c:dPt>
          <c:dPt>
            <c:idx val="28"/>
            <c:bubble3D val="0"/>
            <c:extLst>
              <c:ext xmlns:c16="http://schemas.microsoft.com/office/drawing/2014/chart" uri="{C3380CC4-5D6E-409C-BE32-E72D297353CC}">
                <c16:uniqueId val="{0000005C-F5B4-40D2-9381-1FADFEC2E7CD}"/>
              </c:ext>
            </c:extLst>
          </c:dPt>
          <c:dPt>
            <c:idx val="29"/>
            <c:bubble3D val="0"/>
            <c:extLst>
              <c:ext xmlns:c16="http://schemas.microsoft.com/office/drawing/2014/chart" uri="{C3380CC4-5D6E-409C-BE32-E72D297353CC}">
                <c16:uniqueId val="{0000005D-F5B4-40D2-9381-1FADFEC2E7CD}"/>
              </c:ext>
            </c:extLst>
          </c:dPt>
          <c:dPt>
            <c:idx val="30"/>
            <c:bubble3D val="0"/>
            <c:extLst>
              <c:ext xmlns:c16="http://schemas.microsoft.com/office/drawing/2014/chart" uri="{C3380CC4-5D6E-409C-BE32-E72D297353CC}">
                <c16:uniqueId val="{0000005E-F5B4-40D2-9381-1FADFEC2E7CD}"/>
              </c:ext>
            </c:extLst>
          </c:dPt>
          <c:dPt>
            <c:idx val="31"/>
            <c:bubble3D val="0"/>
            <c:extLst>
              <c:ext xmlns:c16="http://schemas.microsoft.com/office/drawing/2014/chart" uri="{C3380CC4-5D6E-409C-BE32-E72D297353CC}">
                <c16:uniqueId val="{0000005F-F5B4-40D2-9381-1FADFEC2E7CD}"/>
              </c:ext>
            </c:extLst>
          </c:dPt>
          <c:dPt>
            <c:idx val="32"/>
            <c:bubble3D val="0"/>
            <c:extLst>
              <c:ext xmlns:c16="http://schemas.microsoft.com/office/drawing/2014/chart" uri="{C3380CC4-5D6E-409C-BE32-E72D297353CC}">
                <c16:uniqueId val="{00000060-F5B4-40D2-9381-1FADFEC2E7CD}"/>
              </c:ext>
            </c:extLst>
          </c:dPt>
          <c:dPt>
            <c:idx val="33"/>
            <c:bubble3D val="0"/>
            <c:extLst>
              <c:ext xmlns:c16="http://schemas.microsoft.com/office/drawing/2014/chart" uri="{C3380CC4-5D6E-409C-BE32-E72D297353CC}">
                <c16:uniqueId val="{00000061-F5B4-40D2-9381-1FADFEC2E7CD}"/>
              </c:ext>
            </c:extLst>
          </c:dPt>
          <c:dPt>
            <c:idx val="34"/>
            <c:bubble3D val="0"/>
            <c:extLst>
              <c:ext xmlns:c16="http://schemas.microsoft.com/office/drawing/2014/chart" uri="{C3380CC4-5D6E-409C-BE32-E72D297353CC}">
                <c16:uniqueId val="{00000062-F5B4-40D2-9381-1FADFEC2E7CD}"/>
              </c:ext>
            </c:extLst>
          </c:dPt>
          <c:dPt>
            <c:idx val="35"/>
            <c:bubble3D val="0"/>
            <c:extLst>
              <c:ext xmlns:c16="http://schemas.microsoft.com/office/drawing/2014/chart" uri="{C3380CC4-5D6E-409C-BE32-E72D297353CC}">
                <c16:uniqueId val="{00000063-F5B4-40D2-9381-1FADFEC2E7CD}"/>
              </c:ext>
            </c:extLst>
          </c:dPt>
          <c:dPt>
            <c:idx val="36"/>
            <c:bubble3D val="0"/>
            <c:extLst>
              <c:ext xmlns:c16="http://schemas.microsoft.com/office/drawing/2014/chart" uri="{C3380CC4-5D6E-409C-BE32-E72D297353CC}">
                <c16:uniqueId val="{00000064-F5B4-40D2-9381-1FADFEC2E7CD}"/>
              </c:ext>
            </c:extLst>
          </c:dPt>
          <c:dPt>
            <c:idx val="37"/>
            <c:bubble3D val="0"/>
            <c:extLst>
              <c:ext xmlns:c16="http://schemas.microsoft.com/office/drawing/2014/chart" uri="{C3380CC4-5D6E-409C-BE32-E72D297353CC}">
                <c16:uniqueId val="{00000065-F5B4-40D2-9381-1FADFEC2E7CD}"/>
              </c:ext>
            </c:extLst>
          </c:dPt>
          <c:dPt>
            <c:idx val="38"/>
            <c:bubble3D val="0"/>
            <c:extLst>
              <c:ext xmlns:c16="http://schemas.microsoft.com/office/drawing/2014/chart" uri="{C3380CC4-5D6E-409C-BE32-E72D297353CC}">
                <c16:uniqueId val="{00000066-F5B4-40D2-9381-1FADFEC2E7CD}"/>
              </c:ext>
            </c:extLst>
          </c:dPt>
          <c:dPt>
            <c:idx val="39"/>
            <c:bubble3D val="0"/>
            <c:extLst>
              <c:ext xmlns:c16="http://schemas.microsoft.com/office/drawing/2014/chart" uri="{C3380CC4-5D6E-409C-BE32-E72D297353CC}">
                <c16:uniqueId val="{00000067-F5B4-40D2-9381-1FADFEC2E7CD}"/>
              </c:ext>
            </c:extLst>
          </c:dPt>
          <c:dPt>
            <c:idx val="40"/>
            <c:bubble3D val="0"/>
            <c:extLst>
              <c:ext xmlns:c16="http://schemas.microsoft.com/office/drawing/2014/chart" uri="{C3380CC4-5D6E-409C-BE32-E72D297353CC}">
                <c16:uniqueId val="{00000068-F5B4-40D2-9381-1FADFEC2E7CD}"/>
              </c:ext>
            </c:extLst>
          </c:dPt>
          <c:dPt>
            <c:idx val="41"/>
            <c:bubble3D val="0"/>
            <c:extLst>
              <c:ext xmlns:c16="http://schemas.microsoft.com/office/drawing/2014/chart" uri="{C3380CC4-5D6E-409C-BE32-E72D297353CC}">
                <c16:uniqueId val="{00000069-F5B4-40D2-9381-1FADFEC2E7CD}"/>
              </c:ext>
            </c:extLst>
          </c:dPt>
          <c:dPt>
            <c:idx val="42"/>
            <c:bubble3D val="0"/>
            <c:extLst>
              <c:ext xmlns:c16="http://schemas.microsoft.com/office/drawing/2014/chart" uri="{C3380CC4-5D6E-409C-BE32-E72D297353CC}">
                <c16:uniqueId val="{0000006A-F5B4-40D2-9381-1FADFEC2E7CD}"/>
              </c:ext>
            </c:extLst>
          </c:dPt>
          <c:dPt>
            <c:idx val="43"/>
            <c:bubble3D val="0"/>
            <c:extLst>
              <c:ext xmlns:c16="http://schemas.microsoft.com/office/drawing/2014/chart" uri="{C3380CC4-5D6E-409C-BE32-E72D297353CC}">
                <c16:uniqueId val="{0000006B-F5B4-40D2-9381-1FADFEC2E7CD}"/>
              </c:ext>
            </c:extLst>
          </c:dPt>
          <c:dPt>
            <c:idx val="44"/>
            <c:bubble3D val="0"/>
            <c:extLst>
              <c:ext xmlns:c16="http://schemas.microsoft.com/office/drawing/2014/chart" uri="{C3380CC4-5D6E-409C-BE32-E72D297353CC}">
                <c16:uniqueId val="{0000006C-F5B4-40D2-9381-1FADFEC2E7CD}"/>
              </c:ext>
            </c:extLst>
          </c:dPt>
          <c:dPt>
            <c:idx val="45"/>
            <c:bubble3D val="0"/>
            <c:extLst>
              <c:ext xmlns:c16="http://schemas.microsoft.com/office/drawing/2014/chart" uri="{C3380CC4-5D6E-409C-BE32-E72D297353CC}">
                <c16:uniqueId val="{0000006D-F5B4-40D2-9381-1FADFEC2E7CD}"/>
              </c:ext>
            </c:extLst>
          </c:dPt>
          <c:dPt>
            <c:idx val="46"/>
            <c:bubble3D val="0"/>
            <c:extLst>
              <c:ext xmlns:c16="http://schemas.microsoft.com/office/drawing/2014/chart" uri="{C3380CC4-5D6E-409C-BE32-E72D297353CC}">
                <c16:uniqueId val="{0000006E-F5B4-40D2-9381-1FADFEC2E7CD}"/>
              </c:ext>
            </c:extLst>
          </c:dPt>
          <c:dPt>
            <c:idx val="47"/>
            <c:bubble3D val="0"/>
            <c:extLst>
              <c:ext xmlns:c16="http://schemas.microsoft.com/office/drawing/2014/chart" uri="{C3380CC4-5D6E-409C-BE32-E72D297353CC}">
                <c16:uniqueId val="{0000006F-F5B4-40D2-9381-1FADFEC2E7CD}"/>
              </c:ext>
            </c:extLst>
          </c:dPt>
          <c:dPt>
            <c:idx val="48"/>
            <c:bubble3D val="0"/>
            <c:extLst>
              <c:ext xmlns:c16="http://schemas.microsoft.com/office/drawing/2014/chart" uri="{C3380CC4-5D6E-409C-BE32-E72D297353CC}">
                <c16:uniqueId val="{00000070-F5B4-40D2-9381-1FADFEC2E7CD}"/>
              </c:ext>
            </c:extLst>
          </c:dPt>
          <c:dPt>
            <c:idx val="49"/>
            <c:bubble3D val="0"/>
            <c:extLst>
              <c:ext xmlns:c16="http://schemas.microsoft.com/office/drawing/2014/chart" uri="{C3380CC4-5D6E-409C-BE32-E72D297353CC}">
                <c16:uniqueId val="{00000071-F5B4-40D2-9381-1FADFEC2E7CD}"/>
              </c:ext>
            </c:extLst>
          </c:dPt>
          <c:dPt>
            <c:idx val="50"/>
            <c:bubble3D val="0"/>
            <c:extLst>
              <c:ext xmlns:c16="http://schemas.microsoft.com/office/drawing/2014/chart" uri="{C3380CC4-5D6E-409C-BE32-E72D297353CC}">
                <c16:uniqueId val="{00000072-F5B4-40D2-9381-1FADFEC2E7CD}"/>
              </c:ext>
            </c:extLst>
          </c:dPt>
          <c:dPt>
            <c:idx val="51"/>
            <c:bubble3D val="0"/>
            <c:extLst>
              <c:ext xmlns:c16="http://schemas.microsoft.com/office/drawing/2014/chart" uri="{C3380CC4-5D6E-409C-BE32-E72D297353CC}">
                <c16:uniqueId val="{00000073-F5B4-40D2-9381-1FADFEC2E7CD}"/>
              </c:ext>
            </c:extLst>
          </c:dPt>
          <c:dPt>
            <c:idx val="52"/>
            <c:bubble3D val="0"/>
            <c:extLst>
              <c:ext xmlns:c16="http://schemas.microsoft.com/office/drawing/2014/chart" uri="{C3380CC4-5D6E-409C-BE32-E72D297353CC}">
                <c16:uniqueId val="{00000074-F5B4-40D2-9381-1FADFEC2E7CD}"/>
              </c:ext>
            </c:extLst>
          </c:dPt>
          <c:dPt>
            <c:idx val="53"/>
            <c:bubble3D val="0"/>
            <c:extLst>
              <c:ext xmlns:c16="http://schemas.microsoft.com/office/drawing/2014/chart" uri="{C3380CC4-5D6E-409C-BE32-E72D297353CC}">
                <c16:uniqueId val="{00000075-F5B4-40D2-9381-1FADFEC2E7CD}"/>
              </c:ext>
            </c:extLst>
          </c:dPt>
          <c:dPt>
            <c:idx val="54"/>
            <c:bubble3D val="0"/>
            <c:extLst>
              <c:ext xmlns:c16="http://schemas.microsoft.com/office/drawing/2014/chart" uri="{C3380CC4-5D6E-409C-BE32-E72D297353CC}">
                <c16:uniqueId val="{00000076-F5B4-40D2-9381-1FADFEC2E7CD}"/>
              </c:ext>
            </c:extLst>
          </c:dPt>
          <c:dPt>
            <c:idx val="55"/>
            <c:bubble3D val="0"/>
            <c:extLst>
              <c:ext xmlns:c16="http://schemas.microsoft.com/office/drawing/2014/chart" uri="{C3380CC4-5D6E-409C-BE32-E72D297353CC}">
                <c16:uniqueId val="{00000077-F5B4-40D2-9381-1FADFEC2E7CD}"/>
              </c:ext>
            </c:extLst>
          </c:dPt>
          <c:dPt>
            <c:idx val="56"/>
            <c:bubble3D val="0"/>
            <c:extLst>
              <c:ext xmlns:c16="http://schemas.microsoft.com/office/drawing/2014/chart" uri="{C3380CC4-5D6E-409C-BE32-E72D297353CC}">
                <c16:uniqueId val="{00000078-F5B4-40D2-9381-1FADFEC2E7CD}"/>
              </c:ext>
            </c:extLst>
          </c:dPt>
          <c:dPt>
            <c:idx val="59"/>
            <c:bubble3D val="0"/>
            <c:extLst>
              <c:ext xmlns:c16="http://schemas.microsoft.com/office/drawing/2014/chart" uri="{C3380CC4-5D6E-409C-BE32-E72D297353CC}">
                <c16:uniqueId val="{00000079-F5B4-40D2-9381-1FADFEC2E7CD}"/>
              </c:ext>
            </c:extLst>
          </c:dPt>
          <c:dPt>
            <c:idx val="60"/>
            <c:bubble3D val="0"/>
            <c:extLst>
              <c:ext xmlns:c16="http://schemas.microsoft.com/office/drawing/2014/chart" uri="{C3380CC4-5D6E-409C-BE32-E72D297353CC}">
                <c16:uniqueId val="{0000007A-F5B4-40D2-9381-1FADFEC2E7CD}"/>
              </c:ext>
            </c:extLst>
          </c:dPt>
          <c:dPt>
            <c:idx val="67"/>
            <c:bubble3D val="0"/>
            <c:extLst>
              <c:ext xmlns:c16="http://schemas.microsoft.com/office/drawing/2014/chart" uri="{C3380CC4-5D6E-409C-BE32-E72D297353CC}">
                <c16:uniqueId val="{0000007B-F5B4-40D2-9381-1FADFEC2E7CD}"/>
              </c:ext>
            </c:extLst>
          </c:dPt>
          <c:dPt>
            <c:idx val="71"/>
            <c:bubble3D val="0"/>
            <c:extLst>
              <c:ext xmlns:c16="http://schemas.microsoft.com/office/drawing/2014/chart" uri="{C3380CC4-5D6E-409C-BE32-E72D297353CC}">
                <c16:uniqueId val="{0000007C-F5B4-40D2-9381-1FADFEC2E7CD}"/>
              </c:ext>
            </c:extLst>
          </c:dPt>
          <c:dPt>
            <c:idx val="72"/>
            <c:bubble3D val="0"/>
            <c:extLst>
              <c:ext xmlns:c16="http://schemas.microsoft.com/office/drawing/2014/chart" uri="{C3380CC4-5D6E-409C-BE32-E72D297353CC}">
                <c16:uniqueId val="{0000007D-F5B4-40D2-9381-1FADFEC2E7CD}"/>
              </c:ext>
            </c:extLst>
          </c:dPt>
          <c:dPt>
            <c:idx val="79"/>
            <c:bubble3D val="0"/>
            <c:extLst>
              <c:ext xmlns:c16="http://schemas.microsoft.com/office/drawing/2014/chart" uri="{C3380CC4-5D6E-409C-BE32-E72D297353CC}">
                <c16:uniqueId val="{0000007E-F5B4-40D2-9381-1FADFEC2E7CD}"/>
              </c:ext>
            </c:extLst>
          </c:dPt>
          <c:dLbls>
            <c:dLbl>
              <c:idx val="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F5B4-40D2-9381-1FADFEC2E7CD}"/>
                </c:ext>
              </c:extLst>
            </c:dLbl>
            <c:dLbl>
              <c:idx val="1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F5B4-40D2-9381-1FADFEC2E7CD}"/>
                </c:ext>
              </c:extLst>
            </c:dLbl>
            <c:dLbl>
              <c:idx val="3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F5B4-40D2-9381-1FADFEC2E7CD}"/>
                </c:ext>
              </c:extLst>
            </c:dLbl>
            <c:dLbl>
              <c:idx val="4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5B4-40D2-9381-1FADFEC2E7CD}"/>
                </c:ext>
              </c:extLst>
            </c:dLbl>
            <c:dLbl>
              <c:idx val="5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F5B4-40D2-9381-1FADFEC2E7CD}"/>
                </c:ext>
              </c:extLst>
            </c:dLbl>
            <c:dLbl>
              <c:idx val="6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F5B4-40D2-9381-1FADFEC2E7CD}"/>
                </c:ext>
              </c:extLst>
            </c:dLbl>
            <c:dLbl>
              <c:idx val="7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F5B4-40D2-9381-1FADFEC2E7C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'F28-29'!$H$7:$H$86</c:f>
              <c:numCache>
                <c:formatCode>0.00</c:formatCode>
                <c:ptCount val="80"/>
                <c:pt idx="0">
                  <c:v>24.6578853517154</c:v>
                </c:pt>
                <c:pt idx="1">
                  <c:v>24.378257913913899</c:v>
                </c:pt>
                <c:pt idx="2">
                  <c:v>24.122280167574001</c:v>
                </c:pt>
                <c:pt idx="3">
                  <c:v>24.0422568568227</c:v>
                </c:pt>
                <c:pt idx="4">
                  <c:v>23.975607204474599</c:v>
                </c:pt>
                <c:pt idx="5">
                  <c:v>23.741053919177698</c:v>
                </c:pt>
                <c:pt idx="6">
                  <c:v>23.515107828378401</c:v>
                </c:pt>
                <c:pt idx="7">
                  <c:v>23.5164732533704</c:v>
                </c:pt>
                <c:pt idx="8">
                  <c:v>23.779395319068598</c:v>
                </c:pt>
                <c:pt idx="9">
                  <c:v>23.766315841656901</c:v>
                </c:pt>
                <c:pt idx="10">
                  <c:v>23.673396805982499</c:v>
                </c:pt>
                <c:pt idx="11">
                  <c:v>23.695365389836901</c:v>
                </c:pt>
                <c:pt idx="12">
                  <c:v>24.2022485576849</c:v>
                </c:pt>
                <c:pt idx="13">
                  <c:v>24.820098052848898</c:v>
                </c:pt>
                <c:pt idx="14">
                  <c:v>24.9434897621272</c:v>
                </c:pt>
                <c:pt idx="15">
                  <c:v>25.127583895171199</c:v>
                </c:pt>
                <c:pt idx="16">
                  <c:v>25.3793872450352</c:v>
                </c:pt>
                <c:pt idx="17">
                  <c:v>25.568004097309601</c:v>
                </c:pt>
                <c:pt idx="18">
                  <c:v>25.889450581858</c:v>
                </c:pt>
                <c:pt idx="19">
                  <c:v>26.387229677130101</c:v>
                </c:pt>
                <c:pt idx="20">
                  <c:v>26.572599314290201</c:v>
                </c:pt>
                <c:pt idx="21">
                  <c:v>26.742344579396999</c:v>
                </c:pt>
                <c:pt idx="22">
                  <c:v>26.521175293203498</c:v>
                </c:pt>
                <c:pt idx="23">
                  <c:v>25.968182351046099</c:v>
                </c:pt>
                <c:pt idx="24">
                  <c:v>25.379163408242</c:v>
                </c:pt>
                <c:pt idx="25">
                  <c:v>25.368317445489101</c:v>
                </c:pt>
                <c:pt idx="26">
                  <c:v>26.088539932045698</c:v>
                </c:pt>
                <c:pt idx="27">
                  <c:v>26.204048688978901</c:v>
                </c:pt>
                <c:pt idx="28">
                  <c:v>26.285570007777899</c:v>
                </c:pt>
                <c:pt idx="29">
                  <c:v>26.275540382649499</c:v>
                </c:pt>
                <c:pt idx="30">
                  <c:v>26.1950584165468</c:v>
                </c:pt>
                <c:pt idx="31">
                  <c:v>26.171689003943001</c:v>
                </c:pt>
                <c:pt idx="32">
                  <c:v>26.102979503714401</c:v>
                </c:pt>
                <c:pt idx="33">
                  <c:v>25.899550333094201</c:v>
                </c:pt>
                <c:pt idx="34">
                  <c:v>25.493077802520201</c:v>
                </c:pt>
                <c:pt idx="35">
                  <c:v>25.407516149765499</c:v>
                </c:pt>
                <c:pt idx="36">
                  <c:v>25.3464430723368</c:v>
                </c:pt>
                <c:pt idx="37">
                  <c:v>24.8528699459725</c:v>
                </c:pt>
                <c:pt idx="38">
                  <c:v>23.1698931984163</c:v>
                </c:pt>
                <c:pt idx="39">
                  <c:v>20.144183725551802</c:v>
                </c:pt>
                <c:pt idx="40">
                  <c:v>20.819980791677501</c:v>
                </c:pt>
                <c:pt idx="41">
                  <c:v>22.041486984422701</c:v>
                </c:pt>
                <c:pt idx="42">
                  <c:v>23.0007993106321</c:v>
                </c:pt>
                <c:pt idx="43">
                  <c:v>22.9226012134157</c:v>
                </c:pt>
                <c:pt idx="44">
                  <c:v>22.820290747401199</c:v>
                </c:pt>
                <c:pt idx="45">
                  <c:v>22.543491031536298</c:v>
                </c:pt>
                <c:pt idx="46">
                  <c:v>21.837671481121699</c:v>
                </c:pt>
                <c:pt idx="47">
                  <c:v>21.909271085815899</c:v>
                </c:pt>
                <c:pt idx="48">
                  <c:v>22.847715631659302</c:v>
                </c:pt>
                <c:pt idx="49">
                  <c:v>23.8507858716569</c:v>
                </c:pt>
                <c:pt idx="50">
                  <c:v>25.012579061782802</c:v>
                </c:pt>
                <c:pt idx="51">
                  <c:v>25.269149127776402</c:v>
                </c:pt>
                <c:pt idx="52">
                  <c:v>25.368847294249399</c:v>
                </c:pt>
                <c:pt idx="53">
                  <c:v>25.367177376713201</c:v>
                </c:pt>
                <c:pt idx="54">
                  <c:v>25.3071677241483</c:v>
                </c:pt>
                <c:pt idx="55">
                  <c:v>25.354130537108301</c:v>
                </c:pt>
                <c:pt idx="56">
                  <c:v>25.212218968177801</c:v>
                </c:pt>
                <c:pt idx="57">
                  <c:v>25.064680233012702</c:v>
                </c:pt>
                <c:pt idx="58">
                  <c:v>24.696308952672101</c:v>
                </c:pt>
                <c:pt idx="59">
                  <c:v>24.790857784266201</c:v>
                </c:pt>
                <c:pt idx="60">
                  <c:v>24.964891300687601</c:v>
                </c:pt>
                <c:pt idx="61">
                  <c:v>24.990929779120801</c:v>
                </c:pt>
                <c:pt idx="62">
                  <c:v>25.0627738456914</c:v>
                </c:pt>
                <c:pt idx="63">
                  <c:v>25.118043824590899</c:v>
                </c:pt>
                <c:pt idx="64">
                  <c:v>25.360661045259199</c:v>
                </c:pt>
                <c:pt idx="65">
                  <c:v>25.316217015949299</c:v>
                </c:pt>
                <c:pt idx="66">
                  <c:v>25.165030712130299</c:v>
                </c:pt>
                <c:pt idx="67">
                  <c:v>25.106018273727798</c:v>
                </c:pt>
                <c:pt idx="68">
                  <c:v>24.932119241481502</c:v>
                </c:pt>
                <c:pt idx="69">
                  <c:v>24.959229131168801</c:v>
                </c:pt>
                <c:pt idx="70">
                  <c:v>24.807054776118299</c:v>
                </c:pt>
                <c:pt idx="71">
                  <c:v>24.480999601717699</c:v>
                </c:pt>
                <c:pt idx="72">
                  <c:v>24.450737199088799</c:v>
                </c:pt>
                <c:pt idx="73">
                  <c:v>24.368401701226599</c:v>
                </c:pt>
                <c:pt idx="74">
                  <c:v>24.400206166616599</c:v>
                </c:pt>
                <c:pt idx="75">
                  <c:v>24.477793024797901</c:v>
                </c:pt>
                <c:pt idx="76">
                  <c:v>24.508101514019899</c:v>
                </c:pt>
                <c:pt idx="77">
                  <c:v>24.521897768057201</c:v>
                </c:pt>
                <c:pt idx="78">
                  <c:v>24.466474496400199</c:v>
                </c:pt>
                <c:pt idx="79">
                  <c:v>24.4898221926187</c:v>
                </c:pt>
              </c:numCache>
            </c:numRef>
          </c:val>
          <c:smooth val="0"/>
          <c:extLst>
            <c:ext xmlns:c16="http://schemas.microsoft.com/office/drawing/2014/chart" uri="{C3380CC4-5D6E-409C-BE32-E72D297353CC}">
              <c16:uniqueId val="{0000007F-F5B4-40D2-9381-1FADFEC2E7CD}"/>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935766762272099"/>
          <c:min val="16.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A03D-4FFE-B2EE-C4C963470D59}"/>
              </c:ext>
            </c:extLst>
          </c:dPt>
          <c:dPt>
            <c:idx val="1"/>
            <c:bubble3D val="0"/>
            <c:extLst>
              <c:ext xmlns:c16="http://schemas.microsoft.com/office/drawing/2014/chart" uri="{C3380CC4-5D6E-409C-BE32-E72D297353CC}">
                <c16:uniqueId val="{00000001-A03D-4FFE-B2EE-C4C963470D59}"/>
              </c:ext>
            </c:extLst>
          </c:dPt>
          <c:dPt>
            <c:idx val="2"/>
            <c:bubble3D val="0"/>
            <c:extLst>
              <c:ext xmlns:c16="http://schemas.microsoft.com/office/drawing/2014/chart" uri="{C3380CC4-5D6E-409C-BE32-E72D297353CC}">
                <c16:uniqueId val="{00000002-A03D-4FFE-B2EE-C4C963470D59}"/>
              </c:ext>
            </c:extLst>
          </c:dPt>
          <c:dPt>
            <c:idx val="3"/>
            <c:bubble3D val="0"/>
            <c:extLst>
              <c:ext xmlns:c16="http://schemas.microsoft.com/office/drawing/2014/chart" uri="{C3380CC4-5D6E-409C-BE32-E72D297353CC}">
                <c16:uniqueId val="{00000003-A03D-4FFE-B2EE-C4C963470D59}"/>
              </c:ext>
            </c:extLst>
          </c:dPt>
          <c:dPt>
            <c:idx val="4"/>
            <c:bubble3D val="0"/>
            <c:extLst>
              <c:ext xmlns:c16="http://schemas.microsoft.com/office/drawing/2014/chart" uri="{C3380CC4-5D6E-409C-BE32-E72D297353CC}">
                <c16:uniqueId val="{00000004-A03D-4FFE-B2EE-C4C963470D59}"/>
              </c:ext>
            </c:extLst>
          </c:dPt>
          <c:dPt>
            <c:idx val="5"/>
            <c:bubble3D val="0"/>
            <c:extLst>
              <c:ext xmlns:c16="http://schemas.microsoft.com/office/drawing/2014/chart" uri="{C3380CC4-5D6E-409C-BE32-E72D297353CC}">
                <c16:uniqueId val="{00000005-A03D-4FFE-B2EE-C4C963470D59}"/>
              </c:ext>
            </c:extLst>
          </c:dPt>
          <c:dPt>
            <c:idx val="6"/>
            <c:bubble3D val="0"/>
            <c:extLst>
              <c:ext xmlns:c16="http://schemas.microsoft.com/office/drawing/2014/chart" uri="{C3380CC4-5D6E-409C-BE32-E72D297353CC}">
                <c16:uniqueId val="{00000006-A03D-4FFE-B2EE-C4C963470D59}"/>
              </c:ext>
            </c:extLst>
          </c:dPt>
          <c:dPt>
            <c:idx val="7"/>
            <c:bubble3D val="0"/>
            <c:extLst>
              <c:ext xmlns:c16="http://schemas.microsoft.com/office/drawing/2014/chart" uri="{C3380CC4-5D6E-409C-BE32-E72D297353CC}">
                <c16:uniqueId val="{00000007-A03D-4FFE-B2EE-C4C963470D59}"/>
              </c:ext>
            </c:extLst>
          </c:dPt>
          <c:dPt>
            <c:idx val="8"/>
            <c:bubble3D val="0"/>
            <c:extLst>
              <c:ext xmlns:c16="http://schemas.microsoft.com/office/drawing/2014/chart" uri="{C3380CC4-5D6E-409C-BE32-E72D297353CC}">
                <c16:uniqueId val="{00000008-A03D-4FFE-B2EE-C4C963470D59}"/>
              </c:ext>
            </c:extLst>
          </c:dPt>
          <c:dPt>
            <c:idx val="9"/>
            <c:bubble3D val="0"/>
            <c:extLst>
              <c:ext xmlns:c16="http://schemas.microsoft.com/office/drawing/2014/chart" uri="{C3380CC4-5D6E-409C-BE32-E72D297353CC}">
                <c16:uniqueId val="{00000009-A03D-4FFE-B2EE-C4C963470D59}"/>
              </c:ext>
            </c:extLst>
          </c:dPt>
          <c:dPt>
            <c:idx val="10"/>
            <c:bubble3D val="0"/>
            <c:extLst>
              <c:ext xmlns:c16="http://schemas.microsoft.com/office/drawing/2014/chart" uri="{C3380CC4-5D6E-409C-BE32-E72D297353CC}">
                <c16:uniqueId val="{0000000A-A03D-4FFE-B2EE-C4C963470D59}"/>
              </c:ext>
            </c:extLst>
          </c:dPt>
          <c:dPt>
            <c:idx val="11"/>
            <c:bubble3D val="0"/>
            <c:extLst>
              <c:ext xmlns:c16="http://schemas.microsoft.com/office/drawing/2014/chart" uri="{C3380CC4-5D6E-409C-BE32-E72D297353CC}">
                <c16:uniqueId val="{0000000B-A03D-4FFE-B2EE-C4C963470D59}"/>
              </c:ext>
            </c:extLst>
          </c:dPt>
          <c:dPt>
            <c:idx val="12"/>
            <c:bubble3D val="0"/>
            <c:extLst>
              <c:ext xmlns:c16="http://schemas.microsoft.com/office/drawing/2014/chart" uri="{C3380CC4-5D6E-409C-BE32-E72D297353CC}">
                <c16:uniqueId val="{0000000C-A03D-4FFE-B2EE-C4C963470D59}"/>
              </c:ext>
            </c:extLst>
          </c:dPt>
          <c:dPt>
            <c:idx val="13"/>
            <c:bubble3D val="0"/>
            <c:extLst>
              <c:ext xmlns:c16="http://schemas.microsoft.com/office/drawing/2014/chart" uri="{C3380CC4-5D6E-409C-BE32-E72D297353CC}">
                <c16:uniqueId val="{0000000D-A03D-4FFE-B2EE-C4C963470D59}"/>
              </c:ext>
            </c:extLst>
          </c:dPt>
          <c:dPt>
            <c:idx val="14"/>
            <c:bubble3D val="0"/>
            <c:extLst>
              <c:ext xmlns:c16="http://schemas.microsoft.com/office/drawing/2014/chart" uri="{C3380CC4-5D6E-409C-BE32-E72D297353CC}">
                <c16:uniqueId val="{0000000E-A03D-4FFE-B2EE-C4C963470D59}"/>
              </c:ext>
            </c:extLst>
          </c:dPt>
          <c:dPt>
            <c:idx val="15"/>
            <c:bubble3D val="0"/>
            <c:extLst>
              <c:ext xmlns:c16="http://schemas.microsoft.com/office/drawing/2014/chart" uri="{C3380CC4-5D6E-409C-BE32-E72D297353CC}">
                <c16:uniqueId val="{0000000F-A03D-4FFE-B2EE-C4C963470D59}"/>
              </c:ext>
            </c:extLst>
          </c:dPt>
          <c:dPt>
            <c:idx val="16"/>
            <c:bubble3D val="0"/>
            <c:extLst>
              <c:ext xmlns:c16="http://schemas.microsoft.com/office/drawing/2014/chart" uri="{C3380CC4-5D6E-409C-BE32-E72D297353CC}">
                <c16:uniqueId val="{00000010-A03D-4FFE-B2EE-C4C963470D59}"/>
              </c:ext>
            </c:extLst>
          </c:dPt>
          <c:dPt>
            <c:idx val="17"/>
            <c:bubble3D val="0"/>
            <c:extLst>
              <c:ext xmlns:c16="http://schemas.microsoft.com/office/drawing/2014/chart" uri="{C3380CC4-5D6E-409C-BE32-E72D297353CC}">
                <c16:uniqueId val="{00000011-A03D-4FFE-B2EE-C4C963470D59}"/>
              </c:ext>
            </c:extLst>
          </c:dPt>
          <c:dPt>
            <c:idx val="18"/>
            <c:bubble3D val="0"/>
            <c:extLst>
              <c:ext xmlns:c16="http://schemas.microsoft.com/office/drawing/2014/chart" uri="{C3380CC4-5D6E-409C-BE32-E72D297353CC}">
                <c16:uniqueId val="{00000012-A03D-4FFE-B2EE-C4C963470D59}"/>
              </c:ext>
            </c:extLst>
          </c:dPt>
          <c:dPt>
            <c:idx val="19"/>
            <c:bubble3D val="0"/>
            <c:extLst>
              <c:ext xmlns:c16="http://schemas.microsoft.com/office/drawing/2014/chart" uri="{C3380CC4-5D6E-409C-BE32-E72D297353CC}">
                <c16:uniqueId val="{00000013-A03D-4FFE-B2EE-C4C963470D59}"/>
              </c:ext>
            </c:extLst>
          </c:dPt>
          <c:dPt>
            <c:idx val="20"/>
            <c:bubble3D val="0"/>
            <c:extLst>
              <c:ext xmlns:c16="http://schemas.microsoft.com/office/drawing/2014/chart" uri="{C3380CC4-5D6E-409C-BE32-E72D297353CC}">
                <c16:uniqueId val="{00000014-A03D-4FFE-B2EE-C4C963470D59}"/>
              </c:ext>
            </c:extLst>
          </c:dPt>
          <c:dPt>
            <c:idx val="21"/>
            <c:bubble3D val="0"/>
            <c:extLst>
              <c:ext xmlns:c16="http://schemas.microsoft.com/office/drawing/2014/chart" uri="{C3380CC4-5D6E-409C-BE32-E72D297353CC}">
                <c16:uniqueId val="{00000015-A03D-4FFE-B2EE-C4C963470D59}"/>
              </c:ext>
            </c:extLst>
          </c:dPt>
          <c:dPt>
            <c:idx val="22"/>
            <c:bubble3D val="0"/>
            <c:extLst>
              <c:ext xmlns:c16="http://schemas.microsoft.com/office/drawing/2014/chart" uri="{C3380CC4-5D6E-409C-BE32-E72D297353CC}">
                <c16:uniqueId val="{00000016-A03D-4FFE-B2EE-C4C963470D59}"/>
              </c:ext>
            </c:extLst>
          </c:dPt>
          <c:dPt>
            <c:idx val="23"/>
            <c:bubble3D val="0"/>
            <c:extLst>
              <c:ext xmlns:c16="http://schemas.microsoft.com/office/drawing/2014/chart" uri="{C3380CC4-5D6E-409C-BE32-E72D297353CC}">
                <c16:uniqueId val="{00000017-A03D-4FFE-B2EE-C4C963470D59}"/>
              </c:ext>
            </c:extLst>
          </c:dPt>
          <c:dPt>
            <c:idx val="24"/>
            <c:bubble3D val="0"/>
            <c:extLst>
              <c:ext xmlns:c16="http://schemas.microsoft.com/office/drawing/2014/chart" uri="{C3380CC4-5D6E-409C-BE32-E72D297353CC}">
                <c16:uniqueId val="{00000018-A03D-4FFE-B2EE-C4C963470D59}"/>
              </c:ext>
            </c:extLst>
          </c:dPt>
          <c:dPt>
            <c:idx val="25"/>
            <c:bubble3D val="0"/>
            <c:extLst>
              <c:ext xmlns:c16="http://schemas.microsoft.com/office/drawing/2014/chart" uri="{C3380CC4-5D6E-409C-BE32-E72D297353CC}">
                <c16:uniqueId val="{00000019-A03D-4FFE-B2EE-C4C963470D59}"/>
              </c:ext>
            </c:extLst>
          </c:dPt>
          <c:dPt>
            <c:idx val="26"/>
            <c:bubble3D val="0"/>
            <c:extLst>
              <c:ext xmlns:c16="http://schemas.microsoft.com/office/drawing/2014/chart" uri="{C3380CC4-5D6E-409C-BE32-E72D297353CC}">
                <c16:uniqueId val="{0000001A-A03D-4FFE-B2EE-C4C963470D59}"/>
              </c:ext>
            </c:extLst>
          </c:dPt>
          <c:dPt>
            <c:idx val="27"/>
            <c:bubble3D val="0"/>
            <c:extLst>
              <c:ext xmlns:c16="http://schemas.microsoft.com/office/drawing/2014/chart" uri="{C3380CC4-5D6E-409C-BE32-E72D297353CC}">
                <c16:uniqueId val="{0000001B-A03D-4FFE-B2EE-C4C963470D59}"/>
              </c:ext>
            </c:extLst>
          </c:dPt>
          <c:dPt>
            <c:idx val="28"/>
            <c:bubble3D val="0"/>
            <c:extLst>
              <c:ext xmlns:c16="http://schemas.microsoft.com/office/drawing/2014/chart" uri="{C3380CC4-5D6E-409C-BE32-E72D297353CC}">
                <c16:uniqueId val="{0000001C-A03D-4FFE-B2EE-C4C963470D59}"/>
              </c:ext>
            </c:extLst>
          </c:dPt>
          <c:dPt>
            <c:idx val="29"/>
            <c:bubble3D val="0"/>
            <c:extLst>
              <c:ext xmlns:c16="http://schemas.microsoft.com/office/drawing/2014/chart" uri="{C3380CC4-5D6E-409C-BE32-E72D297353CC}">
                <c16:uniqueId val="{0000001D-A03D-4FFE-B2EE-C4C963470D59}"/>
              </c:ext>
            </c:extLst>
          </c:dPt>
          <c:dPt>
            <c:idx val="30"/>
            <c:bubble3D val="0"/>
            <c:extLst>
              <c:ext xmlns:c16="http://schemas.microsoft.com/office/drawing/2014/chart" uri="{C3380CC4-5D6E-409C-BE32-E72D297353CC}">
                <c16:uniqueId val="{0000001E-A03D-4FFE-B2EE-C4C963470D59}"/>
              </c:ext>
            </c:extLst>
          </c:dPt>
          <c:dPt>
            <c:idx val="31"/>
            <c:bubble3D val="0"/>
            <c:extLst>
              <c:ext xmlns:c16="http://schemas.microsoft.com/office/drawing/2014/chart" uri="{C3380CC4-5D6E-409C-BE32-E72D297353CC}">
                <c16:uniqueId val="{0000001F-A03D-4FFE-B2EE-C4C963470D59}"/>
              </c:ext>
            </c:extLst>
          </c:dPt>
          <c:dPt>
            <c:idx val="32"/>
            <c:bubble3D val="0"/>
            <c:extLst>
              <c:ext xmlns:c16="http://schemas.microsoft.com/office/drawing/2014/chart" uri="{C3380CC4-5D6E-409C-BE32-E72D297353CC}">
                <c16:uniqueId val="{00000020-A03D-4FFE-B2EE-C4C963470D59}"/>
              </c:ext>
            </c:extLst>
          </c:dPt>
          <c:dPt>
            <c:idx val="33"/>
            <c:bubble3D val="0"/>
            <c:extLst>
              <c:ext xmlns:c16="http://schemas.microsoft.com/office/drawing/2014/chart" uri="{C3380CC4-5D6E-409C-BE32-E72D297353CC}">
                <c16:uniqueId val="{00000021-A03D-4FFE-B2EE-C4C963470D59}"/>
              </c:ext>
            </c:extLst>
          </c:dPt>
          <c:dPt>
            <c:idx val="34"/>
            <c:bubble3D val="0"/>
            <c:extLst>
              <c:ext xmlns:c16="http://schemas.microsoft.com/office/drawing/2014/chart" uri="{C3380CC4-5D6E-409C-BE32-E72D297353CC}">
                <c16:uniqueId val="{00000022-A03D-4FFE-B2EE-C4C963470D59}"/>
              </c:ext>
            </c:extLst>
          </c:dPt>
          <c:dPt>
            <c:idx val="35"/>
            <c:bubble3D val="0"/>
            <c:extLst>
              <c:ext xmlns:c16="http://schemas.microsoft.com/office/drawing/2014/chart" uri="{C3380CC4-5D6E-409C-BE32-E72D297353CC}">
                <c16:uniqueId val="{00000023-A03D-4FFE-B2EE-C4C963470D59}"/>
              </c:ext>
            </c:extLst>
          </c:dPt>
          <c:dPt>
            <c:idx val="36"/>
            <c:bubble3D val="0"/>
            <c:extLst>
              <c:ext xmlns:c16="http://schemas.microsoft.com/office/drawing/2014/chart" uri="{C3380CC4-5D6E-409C-BE32-E72D297353CC}">
                <c16:uniqueId val="{00000024-A03D-4FFE-B2EE-C4C963470D59}"/>
              </c:ext>
            </c:extLst>
          </c:dPt>
          <c:dPt>
            <c:idx val="37"/>
            <c:bubble3D val="0"/>
            <c:extLst>
              <c:ext xmlns:c16="http://schemas.microsoft.com/office/drawing/2014/chart" uri="{C3380CC4-5D6E-409C-BE32-E72D297353CC}">
                <c16:uniqueId val="{00000025-A03D-4FFE-B2EE-C4C963470D59}"/>
              </c:ext>
            </c:extLst>
          </c:dPt>
          <c:dPt>
            <c:idx val="38"/>
            <c:bubble3D val="0"/>
            <c:extLst>
              <c:ext xmlns:c16="http://schemas.microsoft.com/office/drawing/2014/chart" uri="{C3380CC4-5D6E-409C-BE32-E72D297353CC}">
                <c16:uniqueId val="{00000026-A03D-4FFE-B2EE-C4C963470D59}"/>
              </c:ext>
            </c:extLst>
          </c:dPt>
          <c:dPt>
            <c:idx val="39"/>
            <c:bubble3D val="0"/>
            <c:extLst>
              <c:ext xmlns:c16="http://schemas.microsoft.com/office/drawing/2014/chart" uri="{C3380CC4-5D6E-409C-BE32-E72D297353CC}">
                <c16:uniqueId val="{00000027-A03D-4FFE-B2EE-C4C963470D59}"/>
              </c:ext>
            </c:extLst>
          </c:dPt>
          <c:dPt>
            <c:idx val="40"/>
            <c:bubble3D val="0"/>
            <c:extLst>
              <c:ext xmlns:c16="http://schemas.microsoft.com/office/drawing/2014/chart" uri="{C3380CC4-5D6E-409C-BE32-E72D297353CC}">
                <c16:uniqueId val="{00000028-A03D-4FFE-B2EE-C4C963470D59}"/>
              </c:ext>
            </c:extLst>
          </c:dPt>
          <c:dPt>
            <c:idx val="41"/>
            <c:bubble3D val="0"/>
            <c:extLst>
              <c:ext xmlns:c16="http://schemas.microsoft.com/office/drawing/2014/chart" uri="{C3380CC4-5D6E-409C-BE32-E72D297353CC}">
                <c16:uniqueId val="{00000029-A03D-4FFE-B2EE-C4C963470D59}"/>
              </c:ext>
            </c:extLst>
          </c:dPt>
          <c:dPt>
            <c:idx val="42"/>
            <c:bubble3D val="0"/>
            <c:extLst>
              <c:ext xmlns:c16="http://schemas.microsoft.com/office/drawing/2014/chart" uri="{C3380CC4-5D6E-409C-BE32-E72D297353CC}">
                <c16:uniqueId val="{0000002A-A03D-4FFE-B2EE-C4C963470D59}"/>
              </c:ext>
            </c:extLst>
          </c:dPt>
          <c:dPt>
            <c:idx val="43"/>
            <c:bubble3D val="0"/>
            <c:extLst>
              <c:ext xmlns:c16="http://schemas.microsoft.com/office/drawing/2014/chart" uri="{C3380CC4-5D6E-409C-BE32-E72D297353CC}">
                <c16:uniqueId val="{0000002B-A03D-4FFE-B2EE-C4C963470D59}"/>
              </c:ext>
            </c:extLst>
          </c:dPt>
          <c:dPt>
            <c:idx val="44"/>
            <c:bubble3D val="0"/>
            <c:extLst>
              <c:ext xmlns:c16="http://schemas.microsoft.com/office/drawing/2014/chart" uri="{C3380CC4-5D6E-409C-BE32-E72D297353CC}">
                <c16:uniqueId val="{0000002C-A03D-4FFE-B2EE-C4C963470D59}"/>
              </c:ext>
            </c:extLst>
          </c:dPt>
          <c:dPt>
            <c:idx val="45"/>
            <c:bubble3D val="0"/>
            <c:extLst>
              <c:ext xmlns:c16="http://schemas.microsoft.com/office/drawing/2014/chart" uri="{C3380CC4-5D6E-409C-BE32-E72D297353CC}">
                <c16:uniqueId val="{0000002D-A03D-4FFE-B2EE-C4C963470D59}"/>
              </c:ext>
            </c:extLst>
          </c:dPt>
          <c:dPt>
            <c:idx val="46"/>
            <c:bubble3D val="0"/>
            <c:extLst>
              <c:ext xmlns:c16="http://schemas.microsoft.com/office/drawing/2014/chart" uri="{C3380CC4-5D6E-409C-BE32-E72D297353CC}">
                <c16:uniqueId val="{0000002E-A03D-4FFE-B2EE-C4C963470D59}"/>
              </c:ext>
            </c:extLst>
          </c:dPt>
          <c:dPt>
            <c:idx val="47"/>
            <c:bubble3D val="0"/>
            <c:extLst>
              <c:ext xmlns:c16="http://schemas.microsoft.com/office/drawing/2014/chart" uri="{C3380CC4-5D6E-409C-BE32-E72D297353CC}">
                <c16:uniqueId val="{0000002F-A03D-4FFE-B2EE-C4C963470D59}"/>
              </c:ext>
            </c:extLst>
          </c:dPt>
          <c:dPt>
            <c:idx val="48"/>
            <c:bubble3D val="0"/>
            <c:extLst>
              <c:ext xmlns:c16="http://schemas.microsoft.com/office/drawing/2014/chart" uri="{C3380CC4-5D6E-409C-BE32-E72D297353CC}">
                <c16:uniqueId val="{00000030-A03D-4FFE-B2EE-C4C963470D59}"/>
              </c:ext>
            </c:extLst>
          </c:dPt>
          <c:dPt>
            <c:idx val="49"/>
            <c:bubble3D val="0"/>
            <c:extLst>
              <c:ext xmlns:c16="http://schemas.microsoft.com/office/drawing/2014/chart" uri="{C3380CC4-5D6E-409C-BE32-E72D297353CC}">
                <c16:uniqueId val="{00000031-A03D-4FFE-B2EE-C4C963470D59}"/>
              </c:ext>
            </c:extLst>
          </c:dPt>
          <c:dPt>
            <c:idx val="50"/>
            <c:bubble3D val="0"/>
            <c:extLst>
              <c:ext xmlns:c16="http://schemas.microsoft.com/office/drawing/2014/chart" uri="{C3380CC4-5D6E-409C-BE32-E72D297353CC}">
                <c16:uniqueId val="{00000032-A03D-4FFE-B2EE-C4C963470D59}"/>
              </c:ext>
            </c:extLst>
          </c:dPt>
          <c:dPt>
            <c:idx val="51"/>
            <c:bubble3D val="0"/>
            <c:extLst>
              <c:ext xmlns:c16="http://schemas.microsoft.com/office/drawing/2014/chart" uri="{C3380CC4-5D6E-409C-BE32-E72D297353CC}">
                <c16:uniqueId val="{00000033-A03D-4FFE-B2EE-C4C963470D59}"/>
              </c:ext>
            </c:extLst>
          </c:dPt>
          <c:dPt>
            <c:idx val="52"/>
            <c:bubble3D val="0"/>
            <c:extLst>
              <c:ext xmlns:c16="http://schemas.microsoft.com/office/drawing/2014/chart" uri="{C3380CC4-5D6E-409C-BE32-E72D297353CC}">
                <c16:uniqueId val="{00000034-A03D-4FFE-B2EE-C4C963470D59}"/>
              </c:ext>
            </c:extLst>
          </c:dPt>
          <c:dPt>
            <c:idx val="53"/>
            <c:bubble3D val="0"/>
            <c:extLst>
              <c:ext xmlns:c16="http://schemas.microsoft.com/office/drawing/2014/chart" uri="{C3380CC4-5D6E-409C-BE32-E72D297353CC}">
                <c16:uniqueId val="{00000035-A03D-4FFE-B2EE-C4C963470D59}"/>
              </c:ext>
            </c:extLst>
          </c:dPt>
          <c:dPt>
            <c:idx val="54"/>
            <c:bubble3D val="0"/>
            <c:extLst>
              <c:ext xmlns:c16="http://schemas.microsoft.com/office/drawing/2014/chart" uri="{C3380CC4-5D6E-409C-BE32-E72D297353CC}">
                <c16:uniqueId val="{00000036-A03D-4FFE-B2EE-C4C963470D59}"/>
              </c:ext>
            </c:extLst>
          </c:dPt>
          <c:dPt>
            <c:idx val="55"/>
            <c:bubble3D val="0"/>
            <c:extLst>
              <c:ext xmlns:c16="http://schemas.microsoft.com/office/drawing/2014/chart" uri="{C3380CC4-5D6E-409C-BE32-E72D297353CC}">
                <c16:uniqueId val="{00000037-A03D-4FFE-B2EE-C4C963470D59}"/>
              </c:ext>
            </c:extLst>
          </c:dPt>
          <c:dPt>
            <c:idx val="56"/>
            <c:bubble3D val="0"/>
            <c:extLst>
              <c:ext xmlns:c16="http://schemas.microsoft.com/office/drawing/2014/chart" uri="{C3380CC4-5D6E-409C-BE32-E72D297353CC}">
                <c16:uniqueId val="{00000038-A03D-4FFE-B2EE-C4C963470D59}"/>
              </c:ext>
            </c:extLst>
          </c:dPt>
          <c:dPt>
            <c:idx val="59"/>
            <c:bubble3D val="0"/>
            <c:extLst>
              <c:ext xmlns:c16="http://schemas.microsoft.com/office/drawing/2014/chart" uri="{C3380CC4-5D6E-409C-BE32-E72D297353CC}">
                <c16:uniqueId val="{00000039-A03D-4FFE-B2EE-C4C963470D59}"/>
              </c:ext>
            </c:extLst>
          </c:dPt>
          <c:dPt>
            <c:idx val="60"/>
            <c:bubble3D val="0"/>
            <c:extLst>
              <c:ext xmlns:c16="http://schemas.microsoft.com/office/drawing/2014/chart" uri="{C3380CC4-5D6E-409C-BE32-E72D297353CC}">
                <c16:uniqueId val="{0000003A-A03D-4FFE-B2EE-C4C963470D59}"/>
              </c:ext>
            </c:extLst>
          </c:dPt>
          <c:dPt>
            <c:idx val="67"/>
            <c:bubble3D val="0"/>
            <c:extLst>
              <c:ext xmlns:c16="http://schemas.microsoft.com/office/drawing/2014/chart" uri="{C3380CC4-5D6E-409C-BE32-E72D297353CC}">
                <c16:uniqueId val="{0000003B-A03D-4FFE-B2EE-C4C963470D59}"/>
              </c:ext>
            </c:extLst>
          </c:dPt>
          <c:dPt>
            <c:idx val="71"/>
            <c:bubble3D val="0"/>
            <c:extLst>
              <c:ext xmlns:c16="http://schemas.microsoft.com/office/drawing/2014/chart" uri="{C3380CC4-5D6E-409C-BE32-E72D297353CC}">
                <c16:uniqueId val="{0000003C-A03D-4FFE-B2EE-C4C963470D59}"/>
              </c:ext>
            </c:extLst>
          </c:dPt>
          <c:dPt>
            <c:idx val="72"/>
            <c:bubble3D val="0"/>
            <c:extLst>
              <c:ext xmlns:c16="http://schemas.microsoft.com/office/drawing/2014/chart" uri="{C3380CC4-5D6E-409C-BE32-E72D297353CC}">
                <c16:uniqueId val="{0000003D-A03D-4FFE-B2EE-C4C963470D59}"/>
              </c:ext>
            </c:extLst>
          </c:dPt>
          <c:dPt>
            <c:idx val="79"/>
            <c:bubble3D val="0"/>
            <c:extLst>
              <c:ext xmlns:c16="http://schemas.microsoft.com/office/drawing/2014/chart" uri="{C3380CC4-5D6E-409C-BE32-E72D297353CC}">
                <c16:uniqueId val="{0000003E-A03D-4FFE-B2EE-C4C963470D59}"/>
              </c:ext>
            </c:extLst>
          </c:dPt>
          <c:dLbls>
            <c:dLbl>
              <c:idx val="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03D-4FFE-B2EE-C4C963470D59}"/>
                </c:ext>
              </c:extLst>
            </c:dLbl>
            <c:dLbl>
              <c:idx val="1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03D-4FFE-B2EE-C4C963470D59}"/>
                </c:ext>
              </c:extLst>
            </c:dLbl>
            <c:dLbl>
              <c:idx val="3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03D-4FFE-B2EE-C4C963470D59}"/>
                </c:ext>
              </c:extLst>
            </c:dLbl>
            <c:dLbl>
              <c:idx val="4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03D-4FFE-B2EE-C4C963470D59}"/>
                </c:ext>
              </c:extLst>
            </c:dLbl>
            <c:dLbl>
              <c:idx val="5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03D-4FFE-B2EE-C4C963470D59}"/>
                </c:ext>
              </c:extLst>
            </c:dLbl>
            <c:dLbl>
              <c:idx val="6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03D-4FFE-B2EE-C4C963470D59}"/>
                </c:ext>
              </c:extLst>
            </c:dLbl>
            <c:dLbl>
              <c:idx val="7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03D-4FFE-B2EE-C4C963470D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'F28-29'!$A$7:$B$86</c:f>
              <c:multiLvlStrCache>
                <c:ptCount val="8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lvl>
                <c:lvl>
                  <c:pt idx="0">
                    <c:v>2017</c:v>
                  </c:pt>
                  <c:pt idx="12">
                    <c:v>2018</c:v>
                  </c:pt>
                  <c:pt idx="24">
                    <c:v>2019</c:v>
                  </c:pt>
                  <c:pt idx="36">
                    <c:v>2020</c:v>
                  </c:pt>
                  <c:pt idx="48">
                    <c:v>2021</c:v>
                  </c:pt>
                  <c:pt idx="60">
                    <c:v>2022</c:v>
                  </c:pt>
                  <c:pt idx="72">
                    <c:v>2023</c:v>
                  </c:pt>
                </c:lvl>
              </c:multiLvlStrCache>
            </c:multiLvlStrRef>
          </c:cat>
          <c:val>
            <c:numRef>
              <c:f>'F28-29'!$E$7:$E$86</c:f>
              <c:numCache>
                <c:formatCode>0.00</c:formatCode>
                <c:ptCount val="80"/>
                <c:pt idx="0">
                  <c:v>18.304750999844799</c:v>
                </c:pt>
                <c:pt idx="1">
                  <c:v>18.292751290365601</c:v>
                </c:pt>
                <c:pt idx="2">
                  <c:v>18.2049051372082</c:v>
                </c:pt>
                <c:pt idx="3">
                  <c:v>18.1811923048406</c:v>
                </c:pt>
                <c:pt idx="4">
                  <c:v>18.108295383600399</c:v>
                </c:pt>
                <c:pt idx="5">
                  <c:v>17.9783785441807</c:v>
                </c:pt>
                <c:pt idx="6">
                  <c:v>17.8771113713502</c:v>
                </c:pt>
                <c:pt idx="7">
                  <c:v>17.9545830945797</c:v>
                </c:pt>
                <c:pt idx="8">
                  <c:v>18.2042669066836</c:v>
                </c:pt>
                <c:pt idx="9">
                  <c:v>18.295529773988399</c:v>
                </c:pt>
                <c:pt idx="10">
                  <c:v>18.396479799622</c:v>
                </c:pt>
                <c:pt idx="11">
                  <c:v>18.523943589996499</c:v>
                </c:pt>
                <c:pt idx="12">
                  <c:v>19.024288658666499</c:v>
                </c:pt>
                <c:pt idx="13">
                  <c:v>19.672678653362599</c:v>
                </c:pt>
                <c:pt idx="14">
                  <c:v>19.833617385576499</c:v>
                </c:pt>
                <c:pt idx="15">
                  <c:v>19.888948705648801</c:v>
                </c:pt>
                <c:pt idx="16">
                  <c:v>20.096047236078999</c:v>
                </c:pt>
                <c:pt idx="17">
                  <c:v>20.387638871360501</c:v>
                </c:pt>
                <c:pt idx="18">
                  <c:v>20.651965053037301</c:v>
                </c:pt>
                <c:pt idx="19">
                  <c:v>21.002538750951</c:v>
                </c:pt>
                <c:pt idx="20">
                  <c:v>21.2367617556413</c:v>
                </c:pt>
                <c:pt idx="21">
                  <c:v>21.483532211701601</c:v>
                </c:pt>
                <c:pt idx="22">
                  <c:v>21.518779872235601</c:v>
                </c:pt>
                <c:pt idx="23">
                  <c:v>21.284876922345301</c:v>
                </c:pt>
                <c:pt idx="24">
                  <c:v>21.106521638174598</c:v>
                </c:pt>
                <c:pt idx="25">
                  <c:v>21.224040062011198</c:v>
                </c:pt>
                <c:pt idx="26">
                  <c:v>21.643084682984501</c:v>
                </c:pt>
                <c:pt idx="27">
                  <c:v>21.744275061458499</c:v>
                </c:pt>
                <c:pt idx="28">
                  <c:v>21.766378688694498</c:v>
                </c:pt>
                <c:pt idx="29">
                  <c:v>21.750355039393</c:v>
                </c:pt>
                <c:pt idx="30">
                  <c:v>21.764494735663401</c:v>
                </c:pt>
                <c:pt idx="31">
                  <c:v>21.747309264843199</c:v>
                </c:pt>
                <c:pt idx="32">
                  <c:v>21.753996962319899</c:v>
                </c:pt>
                <c:pt idx="33">
                  <c:v>21.745397300140802</c:v>
                </c:pt>
                <c:pt idx="34">
                  <c:v>21.709391924084802</c:v>
                </c:pt>
                <c:pt idx="35">
                  <c:v>21.760670042574901</c:v>
                </c:pt>
                <c:pt idx="36">
                  <c:v>21.810516789534901</c:v>
                </c:pt>
                <c:pt idx="37">
                  <c:v>21.5328682302756</c:v>
                </c:pt>
                <c:pt idx="38">
                  <c:v>20.1297724134579</c:v>
                </c:pt>
                <c:pt idx="39">
                  <c:v>17.277065919848901</c:v>
                </c:pt>
                <c:pt idx="40">
                  <c:v>17.7779940960842</c:v>
                </c:pt>
                <c:pt idx="41">
                  <c:v>18.849194387029701</c:v>
                </c:pt>
                <c:pt idx="42">
                  <c:v>19.738074946522701</c:v>
                </c:pt>
                <c:pt idx="43">
                  <c:v>19.716997644168</c:v>
                </c:pt>
                <c:pt idx="44">
                  <c:v>19.605653190373101</c:v>
                </c:pt>
                <c:pt idx="45">
                  <c:v>19.4893057076745</c:v>
                </c:pt>
                <c:pt idx="46">
                  <c:v>18.873631726388201</c:v>
                </c:pt>
                <c:pt idx="47">
                  <c:v>18.971048182646999</c:v>
                </c:pt>
                <c:pt idx="48">
                  <c:v>19.868269186177798</c:v>
                </c:pt>
                <c:pt idx="49">
                  <c:v>20.835731190400399</c:v>
                </c:pt>
                <c:pt idx="50">
                  <c:v>22.180721321458801</c:v>
                </c:pt>
                <c:pt idx="51">
                  <c:v>22.389114890420402</c:v>
                </c:pt>
                <c:pt idx="52">
                  <c:v>22.517753399569699</c:v>
                </c:pt>
                <c:pt idx="53">
                  <c:v>22.581968000779</c:v>
                </c:pt>
                <c:pt idx="54">
                  <c:v>22.627222408865599</c:v>
                </c:pt>
                <c:pt idx="55">
                  <c:v>22.668046314627201</c:v>
                </c:pt>
                <c:pt idx="56">
                  <c:v>22.675699580471299</c:v>
                </c:pt>
                <c:pt idx="57">
                  <c:v>22.677796853980698</c:v>
                </c:pt>
                <c:pt idx="58">
                  <c:v>22.702372154442902</c:v>
                </c:pt>
                <c:pt idx="59">
                  <c:v>22.9300141945325</c:v>
                </c:pt>
                <c:pt idx="60">
                  <c:v>23.296161951496501</c:v>
                </c:pt>
                <c:pt idx="61">
                  <c:v>23.4826262150575</c:v>
                </c:pt>
                <c:pt idx="62">
                  <c:v>23.876881610192001</c:v>
                </c:pt>
                <c:pt idx="63">
                  <c:v>24.141919061300499</c:v>
                </c:pt>
                <c:pt idx="64">
                  <c:v>24.4385241312958</c:v>
                </c:pt>
                <c:pt idx="65">
                  <c:v>24.673575539488901</c:v>
                </c:pt>
                <c:pt idx="66">
                  <c:v>24.653310314900502</c:v>
                </c:pt>
                <c:pt idx="67">
                  <c:v>24.694919253942999</c:v>
                </c:pt>
                <c:pt idx="68">
                  <c:v>24.6451019147556</c:v>
                </c:pt>
                <c:pt idx="69">
                  <c:v>24.772159744600099</c:v>
                </c:pt>
                <c:pt idx="70">
                  <c:v>24.871984842716099</c:v>
                </c:pt>
                <c:pt idx="71">
                  <c:v>24.6590477945199</c:v>
                </c:pt>
                <c:pt idx="72">
                  <c:v>24.7967008395776</c:v>
                </c:pt>
                <c:pt idx="73">
                  <c:v>24.806252517085198</c:v>
                </c:pt>
                <c:pt idx="74">
                  <c:v>24.974513483792599</c:v>
                </c:pt>
                <c:pt idx="75">
                  <c:v>25.007489586930198</c:v>
                </c:pt>
                <c:pt idx="76">
                  <c:v>24.908017417073101</c:v>
                </c:pt>
                <c:pt idx="77">
                  <c:v>24.973562114106599</c:v>
                </c:pt>
                <c:pt idx="78">
                  <c:v>24.992132944646499</c:v>
                </c:pt>
                <c:pt idx="79">
                  <c:v>25.165486947225499</c:v>
                </c:pt>
              </c:numCache>
            </c:numRef>
          </c:val>
          <c:smooth val="0"/>
          <c:extLst>
            <c:ext xmlns:c16="http://schemas.microsoft.com/office/drawing/2014/chart" uri="{C3380CC4-5D6E-409C-BE32-E72D297353CC}">
              <c16:uniqueId val="{0000003F-A03D-4FFE-B2EE-C4C963470D59}"/>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A03D-4FFE-B2EE-C4C963470D59}"/>
              </c:ext>
            </c:extLst>
          </c:dPt>
          <c:dPt>
            <c:idx val="1"/>
            <c:bubble3D val="0"/>
            <c:extLst>
              <c:ext xmlns:c16="http://schemas.microsoft.com/office/drawing/2014/chart" uri="{C3380CC4-5D6E-409C-BE32-E72D297353CC}">
                <c16:uniqueId val="{00000041-A03D-4FFE-B2EE-C4C963470D59}"/>
              </c:ext>
            </c:extLst>
          </c:dPt>
          <c:dPt>
            <c:idx val="2"/>
            <c:bubble3D val="0"/>
            <c:extLst>
              <c:ext xmlns:c16="http://schemas.microsoft.com/office/drawing/2014/chart" uri="{C3380CC4-5D6E-409C-BE32-E72D297353CC}">
                <c16:uniqueId val="{00000042-A03D-4FFE-B2EE-C4C963470D59}"/>
              </c:ext>
            </c:extLst>
          </c:dPt>
          <c:dPt>
            <c:idx val="3"/>
            <c:bubble3D val="0"/>
            <c:extLst>
              <c:ext xmlns:c16="http://schemas.microsoft.com/office/drawing/2014/chart" uri="{C3380CC4-5D6E-409C-BE32-E72D297353CC}">
                <c16:uniqueId val="{00000043-A03D-4FFE-B2EE-C4C963470D59}"/>
              </c:ext>
            </c:extLst>
          </c:dPt>
          <c:dPt>
            <c:idx val="4"/>
            <c:bubble3D val="0"/>
            <c:extLst>
              <c:ext xmlns:c16="http://schemas.microsoft.com/office/drawing/2014/chart" uri="{C3380CC4-5D6E-409C-BE32-E72D297353CC}">
                <c16:uniqueId val="{00000044-A03D-4FFE-B2EE-C4C963470D59}"/>
              </c:ext>
            </c:extLst>
          </c:dPt>
          <c:dPt>
            <c:idx val="5"/>
            <c:bubble3D val="0"/>
            <c:extLst>
              <c:ext xmlns:c16="http://schemas.microsoft.com/office/drawing/2014/chart" uri="{C3380CC4-5D6E-409C-BE32-E72D297353CC}">
                <c16:uniqueId val="{00000045-A03D-4FFE-B2EE-C4C963470D59}"/>
              </c:ext>
            </c:extLst>
          </c:dPt>
          <c:dPt>
            <c:idx val="6"/>
            <c:bubble3D val="0"/>
            <c:extLst>
              <c:ext xmlns:c16="http://schemas.microsoft.com/office/drawing/2014/chart" uri="{C3380CC4-5D6E-409C-BE32-E72D297353CC}">
                <c16:uniqueId val="{00000046-A03D-4FFE-B2EE-C4C963470D59}"/>
              </c:ext>
            </c:extLst>
          </c:dPt>
          <c:dPt>
            <c:idx val="7"/>
            <c:bubble3D val="0"/>
            <c:extLst>
              <c:ext xmlns:c16="http://schemas.microsoft.com/office/drawing/2014/chart" uri="{C3380CC4-5D6E-409C-BE32-E72D297353CC}">
                <c16:uniqueId val="{00000047-A03D-4FFE-B2EE-C4C963470D59}"/>
              </c:ext>
            </c:extLst>
          </c:dPt>
          <c:dPt>
            <c:idx val="8"/>
            <c:bubble3D val="0"/>
            <c:extLst>
              <c:ext xmlns:c16="http://schemas.microsoft.com/office/drawing/2014/chart" uri="{C3380CC4-5D6E-409C-BE32-E72D297353CC}">
                <c16:uniqueId val="{00000048-A03D-4FFE-B2EE-C4C963470D59}"/>
              </c:ext>
            </c:extLst>
          </c:dPt>
          <c:dPt>
            <c:idx val="9"/>
            <c:bubble3D val="0"/>
            <c:extLst>
              <c:ext xmlns:c16="http://schemas.microsoft.com/office/drawing/2014/chart" uri="{C3380CC4-5D6E-409C-BE32-E72D297353CC}">
                <c16:uniqueId val="{00000049-A03D-4FFE-B2EE-C4C963470D59}"/>
              </c:ext>
            </c:extLst>
          </c:dPt>
          <c:dPt>
            <c:idx val="10"/>
            <c:bubble3D val="0"/>
            <c:extLst>
              <c:ext xmlns:c16="http://schemas.microsoft.com/office/drawing/2014/chart" uri="{C3380CC4-5D6E-409C-BE32-E72D297353CC}">
                <c16:uniqueId val="{0000004A-A03D-4FFE-B2EE-C4C963470D59}"/>
              </c:ext>
            </c:extLst>
          </c:dPt>
          <c:dPt>
            <c:idx val="11"/>
            <c:bubble3D val="0"/>
            <c:extLst>
              <c:ext xmlns:c16="http://schemas.microsoft.com/office/drawing/2014/chart" uri="{C3380CC4-5D6E-409C-BE32-E72D297353CC}">
                <c16:uniqueId val="{0000004B-A03D-4FFE-B2EE-C4C963470D59}"/>
              </c:ext>
            </c:extLst>
          </c:dPt>
          <c:dPt>
            <c:idx val="12"/>
            <c:bubble3D val="0"/>
            <c:extLst>
              <c:ext xmlns:c16="http://schemas.microsoft.com/office/drawing/2014/chart" uri="{C3380CC4-5D6E-409C-BE32-E72D297353CC}">
                <c16:uniqueId val="{0000004C-A03D-4FFE-B2EE-C4C963470D59}"/>
              </c:ext>
            </c:extLst>
          </c:dPt>
          <c:dPt>
            <c:idx val="13"/>
            <c:bubble3D val="0"/>
            <c:extLst>
              <c:ext xmlns:c16="http://schemas.microsoft.com/office/drawing/2014/chart" uri="{C3380CC4-5D6E-409C-BE32-E72D297353CC}">
                <c16:uniqueId val="{0000004D-A03D-4FFE-B2EE-C4C963470D59}"/>
              </c:ext>
            </c:extLst>
          </c:dPt>
          <c:dPt>
            <c:idx val="14"/>
            <c:bubble3D val="0"/>
            <c:extLst>
              <c:ext xmlns:c16="http://schemas.microsoft.com/office/drawing/2014/chart" uri="{C3380CC4-5D6E-409C-BE32-E72D297353CC}">
                <c16:uniqueId val="{0000004E-A03D-4FFE-B2EE-C4C963470D59}"/>
              </c:ext>
            </c:extLst>
          </c:dPt>
          <c:dPt>
            <c:idx val="15"/>
            <c:bubble3D val="0"/>
            <c:extLst>
              <c:ext xmlns:c16="http://schemas.microsoft.com/office/drawing/2014/chart" uri="{C3380CC4-5D6E-409C-BE32-E72D297353CC}">
                <c16:uniqueId val="{0000004F-A03D-4FFE-B2EE-C4C963470D59}"/>
              </c:ext>
            </c:extLst>
          </c:dPt>
          <c:dPt>
            <c:idx val="16"/>
            <c:bubble3D val="0"/>
            <c:extLst>
              <c:ext xmlns:c16="http://schemas.microsoft.com/office/drawing/2014/chart" uri="{C3380CC4-5D6E-409C-BE32-E72D297353CC}">
                <c16:uniqueId val="{00000050-A03D-4FFE-B2EE-C4C963470D59}"/>
              </c:ext>
            </c:extLst>
          </c:dPt>
          <c:dPt>
            <c:idx val="17"/>
            <c:bubble3D val="0"/>
            <c:extLst>
              <c:ext xmlns:c16="http://schemas.microsoft.com/office/drawing/2014/chart" uri="{C3380CC4-5D6E-409C-BE32-E72D297353CC}">
                <c16:uniqueId val="{00000051-A03D-4FFE-B2EE-C4C963470D59}"/>
              </c:ext>
            </c:extLst>
          </c:dPt>
          <c:dPt>
            <c:idx val="18"/>
            <c:bubble3D val="0"/>
            <c:extLst>
              <c:ext xmlns:c16="http://schemas.microsoft.com/office/drawing/2014/chart" uri="{C3380CC4-5D6E-409C-BE32-E72D297353CC}">
                <c16:uniqueId val="{00000052-A03D-4FFE-B2EE-C4C963470D59}"/>
              </c:ext>
            </c:extLst>
          </c:dPt>
          <c:dPt>
            <c:idx val="19"/>
            <c:bubble3D val="0"/>
            <c:extLst>
              <c:ext xmlns:c16="http://schemas.microsoft.com/office/drawing/2014/chart" uri="{C3380CC4-5D6E-409C-BE32-E72D297353CC}">
                <c16:uniqueId val="{00000053-A03D-4FFE-B2EE-C4C963470D59}"/>
              </c:ext>
            </c:extLst>
          </c:dPt>
          <c:dPt>
            <c:idx val="20"/>
            <c:bubble3D val="0"/>
            <c:extLst>
              <c:ext xmlns:c16="http://schemas.microsoft.com/office/drawing/2014/chart" uri="{C3380CC4-5D6E-409C-BE32-E72D297353CC}">
                <c16:uniqueId val="{00000054-A03D-4FFE-B2EE-C4C963470D59}"/>
              </c:ext>
            </c:extLst>
          </c:dPt>
          <c:dPt>
            <c:idx val="21"/>
            <c:bubble3D val="0"/>
            <c:extLst>
              <c:ext xmlns:c16="http://schemas.microsoft.com/office/drawing/2014/chart" uri="{C3380CC4-5D6E-409C-BE32-E72D297353CC}">
                <c16:uniqueId val="{00000055-A03D-4FFE-B2EE-C4C963470D59}"/>
              </c:ext>
            </c:extLst>
          </c:dPt>
          <c:dPt>
            <c:idx val="22"/>
            <c:bubble3D val="0"/>
            <c:extLst>
              <c:ext xmlns:c16="http://schemas.microsoft.com/office/drawing/2014/chart" uri="{C3380CC4-5D6E-409C-BE32-E72D297353CC}">
                <c16:uniqueId val="{00000056-A03D-4FFE-B2EE-C4C963470D59}"/>
              </c:ext>
            </c:extLst>
          </c:dPt>
          <c:dPt>
            <c:idx val="23"/>
            <c:bubble3D val="0"/>
            <c:extLst>
              <c:ext xmlns:c16="http://schemas.microsoft.com/office/drawing/2014/chart" uri="{C3380CC4-5D6E-409C-BE32-E72D297353CC}">
                <c16:uniqueId val="{00000057-A03D-4FFE-B2EE-C4C963470D59}"/>
              </c:ext>
            </c:extLst>
          </c:dPt>
          <c:dPt>
            <c:idx val="24"/>
            <c:bubble3D val="0"/>
            <c:extLst>
              <c:ext xmlns:c16="http://schemas.microsoft.com/office/drawing/2014/chart" uri="{C3380CC4-5D6E-409C-BE32-E72D297353CC}">
                <c16:uniqueId val="{00000058-A03D-4FFE-B2EE-C4C963470D59}"/>
              </c:ext>
            </c:extLst>
          </c:dPt>
          <c:dPt>
            <c:idx val="25"/>
            <c:bubble3D val="0"/>
            <c:extLst>
              <c:ext xmlns:c16="http://schemas.microsoft.com/office/drawing/2014/chart" uri="{C3380CC4-5D6E-409C-BE32-E72D297353CC}">
                <c16:uniqueId val="{00000059-A03D-4FFE-B2EE-C4C963470D59}"/>
              </c:ext>
            </c:extLst>
          </c:dPt>
          <c:dPt>
            <c:idx val="26"/>
            <c:bubble3D val="0"/>
            <c:extLst>
              <c:ext xmlns:c16="http://schemas.microsoft.com/office/drawing/2014/chart" uri="{C3380CC4-5D6E-409C-BE32-E72D297353CC}">
                <c16:uniqueId val="{0000005A-A03D-4FFE-B2EE-C4C963470D59}"/>
              </c:ext>
            </c:extLst>
          </c:dPt>
          <c:dPt>
            <c:idx val="27"/>
            <c:bubble3D val="0"/>
            <c:extLst>
              <c:ext xmlns:c16="http://schemas.microsoft.com/office/drawing/2014/chart" uri="{C3380CC4-5D6E-409C-BE32-E72D297353CC}">
                <c16:uniqueId val="{0000005B-A03D-4FFE-B2EE-C4C963470D59}"/>
              </c:ext>
            </c:extLst>
          </c:dPt>
          <c:dPt>
            <c:idx val="28"/>
            <c:bubble3D val="0"/>
            <c:extLst>
              <c:ext xmlns:c16="http://schemas.microsoft.com/office/drawing/2014/chart" uri="{C3380CC4-5D6E-409C-BE32-E72D297353CC}">
                <c16:uniqueId val="{0000005C-A03D-4FFE-B2EE-C4C963470D59}"/>
              </c:ext>
            </c:extLst>
          </c:dPt>
          <c:dPt>
            <c:idx val="29"/>
            <c:bubble3D val="0"/>
            <c:extLst>
              <c:ext xmlns:c16="http://schemas.microsoft.com/office/drawing/2014/chart" uri="{C3380CC4-5D6E-409C-BE32-E72D297353CC}">
                <c16:uniqueId val="{0000005D-A03D-4FFE-B2EE-C4C963470D59}"/>
              </c:ext>
            </c:extLst>
          </c:dPt>
          <c:dPt>
            <c:idx val="30"/>
            <c:bubble3D val="0"/>
            <c:extLst>
              <c:ext xmlns:c16="http://schemas.microsoft.com/office/drawing/2014/chart" uri="{C3380CC4-5D6E-409C-BE32-E72D297353CC}">
                <c16:uniqueId val="{0000005E-A03D-4FFE-B2EE-C4C963470D59}"/>
              </c:ext>
            </c:extLst>
          </c:dPt>
          <c:dPt>
            <c:idx val="31"/>
            <c:bubble3D val="0"/>
            <c:extLst>
              <c:ext xmlns:c16="http://schemas.microsoft.com/office/drawing/2014/chart" uri="{C3380CC4-5D6E-409C-BE32-E72D297353CC}">
                <c16:uniqueId val="{0000005F-A03D-4FFE-B2EE-C4C963470D59}"/>
              </c:ext>
            </c:extLst>
          </c:dPt>
          <c:dPt>
            <c:idx val="32"/>
            <c:bubble3D val="0"/>
            <c:extLst>
              <c:ext xmlns:c16="http://schemas.microsoft.com/office/drawing/2014/chart" uri="{C3380CC4-5D6E-409C-BE32-E72D297353CC}">
                <c16:uniqueId val="{00000060-A03D-4FFE-B2EE-C4C963470D59}"/>
              </c:ext>
            </c:extLst>
          </c:dPt>
          <c:dPt>
            <c:idx val="33"/>
            <c:bubble3D val="0"/>
            <c:extLst>
              <c:ext xmlns:c16="http://schemas.microsoft.com/office/drawing/2014/chart" uri="{C3380CC4-5D6E-409C-BE32-E72D297353CC}">
                <c16:uniqueId val="{00000061-A03D-4FFE-B2EE-C4C963470D59}"/>
              </c:ext>
            </c:extLst>
          </c:dPt>
          <c:dPt>
            <c:idx val="34"/>
            <c:bubble3D val="0"/>
            <c:extLst>
              <c:ext xmlns:c16="http://schemas.microsoft.com/office/drawing/2014/chart" uri="{C3380CC4-5D6E-409C-BE32-E72D297353CC}">
                <c16:uniqueId val="{00000062-A03D-4FFE-B2EE-C4C963470D59}"/>
              </c:ext>
            </c:extLst>
          </c:dPt>
          <c:dPt>
            <c:idx val="35"/>
            <c:bubble3D val="0"/>
            <c:extLst>
              <c:ext xmlns:c16="http://schemas.microsoft.com/office/drawing/2014/chart" uri="{C3380CC4-5D6E-409C-BE32-E72D297353CC}">
                <c16:uniqueId val="{00000063-A03D-4FFE-B2EE-C4C963470D59}"/>
              </c:ext>
            </c:extLst>
          </c:dPt>
          <c:dPt>
            <c:idx val="36"/>
            <c:bubble3D val="0"/>
            <c:extLst>
              <c:ext xmlns:c16="http://schemas.microsoft.com/office/drawing/2014/chart" uri="{C3380CC4-5D6E-409C-BE32-E72D297353CC}">
                <c16:uniqueId val="{00000064-A03D-4FFE-B2EE-C4C963470D59}"/>
              </c:ext>
            </c:extLst>
          </c:dPt>
          <c:dPt>
            <c:idx val="37"/>
            <c:bubble3D val="0"/>
            <c:extLst>
              <c:ext xmlns:c16="http://schemas.microsoft.com/office/drawing/2014/chart" uri="{C3380CC4-5D6E-409C-BE32-E72D297353CC}">
                <c16:uniqueId val="{00000065-A03D-4FFE-B2EE-C4C963470D59}"/>
              </c:ext>
            </c:extLst>
          </c:dPt>
          <c:dPt>
            <c:idx val="38"/>
            <c:bubble3D val="0"/>
            <c:extLst>
              <c:ext xmlns:c16="http://schemas.microsoft.com/office/drawing/2014/chart" uri="{C3380CC4-5D6E-409C-BE32-E72D297353CC}">
                <c16:uniqueId val="{00000066-A03D-4FFE-B2EE-C4C963470D59}"/>
              </c:ext>
            </c:extLst>
          </c:dPt>
          <c:dPt>
            <c:idx val="39"/>
            <c:bubble3D val="0"/>
            <c:extLst>
              <c:ext xmlns:c16="http://schemas.microsoft.com/office/drawing/2014/chart" uri="{C3380CC4-5D6E-409C-BE32-E72D297353CC}">
                <c16:uniqueId val="{00000067-A03D-4FFE-B2EE-C4C963470D59}"/>
              </c:ext>
            </c:extLst>
          </c:dPt>
          <c:dPt>
            <c:idx val="40"/>
            <c:bubble3D val="0"/>
            <c:extLst>
              <c:ext xmlns:c16="http://schemas.microsoft.com/office/drawing/2014/chart" uri="{C3380CC4-5D6E-409C-BE32-E72D297353CC}">
                <c16:uniqueId val="{00000068-A03D-4FFE-B2EE-C4C963470D59}"/>
              </c:ext>
            </c:extLst>
          </c:dPt>
          <c:dPt>
            <c:idx val="41"/>
            <c:bubble3D val="0"/>
            <c:extLst>
              <c:ext xmlns:c16="http://schemas.microsoft.com/office/drawing/2014/chart" uri="{C3380CC4-5D6E-409C-BE32-E72D297353CC}">
                <c16:uniqueId val="{00000069-A03D-4FFE-B2EE-C4C963470D59}"/>
              </c:ext>
            </c:extLst>
          </c:dPt>
          <c:dPt>
            <c:idx val="42"/>
            <c:bubble3D val="0"/>
            <c:extLst>
              <c:ext xmlns:c16="http://schemas.microsoft.com/office/drawing/2014/chart" uri="{C3380CC4-5D6E-409C-BE32-E72D297353CC}">
                <c16:uniqueId val="{0000006A-A03D-4FFE-B2EE-C4C963470D59}"/>
              </c:ext>
            </c:extLst>
          </c:dPt>
          <c:dPt>
            <c:idx val="43"/>
            <c:bubble3D val="0"/>
            <c:extLst>
              <c:ext xmlns:c16="http://schemas.microsoft.com/office/drawing/2014/chart" uri="{C3380CC4-5D6E-409C-BE32-E72D297353CC}">
                <c16:uniqueId val="{0000006B-A03D-4FFE-B2EE-C4C963470D59}"/>
              </c:ext>
            </c:extLst>
          </c:dPt>
          <c:dPt>
            <c:idx val="44"/>
            <c:bubble3D val="0"/>
            <c:extLst>
              <c:ext xmlns:c16="http://schemas.microsoft.com/office/drawing/2014/chart" uri="{C3380CC4-5D6E-409C-BE32-E72D297353CC}">
                <c16:uniqueId val="{0000006C-A03D-4FFE-B2EE-C4C963470D59}"/>
              </c:ext>
            </c:extLst>
          </c:dPt>
          <c:dPt>
            <c:idx val="45"/>
            <c:bubble3D val="0"/>
            <c:extLst>
              <c:ext xmlns:c16="http://schemas.microsoft.com/office/drawing/2014/chart" uri="{C3380CC4-5D6E-409C-BE32-E72D297353CC}">
                <c16:uniqueId val="{0000006D-A03D-4FFE-B2EE-C4C963470D59}"/>
              </c:ext>
            </c:extLst>
          </c:dPt>
          <c:dPt>
            <c:idx val="46"/>
            <c:bubble3D val="0"/>
            <c:extLst>
              <c:ext xmlns:c16="http://schemas.microsoft.com/office/drawing/2014/chart" uri="{C3380CC4-5D6E-409C-BE32-E72D297353CC}">
                <c16:uniqueId val="{0000006E-A03D-4FFE-B2EE-C4C963470D59}"/>
              </c:ext>
            </c:extLst>
          </c:dPt>
          <c:dPt>
            <c:idx val="47"/>
            <c:bubble3D val="0"/>
            <c:extLst>
              <c:ext xmlns:c16="http://schemas.microsoft.com/office/drawing/2014/chart" uri="{C3380CC4-5D6E-409C-BE32-E72D297353CC}">
                <c16:uniqueId val="{0000006F-A03D-4FFE-B2EE-C4C963470D59}"/>
              </c:ext>
            </c:extLst>
          </c:dPt>
          <c:dPt>
            <c:idx val="48"/>
            <c:bubble3D val="0"/>
            <c:extLst>
              <c:ext xmlns:c16="http://schemas.microsoft.com/office/drawing/2014/chart" uri="{C3380CC4-5D6E-409C-BE32-E72D297353CC}">
                <c16:uniqueId val="{00000070-A03D-4FFE-B2EE-C4C963470D59}"/>
              </c:ext>
            </c:extLst>
          </c:dPt>
          <c:dPt>
            <c:idx val="49"/>
            <c:bubble3D val="0"/>
            <c:extLst>
              <c:ext xmlns:c16="http://schemas.microsoft.com/office/drawing/2014/chart" uri="{C3380CC4-5D6E-409C-BE32-E72D297353CC}">
                <c16:uniqueId val="{00000071-A03D-4FFE-B2EE-C4C963470D59}"/>
              </c:ext>
            </c:extLst>
          </c:dPt>
          <c:dPt>
            <c:idx val="50"/>
            <c:bubble3D val="0"/>
            <c:extLst>
              <c:ext xmlns:c16="http://schemas.microsoft.com/office/drawing/2014/chart" uri="{C3380CC4-5D6E-409C-BE32-E72D297353CC}">
                <c16:uniqueId val="{00000072-A03D-4FFE-B2EE-C4C963470D59}"/>
              </c:ext>
            </c:extLst>
          </c:dPt>
          <c:dPt>
            <c:idx val="51"/>
            <c:bubble3D val="0"/>
            <c:extLst>
              <c:ext xmlns:c16="http://schemas.microsoft.com/office/drawing/2014/chart" uri="{C3380CC4-5D6E-409C-BE32-E72D297353CC}">
                <c16:uniqueId val="{00000073-A03D-4FFE-B2EE-C4C963470D59}"/>
              </c:ext>
            </c:extLst>
          </c:dPt>
          <c:dPt>
            <c:idx val="52"/>
            <c:bubble3D val="0"/>
            <c:extLst>
              <c:ext xmlns:c16="http://schemas.microsoft.com/office/drawing/2014/chart" uri="{C3380CC4-5D6E-409C-BE32-E72D297353CC}">
                <c16:uniqueId val="{00000074-A03D-4FFE-B2EE-C4C963470D59}"/>
              </c:ext>
            </c:extLst>
          </c:dPt>
          <c:dPt>
            <c:idx val="53"/>
            <c:bubble3D val="0"/>
            <c:extLst>
              <c:ext xmlns:c16="http://schemas.microsoft.com/office/drawing/2014/chart" uri="{C3380CC4-5D6E-409C-BE32-E72D297353CC}">
                <c16:uniqueId val="{00000075-A03D-4FFE-B2EE-C4C963470D59}"/>
              </c:ext>
            </c:extLst>
          </c:dPt>
          <c:dPt>
            <c:idx val="54"/>
            <c:bubble3D val="0"/>
            <c:extLst>
              <c:ext xmlns:c16="http://schemas.microsoft.com/office/drawing/2014/chart" uri="{C3380CC4-5D6E-409C-BE32-E72D297353CC}">
                <c16:uniqueId val="{00000076-A03D-4FFE-B2EE-C4C963470D59}"/>
              </c:ext>
            </c:extLst>
          </c:dPt>
          <c:dPt>
            <c:idx val="55"/>
            <c:bubble3D val="0"/>
            <c:extLst>
              <c:ext xmlns:c16="http://schemas.microsoft.com/office/drawing/2014/chart" uri="{C3380CC4-5D6E-409C-BE32-E72D297353CC}">
                <c16:uniqueId val="{00000077-A03D-4FFE-B2EE-C4C963470D59}"/>
              </c:ext>
            </c:extLst>
          </c:dPt>
          <c:dPt>
            <c:idx val="56"/>
            <c:bubble3D val="0"/>
            <c:extLst>
              <c:ext xmlns:c16="http://schemas.microsoft.com/office/drawing/2014/chart" uri="{C3380CC4-5D6E-409C-BE32-E72D297353CC}">
                <c16:uniqueId val="{00000078-A03D-4FFE-B2EE-C4C963470D59}"/>
              </c:ext>
            </c:extLst>
          </c:dPt>
          <c:dPt>
            <c:idx val="59"/>
            <c:bubble3D val="0"/>
            <c:extLst>
              <c:ext xmlns:c16="http://schemas.microsoft.com/office/drawing/2014/chart" uri="{C3380CC4-5D6E-409C-BE32-E72D297353CC}">
                <c16:uniqueId val="{00000079-A03D-4FFE-B2EE-C4C963470D59}"/>
              </c:ext>
            </c:extLst>
          </c:dPt>
          <c:dPt>
            <c:idx val="60"/>
            <c:bubble3D val="0"/>
            <c:extLst>
              <c:ext xmlns:c16="http://schemas.microsoft.com/office/drawing/2014/chart" uri="{C3380CC4-5D6E-409C-BE32-E72D297353CC}">
                <c16:uniqueId val="{0000007A-A03D-4FFE-B2EE-C4C963470D59}"/>
              </c:ext>
            </c:extLst>
          </c:dPt>
          <c:dPt>
            <c:idx val="67"/>
            <c:bubble3D val="0"/>
            <c:extLst>
              <c:ext xmlns:c16="http://schemas.microsoft.com/office/drawing/2014/chart" uri="{C3380CC4-5D6E-409C-BE32-E72D297353CC}">
                <c16:uniqueId val="{0000007B-A03D-4FFE-B2EE-C4C963470D59}"/>
              </c:ext>
            </c:extLst>
          </c:dPt>
          <c:dPt>
            <c:idx val="71"/>
            <c:bubble3D val="0"/>
            <c:extLst>
              <c:ext xmlns:c16="http://schemas.microsoft.com/office/drawing/2014/chart" uri="{C3380CC4-5D6E-409C-BE32-E72D297353CC}">
                <c16:uniqueId val="{0000007C-A03D-4FFE-B2EE-C4C963470D59}"/>
              </c:ext>
            </c:extLst>
          </c:dPt>
          <c:dPt>
            <c:idx val="72"/>
            <c:bubble3D val="0"/>
            <c:extLst>
              <c:ext xmlns:c16="http://schemas.microsoft.com/office/drawing/2014/chart" uri="{C3380CC4-5D6E-409C-BE32-E72D297353CC}">
                <c16:uniqueId val="{0000007D-A03D-4FFE-B2EE-C4C963470D59}"/>
              </c:ext>
            </c:extLst>
          </c:dPt>
          <c:dPt>
            <c:idx val="79"/>
            <c:bubble3D val="0"/>
            <c:extLst>
              <c:ext xmlns:c16="http://schemas.microsoft.com/office/drawing/2014/chart" uri="{C3380CC4-5D6E-409C-BE32-E72D297353CC}">
                <c16:uniqueId val="{0000007E-A03D-4FFE-B2EE-C4C963470D59}"/>
              </c:ext>
            </c:extLst>
          </c:dPt>
          <c:dLbls>
            <c:dLbl>
              <c:idx val="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A03D-4FFE-B2EE-C4C963470D59}"/>
                </c:ext>
              </c:extLst>
            </c:dLbl>
            <c:dLbl>
              <c:idx val="1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A03D-4FFE-B2EE-C4C963470D59}"/>
                </c:ext>
              </c:extLst>
            </c:dLbl>
            <c:dLbl>
              <c:idx val="3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A03D-4FFE-B2EE-C4C963470D59}"/>
                </c:ext>
              </c:extLst>
            </c:dLbl>
            <c:dLbl>
              <c:idx val="4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A03D-4FFE-B2EE-C4C963470D59}"/>
                </c:ext>
              </c:extLst>
            </c:dLbl>
            <c:dLbl>
              <c:idx val="5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A03D-4FFE-B2EE-C4C963470D59}"/>
                </c:ext>
              </c:extLst>
            </c:dLbl>
            <c:dLbl>
              <c:idx val="6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A03D-4FFE-B2EE-C4C963470D59}"/>
                </c:ext>
              </c:extLst>
            </c:dLbl>
            <c:dLbl>
              <c:idx val="7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A03D-4FFE-B2EE-C4C963470D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'F28-29'!$F$7:$F$86</c:f>
              <c:numCache>
                <c:formatCode>0.00</c:formatCode>
                <c:ptCount val="80"/>
                <c:pt idx="0">
                  <c:v>17.8167725639798</c:v>
                </c:pt>
                <c:pt idx="1">
                  <c:v>17.7165134606824</c:v>
                </c:pt>
                <c:pt idx="2">
                  <c:v>17.6380595611068</c:v>
                </c:pt>
                <c:pt idx="3">
                  <c:v>17.601157731083401</c:v>
                </c:pt>
                <c:pt idx="4">
                  <c:v>17.531369362613201</c:v>
                </c:pt>
                <c:pt idx="5">
                  <c:v>17.403503717607499</c:v>
                </c:pt>
                <c:pt idx="6">
                  <c:v>17.3030561538725</c:v>
                </c:pt>
                <c:pt idx="7">
                  <c:v>17.3895679098543</c:v>
                </c:pt>
                <c:pt idx="8">
                  <c:v>17.6390110492795</c:v>
                </c:pt>
                <c:pt idx="9">
                  <c:v>17.7402570952788</c:v>
                </c:pt>
                <c:pt idx="10">
                  <c:v>17.8530751466045</c:v>
                </c:pt>
                <c:pt idx="11">
                  <c:v>17.975312596087701</c:v>
                </c:pt>
                <c:pt idx="12">
                  <c:v>18.457378818045701</c:v>
                </c:pt>
                <c:pt idx="13">
                  <c:v>19.000681143001199</c:v>
                </c:pt>
                <c:pt idx="14">
                  <c:v>19.156907630994901</c:v>
                </c:pt>
                <c:pt idx="15">
                  <c:v>19.232866862971601</c:v>
                </c:pt>
                <c:pt idx="16">
                  <c:v>19.3941031740233</c:v>
                </c:pt>
                <c:pt idx="17">
                  <c:v>19.613708460782501</c:v>
                </c:pt>
                <c:pt idx="18">
                  <c:v>19.966742706737101</c:v>
                </c:pt>
                <c:pt idx="19">
                  <c:v>20.469377318415699</c:v>
                </c:pt>
                <c:pt idx="20">
                  <c:v>20.700351267900899</c:v>
                </c:pt>
                <c:pt idx="21">
                  <c:v>20.940549107522699</c:v>
                </c:pt>
                <c:pt idx="22">
                  <c:v>20.9440410360925</c:v>
                </c:pt>
                <c:pt idx="23">
                  <c:v>20.651064462578798</c:v>
                </c:pt>
                <c:pt idx="24">
                  <c:v>20.199890236574301</c:v>
                </c:pt>
                <c:pt idx="25">
                  <c:v>20.185578709819598</c:v>
                </c:pt>
                <c:pt idx="26">
                  <c:v>20.838610197293299</c:v>
                </c:pt>
                <c:pt idx="27">
                  <c:v>20.941999805617201</c:v>
                </c:pt>
                <c:pt idx="28">
                  <c:v>20.946684539063199</c:v>
                </c:pt>
                <c:pt idx="29">
                  <c:v>20.9520787833364</c:v>
                </c:pt>
                <c:pt idx="30">
                  <c:v>20.966359350314502</c:v>
                </c:pt>
                <c:pt idx="31">
                  <c:v>20.944220147738399</c:v>
                </c:pt>
                <c:pt idx="32">
                  <c:v>20.9440418045859</c:v>
                </c:pt>
                <c:pt idx="33">
                  <c:v>20.892977023114302</c:v>
                </c:pt>
                <c:pt idx="34">
                  <c:v>20.730972049745599</c:v>
                </c:pt>
                <c:pt idx="35">
                  <c:v>20.776717092973499</c:v>
                </c:pt>
                <c:pt idx="36">
                  <c:v>20.827147521872998</c:v>
                </c:pt>
                <c:pt idx="37">
                  <c:v>20.506375511637302</c:v>
                </c:pt>
                <c:pt idx="38">
                  <c:v>19.108611289763399</c:v>
                </c:pt>
                <c:pt idx="39">
                  <c:v>16.444850437266801</c:v>
                </c:pt>
                <c:pt idx="40">
                  <c:v>17.061953767463599</c:v>
                </c:pt>
                <c:pt idx="41">
                  <c:v>18.161831372714001</c:v>
                </c:pt>
                <c:pt idx="42">
                  <c:v>19.076752334181599</c:v>
                </c:pt>
                <c:pt idx="43">
                  <c:v>19.0867437962678</c:v>
                </c:pt>
                <c:pt idx="44">
                  <c:v>19.045064756374501</c:v>
                </c:pt>
                <c:pt idx="45">
                  <c:v>18.928910366778599</c:v>
                </c:pt>
                <c:pt idx="46">
                  <c:v>18.350083498004501</c:v>
                </c:pt>
                <c:pt idx="47">
                  <c:v>18.480435067491499</c:v>
                </c:pt>
                <c:pt idx="48">
                  <c:v>19.437621982825799</c:v>
                </c:pt>
                <c:pt idx="49">
                  <c:v>20.419306871495301</c:v>
                </c:pt>
                <c:pt idx="50">
                  <c:v>21.5910042147887</c:v>
                </c:pt>
                <c:pt idx="51">
                  <c:v>21.883869239609702</c:v>
                </c:pt>
                <c:pt idx="52">
                  <c:v>22.0150561115614</c:v>
                </c:pt>
                <c:pt idx="53">
                  <c:v>22.130901638514601</c:v>
                </c:pt>
                <c:pt idx="54">
                  <c:v>22.208263083998801</c:v>
                </c:pt>
                <c:pt idx="55">
                  <c:v>22.291945764375999</c:v>
                </c:pt>
                <c:pt idx="56">
                  <c:v>22.303797954163802</c:v>
                </c:pt>
                <c:pt idx="57">
                  <c:v>22.3590220572557</c:v>
                </c:pt>
                <c:pt idx="58">
                  <c:v>22.282630557907499</c:v>
                </c:pt>
                <c:pt idx="59">
                  <c:v>22.449079045557198</c:v>
                </c:pt>
                <c:pt idx="60">
                  <c:v>22.740415324896698</c:v>
                </c:pt>
                <c:pt idx="61">
                  <c:v>22.9529956080865</c:v>
                </c:pt>
                <c:pt idx="62">
                  <c:v>23.2468859664551</c:v>
                </c:pt>
                <c:pt idx="63">
                  <c:v>23.424182765872899</c:v>
                </c:pt>
                <c:pt idx="64">
                  <c:v>23.692137257473199</c:v>
                </c:pt>
                <c:pt idx="65">
                  <c:v>23.850340727118098</c:v>
                </c:pt>
                <c:pt idx="66">
                  <c:v>23.883516893704801</c:v>
                </c:pt>
                <c:pt idx="67">
                  <c:v>23.993209929694899</c:v>
                </c:pt>
                <c:pt idx="68">
                  <c:v>23.9748274810343</c:v>
                </c:pt>
                <c:pt idx="69">
                  <c:v>24.1367276902721</c:v>
                </c:pt>
                <c:pt idx="70">
                  <c:v>24.1276350351351</c:v>
                </c:pt>
                <c:pt idx="71">
                  <c:v>23.901407755035301</c:v>
                </c:pt>
                <c:pt idx="72">
                  <c:v>24.033803481285801</c:v>
                </c:pt>
                <c:pt idx="73">
                  <c:v>24.086428378055999</c:v>
                </c:pt>
                <c:pt idx="74">
                  <c:v>24.182469948865101</c:v>
                </c:pt>
                <c:pt idx="75">
                  <c:v>24.2544517043663</c:v>
                </c:pt>
                <c:pt idx="76">
                  <c:v>24.2317007551177</c:v>
                </c:pt>
                <c:pt idx="77">
                  <c:v>24.269949441766901</c:v>
                </c:pt>
                <c:pt idx="78">
                  <c:v>24.3318139821702</c:v>
                </c:pt>
                <c:pt idx="79">
                  <c:v>24.4898221926187</c:v>
                </c:pt>
              </c:numCache>
            </c:numRef>
          </c:val>
          <c:smooth val="0"/>
          <c:extLst>
            <c:ext xmlns:c16="http://schemas.microsoft.com/office/drawing/2014/chart" uri="{C3380CC4-5D6E-409C-BE32-E72D297353CC}">
              <c16:uniqueId val="{0000007F-A03D-4FFE-B2EE-C4C963470D59}"/>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7.935766762272099"/>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E3D0-4DF9-AF9D-F06B4166BEE9}"/>
              </c:ext>
            </c:extLst>
          </c:dPt>
          <c:dPt>
            <c:idx val="1"/>
            <c:bubble3D val="0"/>
            <c:extLst>
              <c:ext xmlns:c16="http://schemas.microsoft.com/office/drawing/2014/chart" uri="{C3380CC4-5D6E-409C-BE32-E72D297353CC}">
                <c16:uniqueId val="{00000001-E3D0-4DF9-AF9D-F06B4166BEE9}"/>
              </c:ext>
            </c:extLst>
          </c:dPt>
          <c:dPt>
            <c:idx val="2"/>
            <c:bubble3D val="0"/>
            <c:extLst>
              <c:ext xmlns:c16="http://schemas.microsoft.com/office/drawing/2014/chart" uri="{C3380CC4-5D6E-409C-BE32-E72D297353CC}">
                <c16:uniqueId val="{00000002-E3D0-4DF9-AF9D-F06B4166BEE9}"/>
              </c:ext>
            </c:extLst>
          </c:dPt>
          <c:dPt>
            <c:idx val="3"/>
            <c:bubble3D val="0"/>
            <c:extLst>
              <c:ext xmlns:c16="http://schemas.microsoft.com/office/drawing/2014/chart" uri="{C3380CC4-5D6E-409C-BE32-E72D297353CC}">
                <c16:uniqueId val="{00000003-E3D0-4DF9-AF9D-F06B4166BEE9}"/>
              </c:ext>
            </c:extLst>
          </c:dPt>
          <c:dPt>
            <c:idx val="4"/>
            <c:bubble3D val="0"/>
            <c:extLst>
              <c:ext xmlns:c16="http://schemas.microsoft.com/office/drawing/2014/chart" uri="{C3380CC4-5D6E-409C-BE32-E72D297353CC}">
                <c16:uniqueId val="{00000004-E3D0-4DF9-AF9D-F06B4166BEE9}"/>
              </c:ext>
            </c:extLst>
          </c:dPt>
          <c:dPt>
            <c:idx val="5"/>
            <c:bubble3D val="0"/>
            <c:extLst>
              <c:ext xmlns:c16="http://schemas.microsoft.com/office/drawing/2014/chart" uri="{C3380CC4-5D6E-409C-BE32-E72D297353CC}">
                <c16:uniqueId val="{00000005-E3D0-4DF9-AF9D-F06B4166BEE9}"/>
              </c:ext>
            </c:extLst>
          </c:dPt>
          <c:dPt>
            <c:idx val="6"/>
            <c:bubble3D val="0"/>
            <c:extLst>
              <c:ext xmlns:c16="http://schemas.microsoft.com/office/drawing/2014/chart" uri="{C3380CC4-5D6E-409C-BE32-E72D297353CC}">
                <c16:uniqueId val="{00000006-E3D0-4DF9-AF9D-F06B4166BEE9}"/>
              </c:ext>
            </c:extLst>
          </c:dPt>
          <c:dPt>
            <c:idx val="7"/>
            <c:bubble3D val="0"/>
            <c:extLst>
              <c:ext xmlns:c16="http://schemas.microsoft.com/office/drawing/2014/chart" uri="{C3380CC4-5D6E-409C-BE32-E72D297353CC}">
                <c16:uniqueId val="{00000007-E3D0-4DF9-AF9D-F06B4166BEE9}"/>
              </c:ext>
            </c:extLst>
          </c:dPt>
          <c:dPt>
            <c:idx val="8"/>
            <c:bubble3D val="0"/>
            <c:extLst>
              <c:ext xmlns:c16="http://schemas.microsoft.com/office/drawing/2014/chart" uri="{C3380CC4-5D6E-409C-BE32-E72D297353CC}">
                <c16:uniqueId val="{00000008-E3D0-4DF9-AF9D-F06B4166BEE9}"/>
              </c:ext>
            </c:extLst>
          </c:dPt>
          <c:dPt>
            <c:idx val="9"/>
            <c:bubble3D val="0"/>
            <c:extLst>
              <c:ext xmlns:c16="http://schemas.microsoft.com/office/drawing/2014/chart" uri="{C3380CC4-5D6E-409C-BE32-E72D297353CC}">
                <c16:uniqueId val="{00000009-E3D0-4DF9-AF9D-F06B4166BEE9}"/>
              </c:ext>
            </c:extLst>
          </c:dPt>
          <c:dPt>
            <c:idx val="10"/>
            <c:bubble3D val="0"/>
            <c:extLst>
              <c:ext xmlns:c16="http://schemas.microsoft.com/office/drawing/2014/chart" uri="{C3380CC4-5D6E-409C-BE32-E72D297353CC}">
                <c16:uniqueId val="{0000000A-E3D0-4DF9-AF9D-F06B4166BEE9}"/>
              </c:ext>
            </c:extLst>
          </c:dPt>
          <c:dPt>
            <c:idx val="11"/>
            <c:bubble3D val="0"/>
            <c:extLst>
              <c:ext xmlns:c16="http://schemas.microsoft.com/office/drawing/2014/chart" uri="{C3380CC4-5D6E-409C-BE32-E72D297353CC}">
                <c16:uniqueId val="{0000000B-E3D0-4DF9-AF9D-F06B4166BEE9}"/>
              </c:ext>
            </c:extLst>
          </c:dPt>
          <c:dPt>
            <c:idx val="12"/>
            <c:bubble3D val="0"/>
            <c:extLst>
              <c:ext xmlns:c16="http://schemas.microsoft.com/office/drawing/2014/chart" uri="{C3380CC4-5D6E-409C-BE32-E72D297353CC}">
                <c16:uniqueId val="{0000000C-E3D0-4DF9-AF9D-F06B4166BEE9}"/>
              </c:ext>
            </c:extLst>
          </c:dPt>
          <c:dPt>
            <c:idx val="13"/>
            <c:bubble3D val="0"/>
            <c:extLst>
              <c:ext xmlns:c16="http://schemas.microsoft.com/office/drawing/2014/chart" uri="{C3380CC4-5D6E-409C-BE32-E72D297353CC}">
                <c16:uniqueId val="{0000000D-E3D0-4DF9-AF9D-F06B4166BEE9}"/>
              </c:ext>
            </c:extLst>
          </c:dPt>
          <c:dPt>
            <c:idx val="14"/>
            <c:bubble3D val="0"/>
            <c:extLst>
              <c:ext xmlns:c16="http://schemas.microsoft.com/office/drawing/2014/chart" uri="{C3380CC4-5D6E-409C-BE32-E72D297353CC}">
                <c16:uniqueId val="{0000000E-E3D0-4DF9-AF9D-F06B4166BEE9}"/>
              </c:ext>
            </c:extLst>
          </c:dPt>
          <c:dPt>
            <c:idx val="15"/>
            <c:bubble3D val="0"/>
            <c:extLst>
              <c:ext xmlns:c16="http://schemas.microsoft.com/office/drawing/2014/chart" uri="{C3380CC4-5D6E-409C-BE32-E72D297353CC}">
                <c16:uniqueId val="{0000000F-E3D0-4DF9-AF9D-F06B4166BEE9}"/>
              </c:ext>
            </c:extLst>
          </c:dPt>
          <c:dPt>
            <c:idx val="16"/>
            <c:bubble3D val="0"/>
            <c:extLst>
              <c:ext xmlns:c16="http://schemas.microsoft.com/office/drawing/2014/chart" uri="{C3380CC4-5D6E-409C-BE32-E72D297353CC}">
                <c16:uniqueId val="{00000010-E3D0-4DF9-AF9D-F06B4166BEE9}"/>
              </c:ext>
            </c:extLst>
          </c:dPt>
          <c:dPt>
            <c:idx val="17"/>
            <c:bubble3D val="0"/>
            <c:extLst>
              <c:ext xmlns:c16="http://schemas.microsoft.com/office/drawing/2014/chart" uri="{C3380CC4-5D6E-409C-BE32-E72D297353CC}">
                <c16:uniqueId val="{00000011-E3D0-4DF9-AF9D-F06B4166BEE9}"/>
              </c:ext>
            </c:extLst>
          </c:dPt>
          <c:dPt>
            <c:idx val="18"/>
            <c:bubble3D val="0"/>
            <c:extLst>
              <c:ext xmlns:c16="http://schemas.microsoft.com/office/drawing/2014/chart" uri="{C3380CC4-5D6E-409C-BE32-E72D297353CC}">
                <c16:uniqueId val="{00000012-E3D0-4DF9-AF9D-F06B4166BEE9}"/>
              </c:ext>
            </c:extLst>
          </c:dPt>
          <c:dPt>
            <c:idx val="19"/>
            <c:bubble3D val="0"/>
            <c:extLst>
              <c:ext xmlns:c16="http://schemas.microsoft.com/office/drawing/2014/chart" uri="{C3380CC4-5D6E-409C-BE32-E72D297353CC}">
                <c16:uniqueId val="{00000013-E3D0-4DF9-AF9D-F06B4166BEE9}"/>
              </c:ext>
            </c:extLst>
          </c:dPt>
          <c:dPt>
            <c:idx val="20"/>
            <c:bubble3D val="0"/>
            <c:extLst>
              <c:ext xmlns:c16="http://schemas.microsoft.com/office/drawing/2014/chart" uri="{C3380CC4-5D6E-409C-BE32-E72D297353CC}">
                <c16:uniqueId val="{00000014-E3D0-4DF9-AF9D-F06B4166BEE9}"/>
              </c:ext>
            </c:extLst>
          </c:dPt>
          <c:dPt>
            <c:idx val="21"/>
            <c:bubble3D val="0"/>
            <c:extLst>
              <c:ext xmlns:c16="http://schemas.microsoft.com/office/drawing/2014/chart" uri="{C3380CC4-5D6E-409C-BE32-E72D297353CC}">
                <c16:uniqueId val="{00000015-E3D0-4DF9-AF9D-F06B4166BEE9}"/>
              </c:ext>
            </c:extLst>
          </c:dPt>
          <c:dPt>
            <c:idx val="22"/>
            <c:bubble3D val="0"/>
            <c:extLst>
              <c:ext xmlns:c16="http://schemas.microsoft.com/office/drawing/2014/chart" uri="{C3380CC4-5D6E-409C-BE32-E72D297353CC}">
                <c16:uniqueId val="{00000016-E3D0-4DF9-AF9D-F06B4166BEE9}"/>
              </c:ext>
            </c:extLst>
          </c:dPt>
          <c:dPt>
            <c:idx val="23"/>
            <c:bubble3D val="0"/>
            <c:extLst>
              <c:ext xmlns:c16="http://schemas.microsoft.com/office/drawing/2014/chart" uri="{C3380CC4-5D6E-409C-BE32-E72D297353CC}">
                <c16:uniqueId val="{00000017-E3D0-4DF9-AF9D-F06B4166BEE9}"/>
              </c:ext>
            </c:extLst>
          </c:dPt>
          <c:dPt>
            <c:idx val="24"/>
            <c:bubble3D val="0"/>
            <c:extLst>
              <c:ext xmlns:c16="http://schemas.microsoft.com/office/drawing/2014/chart" uri="{C3380CC4-5D6E-409C-BE32-E72D297353CC}">
                <c16:uniqueId val="{00000018-E3D0-4DF9-AF9D-F06B4166BEE9}"/>
              </c:ext>
            </c:extLst>
          </c:dPt>
          <c:dPt>
            <c:idx val="25"/>
            <c:bubble3D val="0"/>
            <c:extLst>
              <c:ext xmlns:c16="http://schemas.microsoft.com/office/drawing/2014/chart" uri="{C3380CC4-5D6E-409C-BE32-E72D297353CC}">
                <c16:uniqueId val="{00000019-E3D0-4DF9-AF9D-F06B4166BEE9}"/>
              </c:ext>
            </c:extLst>
          </c:dPt>
          <c:dPt>
            <c:idx val="26"/>
            <c:bubble3D val="0"/>
            <c:extLst>
              <c:ext xmlns:c16="http://schemas.microsoft.com/office/drawing/2014/chart" uri="{C3380CC4-5D6E-409C-BE32-E72D297353CC}">
                <c16:uniqueId val="{0000001A-E3D0-4DF9-AF9D-F06B4166BEE9}"/>
              </c:ext>
            </c:extLst>
          </c:dPt>
          <c:dPt>
            <c:idx val="27"/>
            <c:bubble3D val="0"/>
            <c:extLst>
              <c:ext xmlns:c16="http://schemas.microsoft.com/office/drawing/2014/chart" uri="{C3380CC4-5D6E-409C-BE32-E72D297353CC}">
                <c16:uniqueId val="{0000001B-E3D0-4DF9-AF9D-F06B4166BEE9}"/>
              </c:ext>
            </c:extLst>
          </c:dPt>
          <c:dPt>
            <c:idx val="28"/>
            <c:bubble3D val="0"/>
            <c:extLst>
              <c:ext xmlns:c16="http://schemas.microsoft.com/office/drawing/2014/chart" uri="{C3380CC4-5D6E-409C-BE32-E72D297353CC}">
                <c16:uniqueId val="{0000001C-E3D0-4DF9-AF9D-F06B4166BEE9}"/>
              </c:ext>
            </c:extLst>
          </c:dPt>
          <c:dPt>
            <c:idx val="29"/>
            <c:bubble3D val="0"/>
            <c:extLst>
              <c:ext xmlns:c16="http://schemas.microsoft.com/office/drawing/2014/chart" uri="{C3380CC4-5D6E-409C-BE32-E72D297353CC}">
                <c16:uniqueId val="{0000001D-E3D0-4DF9-AF9D-F06B4166BEE9}"/>
              </c:ext>
            </c:extLst>
          </c:dPt>
          <c:dPt>
            <c:idx val="30"/>
            <c:bubble3D val="0"/>
            <c:extLst>
              <c:ext xmlns:c16="http://schemas.microsoft.com/office/drawing/2014/chart" uri="{C3380CC4-5D6E-409C-BE32-E72D297353CC}">
                <c16:uniqueId val="{0000001E-E3D0-4DF9-AF9D-F06B4166BEE9}"/>
              </c:ext>
            </c:extLst>
          </c:dPt>
          <c:dPt>
            <c:idx val="31"/>
            <c:bubble3D val="0"/>
            <c:extLst>
              <c:ext xmlns:c16="http://schemas.microsoft.com/office/drawing/2014/chart" uri="{C3380CC4-5D6E-409C-BE32-E72D297353CC}">
                <c16:uniqueId val="{0000001F-E3D0-4DF9-AF9D-F06B4166BEE9}"/>
              </c:ext>
            </c:extLst>
          </c:dPt>
          <c:dPt>
            <c:idx val="32"/>
            <c:bubble3D val="0"/>
            <c:extLst>
              <c:ext xmlns:c16="http://schemas.microsoft.com/office/drawing/2014/chart" uri="{C3380CC4-5D6E-409C-BE32-E72D297353CC}">
                <c16:uniqueId val="{00000020-E3D0-4DF9-AF9D-F06B4166BEE9}"/>
              </c:ext>
            </c:extLst>
          </c:dPt>
          <c:dPt>
            <c:idx val="33"/>
            <c:bubble3D val="0"/>
            <c:extLst>
              <c:ext xmlns:c16="http://schemas.microsoft.com/office/drawing/2014/chart" uri="{C3380CC4-5D6E-409C-BE32-E72D297353CC}">
                <c16:uniqueId val="{00000021-E3D0-4DF9-AF9D-F06B4166BEE9}"/>
              </c:ext>
            </c:extLst>
          </c:dPt>
          <c:dPt>
            <c:idx val="34"/>
            <c:bubble3D val="0"/>
            <c:extLst>
              <c:ext xmlns:c16="http://schemas.microsoft.com/office/drawing/2014/chart" uri="{C3380CC4-5D6E-409C-BE32-E72D297353CC}">
                <c16:uniqueId val="{00000022-E3D0-4DF9-AF9D-F06B4166BEE9}"/>
              </c:ext>
            </c:extLst>
          </c:dPt>
          <c:dPt>
            <c:idx val="35"/>
            <c:bubble3D val="0"/>
            <c:extLst>
              <c:ext xmlns:c16="http://schemas.microsoft.com/office/drawing/2014/chart" uri="{C3380CC4-5D6E-409C-BE32-E72D297353CC}">
                <c16:uniqueId val="{00000023-E3D0-4DF9-AF9D-F06B4166BEE9}"/>
              </c:ext>
            </c:extLst>
          </c:dPt>
          <c:dPt>
            <c:idx val="36"/>
            <c:bubble3D val="0"/>
            <c:extLst>
              <c:ext xmlns:c16="http://schemas.microsoft.com/office/drawing/2014/chart" uri="{C3380CC4-5D6E-409C-BE32-E72D297353CC}">
                <c16:uniqueId val="{00000024-E3D0-4DF9-AF9D-F06B4166BEE9}"/>
              </c:ext>
            </c:extLst>
          </c:dPt>
          <c:dPt>
            <c:idx val="37"/>
            <c:bubble3D val="0"/>
            <c:extLst>
              <c:ext xmlns:c16="http://schemas.microsoft.com/office/drawing/2014/chart" uri="{C3380CC4-5D6E-409C-BE32-E72D297353CC}">
                <c16:uniqueId val="{00000025-E3D0-4DF9-AF9D-F06B4166BEE9}"/>
              </c:ext>
            </c:extLst>
          </c:dPt>
          <c:dPt>
            <c:idx val="38"/>
            <c:bubble3D val="0"/>
            <c:extLst>
              <c:ext xmlns:c16="http://schemas.microsoft.com/office/drawing/2014/chart" uri="{C3380CC4-5D6E-409C-BE32-E72D297353CC}">
                <c16:uniqueId val="{00000026-E3D0-4DF9-AF9D-F06B4166BEE9}"/>
              </c:ext>
            </c:extLst>
          </c:dPt>
          <c:dPt>
            <c:idx val="39"/>
            <c:bubble3D val="0"/>
            <c:extLst>
              <c:ext xmlns:c16="http://schemas.microsoft.com/office/drawing/2014/chart" uri="{C3380CC4-5D6E-409C-BE32-E72D297353CC}">
                <c16:uniqueId val="{00000027-E3D0-4DF9-AF9D-F06B4166BEE9}"/>
              </c:ext>
            </c:extLst>
          </c:dPt>
          <c:dPt>
            <c:idx val="40"/>
            <c:bubble3D val="0"/>
            <c:extLst>
              <c:ext xmlns:c16="http://schemas.microsoft.com/office/drawing/2014/chart" uri="{C3380CC4-5D6E-409C-BE32-E72D297353CC}">
                <c16:uniqueId val="{00000028-E3D0-4DF9-AF9D-F06B4166BEE9}"/>
              </c:ext>
            </c:extLst>
          </c:dPt>
          <c:dPt>
            <c:idx val="41"/>
            <c:bubble3D val="0"/>
            <c:extLst>
              <c:ext xmlns:c16="http://schemas.microsoft.com/office/drawing/2014/chart" uri="{C3380CC4-5D6E-409C-BE32-E72D297353CC}">
                <c16:uniqueId val="{00000029-E3D0-4DF9-AF9D-F06B4166BEE9}"/>
              </c:ext>
            </c:extLst>
          </c:dPt>
          <c:dPt>
            <c:idx val="42"/>
            <c:bubble3D val="0"/>
            <c:extLst>
              <c:ext xmlns:c16="http://schemas.microsoft.com/office/drawing/2014/chart" uri="{C3380CC4-5D6E-409C-BE32-E72D297353CC}">
                <c16:uniqueId val="{0000002A-E3D0-4DF9-AF9D-F06B4166BEE9}"/>
              </c:ext>
            </c:extLst>
          </c:dPt>
          <c:dPt>
            <c:idx val="43"/>
            <c:bubble3D val="0"/>
            <c:extLst>
              <c:ext xmlns:c16="http://schemas.microsoft.com/office/drawing/2014/chart" uri="{C3380CC4-5D6E-409C-BE32-E72D297353CC}">
                <c16:uniqueId val="{0000002B-E3D0-4DF9-AF9D-F06B4166BEE9}"/>
              </c:ext>
            </c:extLst>
          </c:dPt>
          <c:dPt>
            <c:idx val="44"/>
            <c:bubble3D val="0"/>
            <c:extLst>
              <c:ext xmlns:c16="http://schemas.microsoft.com/office/drawing/2014/chart" uri="{C3380CC4-5D6E-409C-BE32-E72D297353CC}">
                <c16:uniqueId val="{0000002C-E3D0-4DF9-AF9D-F06B4166BEE9}"/>
              </c:ext>
            </c:extLst>
          </c:dPt>
          <c:dPt>
            <c:idx val="45"/>
            <c:bubble3D val="0"/>
            <c:extLst>
              <c:ext xmlns:c16="http://schemas.microsoft.com/office/drawing/2014/chart" uri="{C3380CC4-5D6E-409C-BE32-E72D297353CC}">
                <c16:uniqueId val="{0000002D-E3D0-4DF9-AF9D-F06B4166BEE9}"/>
              </c:ext>
            </c:extLst>
          </c:dPt>
          <c:dPt>
            <c:idx val="46"/>
            <c:bubble3D val="0"/>
            <c:extLst>
              <c:ext xmlns:c16="http://schemas.microsoft.com/office/drawing/2014/chart" uri="{C3380CC4-5D6E-409C-BE32-E72D297353CC}">
                <c16:uniqueId val="{0000002E-E3D0-4DF9-AF9D-F06B4166BEE9}"/>
              </c:ext>
            </c:extLst>
          </c:dPt>
          <c:dPt>
            <c:idx val="47"/>
            <c:bubble3D val="0"/>
            <c:extLst>
              <c:ext xmlns:c16="http://schemas.microsoft.com/office/drawing/2014/chart" uri="{C3380CC4-5D6E-409C-BE32-E72D297353CC}">
                <c16:uniqueId val="{0000002F-E3D0-4DF9-AF9D-F06B4166BEE9}"/>
              </c:ext>
            </c:extLst>
          </c:dPt>
          <c:dPt>
            <c:idx val="48"/>
            <c:bubble3D val="0"/>
            <c:extLst>
              <c:ext xmlns:c16="http://schemas.microsoft.com/office/drawing/2014/chart" uri="{C3380CC4-5D6E-409C-BE32-E72D297353CC}">
                <c16:uniqueId val="{00000030-E3D0-4DF9-AF9D-F06B4166BEE9}"/>
              </c:ext>
            </c:extLst>
          </c:dPt>
          <c:dPt>
            <c:idx val="49"/>
            <c:bubble3D val="0"/>
            <c:extLst>
              <c:ext xmlns:c16="http://schemas.microsoft.com/office/drawing/2014/chart" uri="{C3380CC4-5D6E-409C-BE32-E72D297353CC}">
                <c16:uniqueId val="{00000031-E3D0-4DF9-AF9D-F06B4166BEE9}"/>
              </c:ext>
            </c:extLst>
          </c:dPt>
          <c:dPt>
            <c:idx val="50"/>
            <c:bubble3D val="0"/>
            <c:extLst>
              <c:ext xmlns:c16="http://schemas.microsoft.com/office/drawing/2014/chart" uri="{C3380CC4-5D6E-409C-BE32-E72D297353CC}">
                <c16:uniqueId val="{00000032-E3D0-4DF9-AF9D-F06B4166BEE9}"/>
              </c:ext>
            </c:extLst>
          </c:dPt>
          <c:dPt>
            <c:idx val="51"/>
            <c:bubble3D val="0"/>
            <c:extLst>
              <c:ext xmlns:c16="http://schemas.microsoft.com/office/drawing/2014/chart" uri="{C3380CC4-5D6E-409C-BE32-E72D297353CC}">
                <c16:uniqueId val="{00000033-E3D0-4DF9-AF9D-F06B4166BEE9}"/>
              </c:ext>
            </c:extLst>
          </c:dPt>
          <c:dPt>
            <c:idx val="52"/>
            <c:bubble3D val="0"/>
            <c:extLst>
              <c:ext xmlns:c16="http://schemas.microsoft.com/office/drawing/2014/chart" uri="{C3380CC4-5D6E-409C-BE32-E72D297353CC}">
                <c16:uniqueId val="{00000034-E3D0-4DF9-AF9D-F06B4166BEE9}"/>
              </c:ext>
            </c:extLst>
          </c:dPt>
          <c:dPt>
            <c:idx val="53"/>
            <c:bubble3D val="0"/>
            <c:extLst>
              <c:ext xmlns:c16="http://schemas.microsoft.com/office/drawing/2014/chart" uri="{C3380CC4-5D6E-409C-BE32-E72D297353CC}">
                <c16:uniqueId val="{00000035-E3D0-4DF9-AF9D-F06B4166BEE9}"/>
              </c:ext>
            </c:extLst>
          </c:dPt>
          <c:dPt>
            <c:idx val="54"/>
            <c:bubble3D val="0"/>
            <c:extLst>
              <c:ext xmlns:c16="http://schemas.microsoft.com/office/drawing/2014/chart" uri="{C3380CC4-5D6E-409C-BE32-E72D297353CC}">
                <c16:uniqueId val="{00000036-E3D0-4DF9-AF9D-F06B4166BEE9}"/>
              </c:ext>
            </c:extLst>
          </c:dPt>
          <c:dPt>
            <c:idx val="55"/>
            <c:bubble3D val="0"/>
            <c:extLst>
              <c:ext xmlns:c16="http://schemas.microsoft.com/office/drawing/2014/chart" uri="{C3380CC4-5D6E-409C-BE32-E72D297353CC}">
                <c16:uniqueId val="{00000037-E3D0-4DF9-AF9D-F06B4166BEE9}"/>
              </c:ext>
            </c:extLst>
          </c:dPt>
          <c:dPt>
            <c:idx val="56"/>
            <c:bubble3D val="0"/>
            <c:extLst>
              <c:ext xmlns:c16="http://schemas.microsoft.com/office/drawing/2014/chart" uri="{C3380CC4-5D6E-409C-BE32-E72D297353CC}">
                <c16:uniqueId val="{00000038-E3D0-4DF9-AF9D-F06B4166BEE9}"/>
              </c:ext>
            </c:extLst>
          </c:dPt>
          <c:dPt>
            <c:idx val="59"/>
            <c:bubble3D val="0"/>
            <c:extLst>
              <c:ext xmlns:c16="http://schemas.microsoft.com/office/drawing/2014/chart" uri="{C3380CC4-5D6E-409C-BE32-E72D297353CC}">
                <c16:uniqueId val="{00000039-E3D0-4DF9-AF9D-F06B4166BEE9}"/>
              </c:ext>
            </c:extLst>
          </c:dPt>
          <c:dPt>
            <c:idx val="60"/>
            <c:bubble3D val="0"/>
            <c:extLst>
              <c:ext xmlns:c16="http://schemas.microsoft.com/office/drawing/2014/chart" uri="{C3380CC4-5D6E-409C-BE32-E72D297353CC}">
                <c16:uniqueId val="{0000003A-E3D0-4DF9-AF9D-F06B4166BEE9}"/>
              </c:ext>
            </c:extLst>
          </c:dPt>
          <c:dPt>
            <c:idx val="67"/>
            <c:bubble3D val="0"/>
            <c:extLst>
              <c:ext xmlns:c16="http://schemas.microsoft.com/office/drawing/2014/chart" uri="{C3380CC4-5D6E-409C-BE32-E72D297353CC}">
                <c16:uniqueId val="{0000003B-E3D0-4DF9-AF9D-F06B4166BEE9}"/>
              </c:ext>
            </c:extLst>
          </c:dPt>
          <c:dPt>
            <c:idx val="71"/>
            <c:bubble3D val="0"/>
            <c:extLst>
              <c:ext xmlns:c16="http://schemas.microsoft.com/office/drawing/2014/chart" uri="{C3380CC4-5D6E-409C-BE32-E72D297353CC}">
                <c16:uniqueId val="{0000003C-E3D0-4DF9-AF9D-F06B4166BEE9}"/>
              </c:ext>
            </c:extLst>
          </c:dPt>
          <c:dPt>
            <c:idx val="72"/>
            <c:bubble3D val="0"/>
            <c:extLst>
              <c:ext xmlns:c16="http://schemas.microsoft.com/office/drawing/2014/chart" uri="{C3380CC4-5D6E-409C-BE32-E72D297353CC}">
                <c16:uniqueId val="{0000003D-E3D0-4DF9-AF9D-F06B4166BEE9}"/>
              </c:ext>
            </c:extLst>
          </c:dPt>
          <c:dPt>
            <c:idx val="79"/>
            <c:bubble3D val="0"/>
            <c:extLst>
              <c:ext xmlns:c16="http://schemas.microsoft.com/office/drawing/2014/chart" uri="{C3380CC4-5D6E-409C-BE32-E72D297353CC}">
                <c16:uniqueId val="{0000003E-E3D0-4DF9-AF9D-F06B4166BEE9}"/>
              </c:ext>
            </c:extLst>
          </c:dPt>
          <c:dLbls>
            <c:dLbl>
              <c:idx val="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3D0-4DF9-AF9D-F06B4166BEE9}"/>
                </c:ext>
              </c:extLst>
            </c:dLbl>
            <c:dLbl>
              <c:idx val="1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3D0-4DF9-AF9D-F06B4166BEE9}"/>
                </c:ext>
              </c:extLst>
            </c:dLbl>
            <c:dLbl>
              <c:idx val="3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3D0-4DF9-AF9D-F06B4166BEE9}"/>
                </c:ext>
              </c:extLst>
            </c:dLbl>
            <c:dLbl>
              <c:idx val="4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3D0-4DF9-AF9D-F06B4166BEE9}"/>
                </c:ext>
              </c:extLst>
            </c:dLbl>
            <c:dLbl>
              <c:idx val="5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E3D0-4DF9-AF9D-F06B4166BEE9}"/>
                </c:ext>
              </c:extLst>
            </c:dLbl>
            <c:dLbl>
              <c:idx val="6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E3D0-4DF9-AF9D-F06B4166BEE9}"/>
                </c:ext>
              </c:extLst>
            </c:dLbl>
            <c:dLbl>
              <c:idx val="7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E3D0-4DF9-AF9D-F06B4166BE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'F30-31'!$A$7:$B$86</c:f>
              <c:multiLvlStrCache>
                <c:ptCount val="8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lvl>
                <c:lvl>
                  <c:pt idx="0">
                    <c:v>2017</c:v>
                  </c:pt>
                  <c:pt idx="12">
                    <c:v>2018</c:v>
                  </c:pt>
                  <c:pt idx="24">
                    <c:v>2019</c:v>
                  </c:pt>
                  <c:pt idx="36">
                    <c:v>2020</c:v>
                  </c:pt>
                  <c:pt idx="48">
                    <c:v>2021</c:v>
                  </c:pt>
                  <c:pt idx="60">
                    <c:v>2022</c:v>
                  </c:pt>
                  <c:pt idx="72">
                    <c:v>2023</c:v>
                  </c:pt>
                </c:lvl>
              </c:multiLvlStrCache>
            </c:multiLvlStrRef>
          </c:cat>
          <c:val>
            <c:numRef>
              <c:f>'F30-31'!$G$7:$G$86</c:f>
              <c:numCache>
                <c:formatCode>0.00</c:formatCode>
                <c:ptCount val="80"/>
                <c:pt idx="0">
                  <c:v>23.935079406681201</c:v>
                </c:pt>
                <c:pt idx="1">
                  <c:v>23.789252016756201</c:v>
                </c:pt>
                <c:pt idx="2">
                  <c:v>23.474930708098299</c:v>
                </c:pt>
                <c:pt idx="3">
                  <c:v>23.3517152064715</c:v>
                </c:pt>
                <c:pt idx="4">
                  <c:v>23.215702271212201</c:v>
                </c:pt>
                <c:pt idx="5">
                  <c:v>22.912651174529898</c:v>
                </c:pt>
                <c:pt idx="6">
                  <c:v>22.654824035978098</c:v>
                </c:pt>
                <c:pt idx="7">
                  <c:v>22.6153391370094</c:v>
                </c:pt>
                <c:pt idx="8">
                  <c:v>22.883829970135299</c:v>
                </c:pt>
                <c:pt idx="9">
                  <c:v>22.997008660444202</c:v>
                </c:pt>
                <c:pt idx="10">
                  <c:v>22.922014521282499</c:v>
                </c:pt>
                <c:pt idx="11">
                  <c:v>22.992083019248501</c:v>
                </c:pt>
                <c:pt idx="12">
                  <c:v>23.637743761288299</c:v>
                </c:pt>
                <c:pt idx="13">
                  <c:v>24.536814574748501</c:v>
                </c:pt>
                <c:pt idx="14">
                  <c:v>24.796071429611899</c:v>
                </c:pt>
                <c:pt idx="15">
                  <c:v>24.982364127726299</c:v>
                </c:pt>
                <c:pt idx="16">
                  <c:v>25.299604815351699</c:v>
                </c:pt>
                <c:pt idx="17">
                  <c:v>25.578071205215998</c:v>
                </c:pt>
                <c:pt idx="18">
                  <c:v>25.8201372042899</c:v>
                </c:pt>
                <c:pt idx="19">
                  <c:v>26.226308530367199</c:v>
                </c:pt>
                <c:pt idx="20">
                  <c:v>26.432703128344802</c:v>
                </c:pt>
                <c:pt idx="21">
                  <c:v>26.659126918821698</c:v>
                </c:pt>
                <c:pt idx="22">
                  <c:v>26.648420881965599</c:v>
                </c:pt>
                <c:pt idx="23">
                  <c:v>26.321880697235301</c:v>
                </c:pt>
                <c:pt idx="24">
                  <c:v>26.313026346923401</c:v>
                </c:pt>
                <c:pt idx="25">
                  <c:v>27.398531958715399</c:v>
                </c:pt>
                <c:pt idx="26">
                  <c:v>27.4517156054929</c:v>
                </c:pt>
                <c:pt idx="27">
                  <c:v>27.2009093303888</c:v>
                </c:pt>
                <c:pt idx="28">
                  <c:v>27.1809731794174</c:v>
                </c:pt>
                <c:pt idx="29">
                  <c:v>26.907566355373099</c:v>
                </c:pt>
                <c:pt idx="30">
                  <c:v>26.8592239329294</c:v>
                </c:pt>
                <c:pt idx="31">
                  <c:v>26.771604093386301</c:v>
                </c:pt>
                <c:pt idx="32">
                  <c:v>26.688698587202701</c:v>
                </c:pt>
                <c:pt idx="33">
                  <c:v>26.477291091096902</c:v>
                </c:pt>
                <c:pt idx="34">
                  <c:v>26.2179928234236</c:v>
                </c:pt>
                <c:pt idx="35">
                  <c:v>26.218765690605</c:v>
                </c:pt>
                <c:pt idx="36">
                  <c:v>26.172088220037299</c:v>
                </c:pt>
                <c:pt idx="37">
                  <c:v>25.827284455353698</c:v>
                </c:pt>
                <c:pt idx="38">
                  <c:v>24.797322791221401</c:v>
                </c:pt>
                <c:pt idx="39">
                  <c:v>23.5221956356398</c:v>
                </c:pt>
                <c:pt idx="40">
                  <c:v>22.821576517223399</c:v>
                </c:pt>
                <c:pt idx="41">
                  <c:v>23.333445875225099</c:v>
                </c:pt>
                <c:pt idx="42">
                  <c:v>23.954159108662399</c:v>
                </c:pt>
                <c:pt idx="43">
                  <c:v>23.918167721373099</c:v>
                </c:pt>
                <c:pt idx="44">
                  <c:v>23.549554003943101</c:v>
                </c:pt>
                <c:pt idx="45">
                  <c:v>22.9599698303632</c:v>
                </c:pt>
                <c:pt idx="46">
                  <c:v>22.538313097890299</c:v>
                </c:pt>
                <c:pt idx="47">
                  <c:v>22.812914053849799</c:v>
                </c:pt>
                <c:pt idx="48">
                  <c:v>23.407619243833199</c:v>
                </c:pt>
                <c:pt idx="49">
                  <c:v>24.197279303920499</c:v>
                </c:pt>
                <c:pt idx="50">
                  <c:v>24.8874638018717</c:v>
                </c:pt>
                <c:pt idx="51">
                  <c:v>24.998692240184798</c:v>
                </c:pt>
                <c:pt idx="52">
                  <c:v>25.1409088345887</c:v>
                </c:pt>
                <c:pt idx="53">
                  <c:v>24.9942467843196</c:v>
                </c:pt>
                <c:pt idx="54">
                  <c:v>24.844160195649401</c:v>
                </c:pt>
                <c:pt idx="55">
                  <c:v>24.7910632171535</c:v>
                </c:pt>
                <c:pt idx="56">
                  <c:v>24.589695917237801</c:v>
                </c:pt>
                <c:pt idx="57">
                  <c:v>24.296361923154599</c:v>
                </c:pt>
                <c:pt idx="58">
                  <c:v>23.972792534765201</c:v>
                </c:pt>
                <c:pt idx="59">
                  <c:v>24.184458201950601</c:v>
                </c:pt>
                <c:pt idx="60">
                  <c:v>24.490395359258699</c:v>
                </c:pt>
                <c:pt idx="61">
                  <c:v>24.469117653475202</c:v>
                </c:pt>
                <c:pt idx="62">
                  <c:v>24.758199328220801</c:v>
                </c:pt>
                <c:pt idx="63">
                  <c:v>25.069562360948598</c:v>
                </c:pt>
                <c:pt idx="64">
                  <c:v>25.154378786668499</c:v>
                </c:pt>
                <c:pt idx="65">
                  <c:v>25.019183038266</c:v>
                </c:pt>
                <c:pt idx="66">
                  <c:v>24.934745818326</c:v>
                </c:pt>
                <c:pt idx="67">
                  <c:v>24.839169949755199</c:v>
                </c:pt>
                <c:pt idx="68">
                  <c:v>24.727992390046499</c:v>
                </c:pt>
                <c:pt idx="69">
                  <c:v>24.660538636202801</c:v>
                </c:pt>
                <c:pt idx="70">
                  <c:v>24.588706829393299</c:v>
                </c:pt>
                <c:pt idx="71">
                  <c:v>24.4123020306107</c:v>
                </c:pt>
                <c:pt idx="72">
                  <c:v>24.338729441465102</c:v>
                </c:pt>
                <c:pt idx="73">
                  <c:v>24.088444525742499</c:v>
                </c:pt>
                <c:pt idx="74">
                  <c:v>24.184526834922099</c:v>
                </c:pt>
                <c:pt idx="75">
                  <c:v>24.1812500685025</c:v>
                </c:pt>
                <c:pt idx="76">
                  <c:v>24.177257518749901</c:v>
                </c:pt>
                <c:pt idx="77">
                  <c:v>24.186610969237499</c:v>
                </c:pt>
                <c:pt idx="78">
                  <c:v>24.212626309271101</c:v>
                </c:pt>
                <c:pt idx="79">
                  <c:v>24.291267286492701</c:v>
                </c:pt>
              </c:numCache>
            </c:numRef>
          </c:val>
          <c:smooth val="0"/>
          <c:extLst>
            <c:ext xmlns:c16="http://schemas.microsoft.com/office/drawing/2014/chart" uri="{C3380CC4-5D6E-409C-BE32-E72D297353CC}">
              <c16:uniqueId val="{0000003F-E3D0-4DF9-AF9D-F06B4166BEE9}"/>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E3D0-4DF9-AF9D-F06B4166BEE9}"/>
              </c:ext>
            </c:extLst>
          </c:dPt>
          <c:dPt>
            <c:idx val="1"/>
            <c:bubble3D val="0"/>
            <c:extLst>
              <c:ext xmlns:c16="http://schemas.microsoft.com/office/drawing/2014/chart" uri="{C3380CC4-5D6E-409C-BE32-E72D297353CC}">
                <c16:uniqueId val="{00000041-E3D0-4DF9-AF9D-F06B4166BEE9}"/>
              </c:ext>
            </c:extLst>
          </c:dPt>
          <c:dPt>
            <c:idx val="2"/>
            <c:bubble3D val="0"/>
            <c:extLst>
              <c:ext xmlns:c16="http://schemas.microsoft.com/office/drawing/2014/chart" uri="{C3380CC4-5D6E-409C-BE32-E72D297353CC}">
                <c16:uniqueId val="{00000042-E3D0-4DF9-AF9D-F06B4166BEE9}"/>
              </c:ext>
            </c:extLst>
          </c:dPt>
          <c:dPt>
            <c:idx val="3"/>
            <c:bubble3D val="0"/>
            <c:extLst>
              <c:ext xmlns:c16="http://schemas.microsoft.com/office/drawing/2014/chart" uri="{C3380CC4-5D6E-409C-BE32-E72D297353CC}">
                <c16:uniqueId val="{00000043-E3D0-4DF9-AF9D-F06B4166BEE9}"/>
              </c:ext>
            </c:extLst>
          </c:dPt>
          <c:dPt>
            <c:idx val="4"/>
            <c:bubble3D val="0"/>
            <c:extLst>
              <c:ext xmlns:c16="http://schemas.microsoft.com/office/drawing/2014/chart" uri="{C3380CC4-5D6E-409C-BE32-E72D297353CC}">
                <c16:uniqueId val="{00000044-E3D0-4DF9-AF9D-F06B4166BEE9}"/>
              </c:ext>
            </c:extLst>
          </c:dPt>
          <c:dPt>
            <c:idx val="5"/>
            <c:bubble3D val="0"/>
            <c:extLst>
              <c:ext xmlns:c16="http://schemas.microsoft.com/office/drawing/2014/chart" uri="{C3380CC4-5D6E-409C-BE32-E72D297353CC}">
                <c16:uniqueId val="{00000045-E3D0-4DF9-AF9D-F06B4166BEE9}"/>
              </c:ext>
            </c:extLst>
          </c:dPt>
          <c:dPt>
            <c:idx val="6"/>
            <c:bubble3D val="0"/>
            <c:extLst>
              <c:ext xmlns:c16="http://schemas.microsoft.com/office/drawing/2014/chart" uri="{C3380CC4-5D6E-409C-BE32-E72D297353CC}">
                <c16:uniqueId val="{00000046-E3D0-4DF9-AF9D-F06B4166BEE9}"/>
              </c:ext>
            </c:extLst>
          </c:dPt>
          <c:dPt>
            <c:idx val="7"/>
            <c:bubble3D val="0"/>
            <c:extLst>
              <c:ext xmlns:c16="http://schemas.microsoft.com/office/drawing/2014/chart" uri="{C3380CC4-5D6E-409C-BE32-E72D297353CC}">
                <c16:uniqueId val="{00000047-E3D0-4DF9-AF9D-F06B4166BEE9}"/>
              </c:ext>
            </c:extLst>
          </c:dPt>
          <c:dPt>
            <c:idx val="8"/>
            <c:bubble3D val="0"/>
            <c:extLst>
              <c:ext xmlns:c16="http://schemas.microsoft.com/office/drawing/2014/chart" uri="{C3380CC4-5D6E-409C-BE32-E72D297353CC}">
                <c16:uniqueId val="{00000048-E3D0-4DF9-AF9D-F06B4166BEE9}"/>
              </c:ext>
            </c:extLst>
          </c:dPt>
          <c:dPt>
            <c:idx val="9"/>
            <c:bubble3D val="0"/>
            <c:extLst>
              <c:ext xmlns:c16="http://schemas.microsoft.com/office/drawing/2014/chart" uri="{C3380CC4-5D6E-409C-BE32-E72D297353CC}">
                <c16:uniqueId val="{00000049-E3D0-4DF9-AF9D-F06B4166BEE9}"/>
              </c:ext>
            </c:extLst>
          </c:dPt>
          <c:dPt>
            <c:idx val="10"/>
            <c:bubble3D val="0"/>
            <c:extLst>
              <c:ext xmlns:c16="http://schemas.microsoft.com/office/drawing/2014/chart" uri="{C3380CC4-5D6E-409C-BE32-E72D297353CC}">
                <c16:uniqueId val="{0000004A-E3D0-4DF9-AF9D-F06B4166BEE9}"/>
              </c:ext>
            </c:extLst>
          </c:dPt>
          <c:dPt>
            <c:idx val="11"/>
            <c:bubble3D val="0"/>
            <c:extLst>
              <c:ext xmlns:c16="http://schemas.microsoft.com/office/drawing/2014/chart" uri="{C3380CC4-5D6E-409C-BE32-E72D297353CC}">
                <c16:uniqueId val="{0000004B-E3D0-4DF9-AF9D-F06B4166BEE9}"/>
              </c:ext>
            </c:extLst>
          </c:dPt>
          <c:dPt>
            <c:idx val="12"/>
            <c:bubble3D val="0"/>
            <c:extLst>
              <c:ext xmlns:c16="http://schemas.microsoft.com/office/drawing/2014/chart" uri="{C3380CC4-5D6E-409C-BE32-E72D297353CC}">
                <c16:uniqueId val="{0000004C-E3D0-4DF9-AF9D-F06B4166BEE9}"/>
              </c:ext>
            </c:extLst>
          </c:dPt>
          <c:dPt>
            <c:idx val="13"/>
            <c:bubble3D val="0"/>
            <c:extLst>
              <c:ext xmlns:c16="http://schemas.microsoft.com/office/drawing/2014/chart" uri="{C3380CC4-5D6E-409C-BE32-E72D297353CC}">
                <c16:uniqueId val="{0000004D-E3D0-4DF9-AF9D-F06B4166BEE9}"/>
              </c:ext>
            </c:extLst>
          </c:dPt>
          <c:dPt>
            <c:idx val="14"/>
            <c:bubble3D val="0"/>
            <c:extLst>
              <c:ext xmlns:c16="http://schemas.microsoft.com/office/drawing/2014/chart" uri="{C3380CC4-5D6E-409C-BE32-E72D297353CC}">
                <c16:uniqueId val="{0000004E-E3D0-4DF9-AF9D-F06B4166BEE9}"/>
              </c:ext>
            </c:extLst>
          </c:dPt>
          <c:dPt>
            <c:idx val="15"/>
            <c:bubble3D val="0"/>
            <c:extLst>
              <c:ext xmlns:c16="http://schemas.microsoft.com/office/drawing/2014/chart" uri="{C3380CC4-5D6E-409C-BE32-E72D297353CC}">
                <c16:uniqueId val="{0000004F-E3D0-4DF9-AF9D-F06B4166BEE9}"/>
              </c:ext>
            </c:extLst>
          </c:dPt>
          <c:dPt>
            <c:idx val="16"/>
            <c:bubble3D val="0"/>
            <c:extLst>
              <c:ext xmlns:c16="http://schemas.microsoft.com/office/drawing/2014/chart" uri="{C3380CC4-5D6E-409C-BE32-E72D297353CC}">
                <c16:uniqueId val="{00000050-E3D0-4DF9-AF9D-F06B4166BEE9}"/>
              </c:ext>
            </c:extLst>
          </c:dPt>
          <c:dPt>
            <c:idx val="17"/>
            <c:bubble3D val="0"/>
            <c:extLst>
              <c:ext xmlns:c16="http://schemas.microsoft.com/office/drawing/2014/chart" uri="{C3380CC4-5D6E-409C-BE32-E72D297353CC}">
                <c16:uniqueId val="{00000051-E3D0-4DF9-AF9D-F06B4166BEE9}"/>
              </c:ext>
            </c:extLst>
          </c:dPt>
          <c:dPt>
            <c:idx val="18"/>
            <c:bubble3D val="0"/>
            <c:extLst>
              <c:ext xmlns:c16="http://schemas.microsoft.com/office/drawing/2014/chart" uri="{C3380CC4-5D6E-409C-BE32-E72D297353CC}">
                <c16:uniqueId val="{00000052-E3D0-4DF9-AF9D-F06B4166BEE9}"/>
              </c:ext>
            </c:extLst>
          </c:dPt>
          <c:dPt>
            <c:idx val="19"/>
            <c:bubble3D val="0"/>
            <c:extLst>
              <c:ext xmlns:c16="http://schemas.microsoft.com/office/drawing/2014/chart" uri="{C3380CC4-5D6E-409C-BE32-E72D297353CC}">
                <c16:uniqueId val="{00000053-E3D0-4DF9-AF9D-F06B4166BEE9}"/>
              </c:ext>
            </c:extLst>
          </c:dPt>
          <c:dPt>
            <c:idx val="20"/>
            <c:bubble3D val="0"/>
            <c:extLst>
              <c:ext xmlns:c16="http://schemas.microsoft.com/office/drawing/2014/chart" uri="{C3380CC4-5D6E-409C-BE32-E72D297353CC}">
                <c16:uniqueId val="{00000054-E3D0-4DF9-AF9D-F06B4166BEE9}"/>
              </c:ext>
            </c:extLst>
          </c:dPt>
          <c:dPt>
            <c:idx val="21"/>
            <c:bubble3D val="0"/>
            <c:extLst>
              <c:ext xmlns:c16="http://schemas.microsoft.com/office/drawing/2014/chart" uri="{C3380CC4-5D6E-409C-BE32-E72D297353CC}">
                <c16:uniqueId val="{00000055-E3D0-4DF9-AF9D-F06B4166BEE9}"/>
              </c:ext>
            </c:extLst>
          </c:dPt>
          <c:dPt>
            <c:idx val="22"/>
            <c:bubble3D val="0"/>
            <c:extLst>
              <c:ext xmlns:c16="http://schemas.microsoft.com/office/drawing/2014/chart" uri="{C3380CC4-5D6E-409C-BE32-E72D297353CC}">
                <c16:uniqueId val="{00000056-E3D0-4DF9-AF9D-F06B4166BEE9}"/>
              </c:ext>
            </c:extLst>
          </c:dPt>
          <c:dPt>
            <c:idx val="23"/>
            <c:bubble3D val="0"/>
            <c:extLst>
              <c:ext xmlns:c16="http://schemas.microsoft.com/office/drawing/2014/chart" uri="{C3380CC4-5D6E-409C-BE32-E72D297353CC}">
                <c16:uniqueId val="{00000057-E3D0-4DF9-AF9D-F06B4166BEE9}"/>
              </c:ext>
            </c:extLst>
          </c:dPt>
          <c:dPt>
            <c:idx val="24"/>
            <c:bubble3D val="0"/>
            <c:extLst>
              <c:ext xmlns:c16="http://schemas.microsoft.com/office/drawing/2014/chart" uri="{C3380CC4-5D6E-409C-BE32-E72D297353CC}">
                <c16:uniqueId val="{00000058-E3D0-4DF9-AF9D-F06B4166BEE9}"/>
              </c:ext>
            </c:extLst>
          </c:dPt>
          <c:dPt>
            <c:idx val="25"/>
            <c:bubble3D val="0"/>
            <c:extLst>
              <c:ext xmlns:c16="http://schemas.microsoft.com/office/drawing/2014/chart" uri="{C3380CC4-5D6E-409C-BE32-E72D297353CC}">
                <c16:uniqueId val="{00000059-E3D0-4DF9-AF9D-F06B4166BEE9}"/>
              </c:ext>
            </c:extLst>
          </c:dPt>
          <c:dPt>
            <c:idx val="26"/>
            <c:bubble3D val="0"/>
            <c:extLst>
              <c:ext xmlns:c16="http://schemas.microsoft.com/office/drawing/2014/chart" uri="{C3380CC4-5D6E-409C-BE32-E72D297353CC}">
                <c16:uniqueId val="{0000005A-E3D0-4DF9-AF9D-F06B4166BEE9}"/>
              </c:ext>
            </c:extLst>
          </c:dPt>
          <c:dPt>
            <c:idx val="27"/>
            <c:bubble3D val="0"/>
            <c:extLst>
              <c:ext xmlns:c16="http://schemas.microsoft.com/office/drawing/2014/chart" uri="{C3380CC4-5D6E-409C-BE32-E72D297353CC}">
                <c16:uniqueId val="{0000005B-E3D0-4DF9-AF9D-F06B4166BEE9}"/>
              </c:ext>
            </c:extLst>
          </c:dPt>
          <c:dPt>
            <c:idx val="28"/>
            <c:bubble3D val="0"/>
            <c:extLst>
              <c:ext xmlns:c16="http://schemas.microsoft.com/office/drawing/2014/chart" uri="{C3380CC4-5D6E-409C-BE32-E72D297353CC}">
                <c16:uniqueId val="{0000005C-E3D0-4DF9-AF9D-F06B4166BEE9}"/>
              </c:ext>
            </c:extLst>
          </c:dPt>
          <c:dPt>
            <c:idx val="29"/>
            <c:bubble3D val="0"/>
            <c:extLst>
              <c:ext xmlns:c16="http://schemas.microsoft.com/office/drawing/2014/chart" uri="{C3380CC4-5D6E-409C-BE32-E72D297353CC}">
                <c16:uniqueId val="{0000005D-E3D0-4DF9-AF9D-F06B4166BEE9}"/>
              </c:ext>
            </c:extLst>
          </c:dPt>
          <c:dPt>
            <c:idx val="30"/>
            <c:bubble3D val="0"/>
            <c:extLst>
              <c:ext xmlns:c16="http://schemas.microsoft.com/office/drawing/2014/chart" uri="{C3380CC4-5D6E-409C-BE32-E72D297353CC}">
                <c16:uniqueId val="{0000005E-E3D0-4DF9-AF9D-F06B4166BEE9}"/>
              </c:ext>
            </c:extLst>
          </c:dPt>
          <c:dPt>
            <c:idx val="31"/>
            <c:bubble3D val="0"/>
            <c:extLst>
              <c:ext xmlns:c16="http://schemas.microsoft.com/office/drawing/2014/chart" uri="{C3380CC4-5D6E-409C-BE32-E72D297353CC}">
                <c16:uniqueId val="{0000005F-E3D0-4DF9-AF9D-F06B4166BEE9}"/>
              </c:ext>
            </c:extLst>
          </c:dPt>
          <c:dPt>
            <c:idx val="32"/>
            <c:bubble3D val="0"/>
            <c:extLst>
              <c:ext xmlns:c16="http://schemas.microsoft.com/office/drawing/2014/chart" uri="{C3380CC4-5D6E-409C-BE32-E72D297353CC}">
                <c16:uniqueId val="{00000060-E3D0-4DF9-AF9D-F06B4166BEE9}"/>
              </c:ext>
            </c:extLst>
          </c:dPt>
          <c:dPt>
            <c:idx val="33"/>
            <c:bubble3D val="0"/>
            <c:extLst>
              <c:ext xmlns:c16="http://schemas.microsoft.com/office/drawing/2014/chart" uri="{C3380CC4-5D6E-409C-BE32-E72D297353CC}">
                <c16:uniqueId val="{00000061-E3D0-4DF9-AF9D-F06B4166BEE9}"/>
              </c:ext>
            </c:extLst>
          </c:dPt>
          <c:dPt>
            <c:idx val="34"/>
            <c:bubble3D val="0"/>
            <c:extLst>
              <c:ext xmlns:c16="http://schemas.microsoft.com/office/drawing/2014/chart" uri="{C3380CC4-5D6E-409C-BE32-E72D297353CC}">
                <c16:uniqueId val="{00000062-E3D0-4DF9-AF9D-F06B4166BEE9}"/>
              </c:ext>
            </c:extLst>
          </c:dPt>
          <c:dPt>
            <c:idx val="35"/>
            <c:bubble3D val="0"/>
            <c:extLst>
              <c:ext xmlns:c16="http://schemas.microsoft.com/office/drawing/2014/chart" uri="{C3380CC4-5D6E-409C-BE32-E72D297353CC}">
                <c16:uniqueId val="{00000063-E3D0-4DF9-AF9D-F06B4166BEE9}"/>
              </c:ext>
            </c:extLst>
          </c:dPt>
          <c:dPt>
            <c:idx val="36"/>
            <c:bubble3D val="0"/>
            <c:extLst>
              <c:ext xmlns:c16="http://schemas.microsoft.com/office/drawing/2014/chart" uri="{C3380CC4-5D6E-409C-BE32-E72D297353CC}">
                <c16:uniqueId val="{00000064-E3D0-4DF9-AF9D-F06B4166BEE9}"/>
              </c:ext>
            </c:extLst>
          </c:dPt>
          <c:dPt>
            <c:idx val="37"/>
            <c:bubble3D val="0"/>
            <c:extLst>
              <c:ext xmlns:c16="http://schemas.microsoft.com/office/drawing/2014/chart" uri="{C3380CC4-5D6E-409C-BE32-E72D297353CC}">
                <c16:uniqueId val="{00000065-E3D0-4DF9-AF9D-F06B4166BEE9}"/>
              </c:ext>
            </c:extLst>
          </c:dPt>
          <c:dPt>
            <c:idx val="38"/>
            <c:bubble3D val="0"/>
            <c:extLst>
              <c:ext xmlns:c16="http://schemas.microsoft.com/office/drawing/2014/chart" uri="{C3380CC4-5D6E-409C-BE32-E72D297353CC}">
                <c16:uniqueId val="{00000066-E3D0-4DF9-AF9D-F06B4166BEE9}"/>
              </c:ext>
            </c:extLst>
          </c:dPt>
          <c:dPt>
            <c:idx val="39"/>
            <c:bubble3D val="0"/>
            <c:extLst>
              <c:ext xmlns:c16="http://schemas.microsoft.com/office/drawing/2014/chart" uri="{C3380CC4-5D6E-409C-BE32-E72D297353CC}">
                <c16:uniqueId val="{00000067-E3D0-4DF9-AF9D-F06B4166BEE9}"/>
              </c:ext>
            </c:extLst>
          </c:dPt>
          <c:dPt>
            <c:idx val="40"/>
            <c:bubble3D val="0"/>
            <c:extLst>
              <c:ext xmlns:c16="http://schemas.microsoft.com/office/drawing/2014/chart" uri="{C3380CC4-5D6E-409C-BE32-E72D297353CC}">
                <c16:uniqueId val="{00000068-E3D0-4DF9-AF9D-F06B4166BEE9}"/>
              </c:ext>
            </c:extLst>
          </c:dPt>
          <c:dPt>
            <c:idx val="41"/>
            <c:bubble3D val="0"/>
            <c:extLst>
              <c:ext xmlns:c16="http://schemas.microsoft.com/office/drawing/2014/chart" uri="{C3380CC4-5D6E-409C-BE32-E72D297353CC}">
                <c16:uniqueId val="{00000069-E3D0-4DF9-AF9D-F06B4166BEE9}"/>
              </c:ext>
            </c:extLst>
          </c:dPt>
          <c:dPt>
            <c:idx val="42"/>
            <c:bubble3D val="0"/>
            <c:extLst>
              <c:ext xmlns:c16="http://schemas.microsoft.com/office/drawing/2014/chart" uri="{C3380CC4-5D6E-409C-BE32-E72D297353CC}">
                <c16:uniqueId val="{0000006A-E3D0-4DF9-AF9D-F06B4166BEE9}"/>
              </c:ext>
            </c:extLst>
          </c:dPt>
          <c:dPt>
            <c:idx val="43"/>
            <c:bubble3D val="0"/>
            <c:extLst>
              <c:ext xmlns:c16="http://schemas.microsoft.com/office/drawing/2014/chart" uri="{C3380CC4-5D6E-409C-BE32-E72D297353CC}">
                <c16:uniqueId val="{0000006B-E3D0-4DF9-AF9D-F06B4166BEE9}"/>
              </c:ext>
            </c:extLst>
          </c:dPt>
          <c:dPt>
            <c:idx val="44"/>
            <c:bubble3D val="0"/>
            <c:extLst>
              <c:ext xmlns:c16="http://schemas.microsoft.com/office/drawing/2014/chart" uri="{C3380CC4-5D6E-409C-BE32-E72D297353CC}">
                <c16:uniqueId val="{0000006C-E3D0-4DF9-AF9D-F06B4166BEE9}"/>
              </c:ext>
            </c:extLst>
          </c:dPt>
          <c:dPt>
            <c:idx val="45"/>
            <c:bubble3D val="0"/>
            <c:extLst>
              <c:ext xmlns:c16="http://schemas.microsoft.com/office/drawing/2014/chart" uri="{C3380CC4-5D6E-409C-BE32-E72D297353CC}">
                <c16:uniqueId val="{0000006D-E3D0-4DF9-AF9D-F06B4166BEE9}"/>
              </c:ext>
            </c:extLst>
          </c:dPt>
          <c:dPt>
            <c:idx val="46"/>
            <c:bubble3D val="0"/>
            <c:extLst>
              <c:ext xmlns:c16="http://schemas.microsoft.com/office/drawing/2014/chart" uri="{C3380CC4-5D6E-409C-BE32-E72D297353CC}">
                <c16:uniqueId val="{0000006E-E3D0-4DF9-AF9D-F06B4166BEE9}"/>
              </c:ext>
            </c:extLst>
          </c:dPt>
          <c:dPt>
            <c:idx val="47"/>
            <c:bubble3D val="0"/>
            <c:extLst>
              <c:ext xmlns:c16="http://schemas.microsoft.com/office/drawing/2014/chart" uri="{C3380CC4-5D6E-409C-BE32-E72D297353CC}">
                <c16:uniqueId val="{0000006F-E3D0-4DF9-AF9D-F06B4166BEE9}"/>
              </c:ext>
            </c:extLst>
          </c:dPt>
          <c:dPt>
            <c:idx val="48"/>
            <c:bubble3D val="0"/>
            <c:extLst>
              <c:ext xmlns:c16="http://schemas.microsoft.com/office/drawing/2014/chart" uri="{C3380CC4-5D6E-409C-BE32-E72D297353CC}">
                <c16:uniqueId val="{00000070-E3D0-4DF9-AF9D-F06B4166BEE9}"/>
              </c:ext>
            </c:extLst>
          </c:dPt>
          <c:dPt>
            <c:idx val="49"/>
            <c:bubble3D val="0"/>
            <c:extLst>
              <c:ext xmlns:c16="http://schemas.microsoft.com/office/drawing/2014/chart" uri="{C3380CC4-5D6E-409C-BE32-E72D297353CC}">
                <c16:uniqueId val="{00000071-E3D0-4DF9-AF9D-F06B4166BEE9}"/>
              </c:ext>
            </c:extLst>
          </c:dPt>
          <c:dPt>
            <c:idx val="50"/>
            <c:bubble3D val="0"/>
            <c:extLst>
              <c:ext xmlns:c16="http://schemas.microsoft.com/office/drawing/2014/chart" uri="{C3380CC4-5D6E-409C-BE32-E72D297353CC}">
                <c16:uniqueId val="{00000072-E3D0-4DF9-AF9D-F06B4166BEE9}"/>
              </c:ext>
            </c:extLst>
          </c:dPt>
          <c:dPt>
            <c:idx val="51"/>
            <c:bubble3D val="0"/>
            <c:extLst>
              <c:ext xmlns:c16="http://schemas.microsoft.com/office/drawing/2014/chart" uri="{C3380CC4-5D6E-409C-BE32-E72D297353CC}">
                <c16:uniqueId val="{00000073-E3D0-4DF9-AF9D-F06B4166BEE9}"/>
              </c:ext>
            </c:extLst>
          </c:dPt>
          <c:dPt>
            <c:idx val="52"/>
            <c:bubble3D val="0"/>
            <c:extLst>
              <c:ext xmlns:c16="http://schemas.microsoft.com/office/drawing/2014/chart" uri="{C3380CC4-5D6E-409C-BE32-E72D297353CC}">
                <c16:uniqueId val="{00000074-E3D0-4DF9-AF9D-F06B4166BEE9}"/>
              </c:ext>
            </c:extLst>
          </c:dPt>
          <c:dPt>
            <c:idx val="53"/>
            <c:bubble3D val="0"/>
            <c:extLst>
              <c:ext xmlns:c16="http://schemas.microsoft.com/office/drawing/2014/chart" uri="{C3380CC4-5D6E-409C-BE32-E72D297353CC}">
                <c16:uniqueId val="{00000075-E3D0-4DF9-AF9D-F06B4166BEE9}"/>
              </c:ext>
            </c:extLst>
          </c:dPt>
          <c:dPt>
            <c:idx val="54"/>
            <c:bubble3D val="0"/>
            <c:extLst>
              <c:ext xmlns:c16="http://schemas.microsoft.com/office/drawing/2014/chart" uri="{C3380CC4-5D6E-409C-BE32-E72D297353CC}">
                <c16:uniqueId val="{00000076-E3D0-4DF9-AF9D-F06B4166BEE9}"/>
              </c:ext>
            </c:extLst>
          </c:dPt>
          <c:dPt>
            <c:idx val="55"/>
            <c:bubble3D val="0"/>
            <c:extLst>
              <c:ext xmlns:c16="http://schemas.microsoft.com/office/drawing/2014/chart" uri="{C3380CC4-5D6E-409C-BE32-E72D297353CC}">
                <c16:uniqueId val="{00000077-E3D0-4DF9-AF9D-F06B4166BEE9}"/>
              </c:ext>
            </c:extLst>
          </c:dPt>
          <c:dPt>
            <c:idx val="56"/>
            <c:bubble3D val="0"/>
            <c:extLst>
              <c:ext xmlns:c16="http://schemas.microsoft.com/office/drawing/2014/chart" uri="{C3380CC4-5D6E-409C-BE32-E72D297353CC}">
                <c16:uniqueId val="{00000078-E3D0-4DF9-AF9D-F06B4166BEE9}"/>
              </c:ext>
            </c:extLst>
          </c:dPt>
          <c:dPt>
            <c:idx val="59"/>
            <c:bubble3D val="0"/>
            <c:extLst>
              <c:ext xmlns:c16="http://schemas.microsoft.com/office/drawing/2014/chart" uri="{C3380CC4-5D6E-409C-BE32-E72D297353CC}">
                <c16:uniqueId val="{00000079-E3D0-4DF9-AF9D-F06B4166BEE9}"/>
              </c:ext>
            </c:extLst>
          </c:dPt>
          <c:dPt>
            <c:idx val="60"/>
            <c:bubble3D val="0"/>
            <c:extLst>
              <c:ext xmlns:c16="http://schemas.microsoft.com/office/drawing/2014/chart" uri="{C3380CC4-5D6E-409C-BE32-E72D297353CC}">
                <c16:uniqueId val="{0000007A-E3D0-4DF9-AF9D-F06B4166BEE9}"/>
              </c:ext>
            </c:extLst>
          </c:dPt>
          <c:dPt>
            <c:idx val="67"/>
            <c:bubble3D val="0"/>
            <c:extLst>
              <c:ext xmlns:c16="http://schemas.microsoft.com/office/drawing/2014/chart" uri="{C3380CC4-5D6E-409C-BE32-E72D297353CC}">
                <c16:uniqueId val="{0000007B-E3D0-4DF9-AF9D-F06B4166BEE9}"/>
              </c:ext>
            </c:extLst>
          </c:dPt>
          <c:dPt>
            <c:idx val="71"/>
            <c:bubble3D val="0"/>
            <c:extLst>
              <c:ext xmlns:c16="http://schemas.microsoft.com/office/drawing/2014/chart" uri="{C3380CC4-5D6E-409C-BE32-E72D297353CC}">
                <c16:uniqueId val="{0000007C-E3D0-4DF9-AF9D-F06B4166BEE9}"/>
              </c:ext>
            </c:extLst>
          </c:dPt>
          <c:dPt>
            <c:idx val="72"/>
            <c:bubble3D val="0"/>
            <c:extLst>
              <c:ext xmlns:c16="http://schemas.microsoft.com/office/drawing/2014/chart" uri="{C3380CC4-5D6E-409C-BE32-E72D297353CC}">
                <c16:uniqueId val="{0000007D-E3D0-4DF9-AF9D-F06B4166BEE9}"/>
              </c:ext>
            </c:extLst>
          </c:dPt>
          <c:dPt>
            <c:idx val="79"/>
            <c:bubble3D val="0"/>
            <c:extLst>
              <c:ext xmlns:c16="http://schemas.microsoft.com/office/drawing/2014/chart" uri="{C3380CC4-5D6E-409C-BE32-E72D297353CC}">
                <c16:uniqueId val="{0000007E-E3D0-4DF9-AF9D-F06B4166BEE9}"/>
              </c:ext>
            </c:extLst>
          </c:dPt>
          <c:dLbls>
            <c:dLbl>
              <c:idx val="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E3D0-4DF9-AF9D-F06B4166BEE9}"/>
                </c:ext>
              </c:extLst>
            </c:dLbl>
            <c:dLbl>
              <c:idx val="1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E3D0-4DF9-AF9D-F06B4166BEE9}"/>
                </c:ext>
              </c:extLst>
            </c:dLbl>
            <c:dLbl>
              <c:idx val="3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E3D0-4DF9-AF9D-F06B4166BEE9}"/>
                </c:ext>
              </c:extLst>
            </c:dLbl>
            <c:dLbl>
              <c:idx val="4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E3D0-4DF9-AF9D-F06B4166BEE9}"/>
                </c:ext>
              </c:extLst>
            </c:dLbl>
            <c:dLbl>
              <c:idx val="5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E3D0-4DF9-AF9D-F06B4166BEE9}"/>
                </c:ext>
              </c:extLst>
            </c:dLbl>
            <c:dLbl>
              <c:idx val="6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E3D0-4DF9-AF9D-F06B4166BEE9}"/>
                </c:ext>
              </c:extLst>
            </c:dLbl>
            <c:dLbl>
              <c:idx val="7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E3D0-4DF9-AF9D-F06B4166BE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'F30-31'!$H$7:$H$86</c:f>
              <c:numCache>
                <c:formatCode>0.00</c:formatCode>
                <c:ptCount val="80"/>
                <c:pt idx="0">
                  <c:v>23.630344164131401</c:v>
                </c:pt>
                <c:pt idx="1">
                  <c:v>23.482585508896399</c:v>
                </c:pt>
                <c:pt idx="2">
                  <c:v>23.181070935459701</c:v>
                </c:pt>
                <c:pt idx="3">
                  <c:v>23.062276070310201</c:v>
                </c:pt>
                <c:pt idx="4">
                  <c:v>22.929094076693701</c:v>
                </c:pt>
                <c:pt idx="5">
                  <c:v>22.6325293846037</c:v>
                </c:pt>
                <c:pt idx="6">
                  <c:v>22.3733515509537</c:v>
                </c:pt>
                <c:pt idx="7">
                  <c:v>22.334350685479102</c:v>
                </c:pt>
                <c:pt idx="8">
                  <c:v>22.6054303407997</c:v>
                </c:pt>
                <c:pt idx="9">
                  <c:v>22.720184285092401</c:v>
                </c:pt>
                <c:pt idx="10">
                  <c:v>22.652937121661601</c:v>
                </c:pt>
                <c:pt idx="11">
                  <c:v>22.728227615552601</c:v>
                </c:pt>
                <c:pt idx="12">
                  <c:v>23.319139273272398</c:v>
                </c:pt>
                <c:pt idx="13">
                  <c:v>24.096922334703901</c:v>
                </c:pt>
                <c:pt idx="14">
                  <c:v>24.3355025835966</c:v>
                </c:pt>
                <c:pt idx="15">
                  <c:v>24.536629388603501</c:v>
                </c:pt>
                <c:pt idx="16">
                  <c:v>24.7831739564534</c:v>
                </c:pt>
                <c:pt idx="17">
                  <c:v>24.995038367700399</c:v>
                </c:pt>
                <c:pt idx="18">
                  <c:v>25.325944354120502</c:v>
                </c:pt>
                <c:pt idx="19">
                  <c:v>25.840266311328001</c:v>
                </c:pt>
                <c:pt idx="20">
                  <c:v>26.0867751334101</c:v>
                </c:pt>
                <c:pt idx="21">
                  <c:v>26.321660031051302</c:v>
                </c:pt>
                <c:pt idx="22">
                  <c:v>26.316302301290602</c:v>
                </c:pt>
                <c:pt idx="23">
                  <c:v>25.9811491048557</c:v>
                </c:pt>
                <c:pt idx="24">
                  <c:v>25.861155786670601</c:v>
                </c:pt>
                <c:pt idx="25">
                  <c:v>26.916026753404498</c:v>
                </c:pt>
                <c:pt idx="26">
                  <c:v>26.953664456495702</c:v>
                </c:pt>
                <c:pt idx="27">
                  <c:v>26.6939953362346</c:v>
                </c:pt>
                <c:pt idx="28">
                  <c:v>26.661361803680698</c:v>
                </c:pt>
                <c:pt idx="29">
                  <c:v>26.387337789944102</c:v>
                </c:pt>
                <c:pt idx="30">
                  <c:v>26.394600054505599</c:v>
                </c:pt>
                <c:pt idx="31">
                  <c:v>26.3655755713472</c:v>
                </c:pt>
                <c:pt idx="32">
                  <c:v>26.3607276700459</c:v>
                </c:pt>
                <c:pt idx="33">
                  <c:v>26.1359963613241</c:v>
                </c:pt>
                <c:pt idx="34">
                  <c:v>25.908772410748298</c:v>
                </c:pt>
                <c:pt idx="35">
                  <c:v>25.9403743321379</c:v>
                </c:pt>
                <c:pt idx="36">
                  <c:v>25.896477330958199</c:v>
                </c:pt>
                <c:pt idx="37">
                  <c:v>25.476328388624001</c:v>
                </c:pt>
                <c:pt idx="38">
                  <c:v>24.4657722219657</c:v>
                </c:pt>
                <c:pt idx="39">
                  <c:v>23.305198775750998</c:v>
                </c:pt>
                <c:pt idx="40">
                  <c:v>22.656673675813401</c:v>
                </c:pt>
                <c:pt idx="41">
                  <c:v>23.211268182760499</c:v>
                </c:pt>
                <c:pt idx="42">
                  <c:v>23.746482480166101</c:v>
                </c:pt>
                <c:pt idx="43">
                  <c:v>23.662383695052601</c:v>
                </c:pt>
                <c:pt idx="44">
                  <c:v>23.245661982213601</c:v>
                </c:pt>
                <c:pt idx="45">
                  <c:v>22.699798579222399</c:v>
                </c:pt>
                <c:pt idx="46">
                  <c:v>22.375397080476201</c:v>
                </c:pt>
                <c:pt idx="47">
                  <c:v>22.705524851515499</c:v>
                </c:pt>
                <c:pt idx="48">
                  <c:v>23.3568222706824</c:v>
                </c:pt>
                <c:pt idx="49">
                  <c:v>24.231388797873901</c:v>
                </c:pt>
                <c:pt idx="50">
                  <c:v>24.823304040446299</c:v>
                </c:pt>
                <c:pt idx="51">
                  <c:v>24.882679421480798</c:v>
                </c:pt>
                <c:pt idx="52">
                  <c:v>24.988687692781198</c:v>
                </c:pt>
                <c:pt idx="53">
                  <c:v>24.9108042759004</c:v>
                </c:pt>
                <c:pt idx="54">
                  <c:v>24.768431898593299</c:v>
                </c:pt>
                <c:pt idx="55">
                  <c:v>24.779866190182901</c:v>
                </c:pt>
                <c:pt idx="56">
                  <c:v>24.558211722247201</c:v>
                </c:pt>
                <c:pt idx="57">
                  <c:v>24.335086020648902</c:v>
                </c:pt>
                <c:pt idx="58">
                  <c:v>23.986394261370101</c:v>
                </c:pt>
                <c:pt idx="59">
                  <c:v>24.096059428255298</c:v>
                </c:pt>
                <c:pt idx="60">
                  <c:v>24.330886113064501</c:v>
                </c:pt>
                <c:pt idx="61">
                  <c:v>24.310748648144799</c:v>
                </c:pt>
                <c:pt idx="62">
                  <c:v>24.502044178908498</c:v>
                </c:pt>
                <c:pt idx="63">
                  <c:v>24.807970435790299</c:v>
                </c:pt>
                <c:pt idx="64">
                  <c:v>24.932954247523799</c:v>
                </c:pt>
                <c:pt idx="65">
                  <c:v>24.820472530319599</c:v>
                </c:pt>
                <c:pt idx="66">
                  <c:v>24.713954451264101</c:v>
                </c:pt>
                <c:pt idx="67">
                  <c:v>24.620336565994702</c:v>
                </c:pt>
                <c:pt idx="68">
                  <c:v>24.510418669577302</c:v>
                </c:pt>
                <c:pt idx="69">
                  <c:v>24.4530568507152</c:v>
                </c:pt>
                <c:pt idx="70">
                  <c:v>24.402860245973098</c:v>
                </c:pt>
                <c:pt idx="71">
                  <c:v>24.236491360345202</c:v>
                </c:pt>
                <c:pt idx="72">
                  <c:v>24.153297916954099</c:v>
                </c:pt>
                <c:pt idx="73">
                  <c:v>23.907799750085001</c:v>
                </c:pt>
                <c:pt idx="74">
                  <c:v>23.930543610333</c:v>
                </c:pt>
                <c:pt idx="75">
                  <c:v>23.917408812333701</c:v>
                </c:pt>
                <c:pt idx="76">
                  <c:v>23.962883376111598</c:v>
                </c:pt>
                <c:pt idx="77">
                  <c:v>24.0119959129546</c:v>
                </c:pt>
                <c:pt idx="78">
                  <c:v>23.953355492154099</c:v>
                </c:pt>
                <c:pt idx="79">
                  <c:v>24.057608743472901</c:v>
                </c:pt>
              </c:numCache>
            </c:numRef>
          </c:val>
          <c:smooth val="0"/>
          <c:extLst>
            <c:ext xmlns:c16="http://schemas.microsoft.com/office/drawing/2014/chart" uri="{C3380CC4-5D6E-409C-BE32-E72D297353CC}">
              <c16:uniqueId val="{0000007F-E3D0-4DF9-AF9D-F06B4166BEE9}"/>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4517156054929"/>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7B68-4279-937B-61723542AFBF}"/>
              </c:ext>
            </c:extLst>
          </c:dPt>
          <c:dPt>
            <c:idx val="1"/>
            <c:bubble3D val="0"/>
            <c:extLst>
              <c:ext xmlns:c16="http://schemas.microsoft.com/office/drawing/2014/chart" uri="{C3380CC4-5D6E-409C-BE32-E72D297353CC}">
                <c16:uniqueId val="{00000001-7B68-4279-937B-61723542AFBF}"/>
              </c:ext>
            </c:extLst>
          </c:dPt>
          <c:dPt>
            <c:idx val="2"/>
            <c:bubble3D val="0"/>
            <c:extLst>
              <c:ext xmlns:c16="http://schemas.microsoft.com/office/drawing/2014/chart" uri="{C3380CC4-5D6E-409C-BE32-E72D297353CC}">
                <c16:uniqueId val="{00000002-7B68-4279-937B-61723542AFBF}"/>
              </c:ext>
            </c:extLst>
          </c:dPt>
          <c:dPt>
            <c:idx val="3"/>
            <c:bubble3D val="0"/>
            <c:extLst>
              <c:ext xmlns:c16="http://schemas.microsoft.com/office/drawing/2014/chart" uri="{C3380CC4-5D6E-409C-BE32-E72D297353CC}">
                <c16:uniqueId val="{00000003-7B68-4279-937B-61723542AFBF}"/>
              </c:ext>
            </c:extLst>
          </c:dPt>
          <c:dPt>
            <c:idx val="4"/>
            <c:bubble3D val="0"/>
            <c:extLst>
              <c:ext xmlns:c16="http://schemas.microsoft.com/office/drawing/2014/chart" uri="{C3380CC4-5D6E-409C-BE32-E72D297353CC}">
                <c16:uniqueId val="{00000004-7B68-4279-937B-61723542AFBF}"/>
              </c:ext>
            </c:extLst>
          </c:dPt>
          <c:dPt>
            <c:idx val="5"/>
            <c:bubble3D val="0"/>
            <c:extLst>
              <c:ext xmlns:c16="http://schemas.microsoft.com/office/drawing/2014/chart" uri="{C3380CC4-5D6E-409C-BE32-E72D297353CC}">
                <c16:uniqueId val="{00000005-7B68-4279-937B-61723542AFBF}"/>
              </c:ext>
            </c:extLst>
          </c:dPt>
          <c:dPt>
            <c:idx val="6"/>
            <c:bubble3D val="0"/>
            <c:extLst>
              <c:ext xmlns:c16="http://schemas.microsoft.com/office/drawing/2014/chart" uri="{C3380CC4-5D6E-409C-BE32-E72D297353CC}">
                <c16:uniqueId val="{00000006-7B68-4279-937B-61723542AFBF}"/>
              </c:ext>
            </c:extLst>
          </c:dPt>
          <c:dPt>
            <c:idx val="7"/>
            <c:bubble3D val="0"/>
            <c:extLst>
              <c:ext xmlns:c16="http://schemas.microsoft.com/office/drawing/2014/chart" uri="{C3380CC4-5D6E-409C-BE32-E72D297353CC}">
                <c16:uniqueId val="{00000007-7B68-4279-937B-61723542AFBF}"/>
              </c:ext>
            </c:extLst>
          </c:dPt>
          <c:dPt>
            <c:idx val="8"/>
            <c:bubble3D val="0"/>
            <c:extLst>
              <c:ext xmlns:c16="http://schemas.microsoft.com/office/drawing/2014/chart" uri="{C3380CC4-5D6E-409C-BE32-E72D297353CC}">
                <c16:uniqueId val="{00000008-7B68-4279-937B-61723542AFBF}"/>
              </c:ext>
            </c:extLst>
          </c:dPt>
          <c:dPt>
            <c:idx val="9"/>
            <c:bubble3D val="0"/>
            <c:extLst>
              <c:ext xmlns:c16="http://schemas.microsoft.com/office/drawing/2014/chart" uri="{C3380CC4-5D6E-409C-BE32-E72D297353CC}">
                <c16:uniqueId val="{00000009-7B68-4279-937B-61723542AFBF}"/>
              </c:ext>
            </c:extLst>
          </c:dPt>
          <c:dPt>
            <c:idx val="10"/>
            <c:bubble3D val="0"/>
            <c:extLst>
              <c:ext xmlns:c16="http://schemas.microsoft.com/office/drawing/2014/chart" uri="{C3380CC4-5D6E-409C-BE32-E72D297353CC}">
                <c16:uniqueId val="{0000000A-7B68-4279-937B-61723542AFBF}"/>
              </c:ext>
            </c:extLst>
          </c:dPt>
          <c:dPt>
            <c:idx val="11"/>
            <c:bubble3D val="0"/>
            <c:extLst>
              <c:ext xmlns:c16="http://schemas.microsoft.com/office/drawing/2014/chart" uri="{C3380CC4-5D6E-409C-BE32-E72D297353CC}">
                <c16:uniqueId val="{0000000B-7B68-4279-937B-61723542AFBF}"/>
              </c:ext>
            </c:extLst>
          </c:dPt>
          <c:dPt>
            <c:idx val="12"/>
            <c:bubble3D val="0"/>
            <c:extLst>
              <c:ext xmlns:c16="http://schemas.microsoft.com/office/drawing/2014/chart" uri="{C3380CC4-5D6E-409C-BE32-E72D297353CC}">
                <c16:uniqueId val="{0000000C-7B68-4279-937B-61723542AFBF}"/>
              </c:ext>
            </c:extLst>
          </c:dPt>
          <c:dPt>
            <c:idx val="13"/>
            <c:bubble3D val="0"/>
            <c:extLst>
              <c:ext xmlns:c16="http://schemas.microsoft.com/office/drawing/2014/chart" uri="{C3380CC4-5D6E-409C-BE32-E72D297353CC}">
                <c16:uniqueId val="{0000000D-7B68-4279-937B-61723542AFBF}"/>
              </c:ext>
            </c:extLst>
          </c:dPt>
          <c:dPt>
            <c:idx val="14"/>
            <c:bubble3D val="0"/>
            <c:extLst>
              <c:ext xmlns:c16="http://schemas.microsoft.com/office/drawing/2014/chart" uri="{C3380CC4-5D6E-409C-BE32-E72D297353CC}">
                <c16:uniqueId val="{0000000E-7B68-4279-937B-61723542AFBF}"/>
              </c:ext>
            </c:extLst>
          </c:dPt>
          <c:dPt>
            <c:idx val="15"/>
            <c:bubble3D val="0"/>
            <c:extLst>
              <c:ext xmlns:c16="http://schemas.microsoft.com/office/drawing/2014/chart" uri="{C3380CC4-5D6E-409C-BE32-E72D297353CC}">
                <c16:uniqueId val="{0000000F-7B68-4279-937B-61723542AFBF}"/>
              </c:ext>
            </c:extLst>
          </c:dPt>
          <c:dPt>
            <c:idx val="16"/>
            <c:bubble3D val="0"/>
            <c:extLst>
              <c:ext xmlns:c16="http://schemas.microsoft.com/office/drawing/2014/chart" uri="{C3380CC4-5D6E-409C-BE32-E72D297353CC}">
                <c16:uniqueId val="{00000010-7B68-4279-937B-61723542AFBF}"/>
              </c:ext>
            </c:extLst>
          </c:dPt>
          <c:dPt>
            <c:idx val="17"/>
            <c:bubble3D val="0"/>
            <c:extLst>
              <c:ext xmlns:c16="http://schemas.microsoft.com/office/drawing/2014/chart" uri="{C3380CC4-5D6E-409C-BE32-E72D297353CC}">
                <c16:uniqueId val="{00000011-7B68-4279-937B-61723542AFBF}"/>
              </c:ext>
            </c:extLst>
          </c:dPt>
          <c:dPt>
            <c:idx val="18"/>
            <c:bubble3D val="0"/>
            <c:extLst>
              <c:ext xmlns:c16="http://schemas.microsoft.com/office/drawing/2014/chart" uri="{C3380CC4-5D6E-409C-BE32-E72D297353CC}">
                <c16:uniqueId val="{00000012-7B68-4279-937B-61723542AFBF}"/>
              </c:ext>
            </c:extLst>
          </c:dPt>
          <c:dPt>
            <c:idx val="19"/>
            <c:bubble3D val="0"/>
            <c:extLst>
              <c:ext xmlns:c16="http://schemas.microsoft.com/office/drawing/2014/chart" uri="{C3380CC4-5D6E-409C-BE32-E72D297353CC}">
                <c16:uniqueId val="{00000013-7B68-4279-937B-61723542AFBF}"/>
              </c:ext>
            </c:extLst>
          </c:dPt>
          <c:dPt>
            <c:idx val="20"/>
            <c:bubble3D val="0"/>
            <c:extLst>
              <c:ext xmlns:c16="http://schemas.microsoft.com/office/drawing/2014/chart" uri="{C3380CC4-5D6E-409C-BE32-E72D297353CC}">
                <c16:uniqueId val="{00000014-7B68-4279-937B-61723542AFBF}"/>
              </c:ext>
            </c:extLst>
          </c:dPt>
          <c:dPt>
            <c:idx val="21"/>
            <c:bubble3D val="0"/>
            <c:extLst>
              <c:ext xmlns:c16="http://schemas.microsoft.com/office/drawing/2014/chart" uri="{C3380CC4-5D6E-409C-BE32-E72D297353CC}">
                <c16:uniqueId val="{00000015-7B68-4279-937B-61723542AFBF}"/>
              </c:ext>
            </c:extLst>
          </c:dPt>
          <c:dPt>
            <c:idx val="22"/>
            <c:bubble3D val="0"/>
            <c:extLst>
              <c:ext xmlns:c16="http://schemas.microsoft.com/office/drawing/2014/chart" uri="{C3380CC4-5D6E-409C-BE32-E72D297353CC}">
                <c16:uniqueId val="{00000016-7B68-4279-937B-61723542AFBF}"/>
              </c:ext>
            </c:extLst>
          </c:dPt>
          <c:dPt>
            <c:idx val="23"/>
            <c:bubble3D val="0"/>
            <c:extLst>
              <c:ext xmlns:c16="http://schemas.microsoft.com/office/drawing/2014/chart" uri="{C3380CC4-5D6E-409C-BE32-E72D297353CC}">
                <c16:uniqueId val="{00000017-7B68-4279-937B-61723542AFBF}"/>
              </c:ext>
            </c:extLst>
          </c:dPt>
          <c:dPt>
            <c:idx val="24"/>
            <c:bubble3D val="0"/>
            <c:extLst>
              <c:ext xmlns:c16="http://schemas.microsoft.com/office/drawing/2014/chart" uri="{C3380CC4-5D6E-409C-BE32-E72D297353CC}">
                <c16:uniqueId val="{00000018-7B68-4279-937B-61723542AFBF}"/>
              </c:ext>
            </c:extLst>
          </c:dPt>
          <c:dPt>
            <c:idx val="25"/>
            <c:bubble3D val="0"/>
            <c:extLst>
              <c:ext xmlns:c16="http://schemas.microsoft.com/office/drawing/2014/chart" uri="{C3380CC4-5D6E-409C-BE32-E72D297353CC}">
                <c16:uniqueId val="{00000019-7B68-4279-937B-61723542AFBF}"/>
              </c:ext>
            </c:extLst>
          </c:dPt>
          <c:dPt>
            <c:idx val="26"/>
            <c:bubble3D val="0"/>
            <c:extLst>
              <c:ext xmlns:c16="http://schemas.microsoft.com/office/drawing/2014/chart" uri="{C3380CC4-5D6E-409C-BE32-E72D297353CC}">
                <c16:uniqueId val="{0000001A-7B68-4279-937B-61723542AFBF}"/>
              </c:ext>
            </c:extLst>
          </c:dPt>
          <c:dPt>
            <c:idx val="27"/>
            <c:bubble3D val="0"/>
            <c:extLst>
              <c:ext xmlns:c16="http://schemas.microsoft.com/office/drawing/2014/chart" uri="{C3380CC4-5D6E-409C-BE32-E72D297353CC}">
                <c16:uniqueId val="{0000001B-7B68-4279-937B-61723542AFBF}"/>
              </c:ext>
            </c:extLst>
          </c:dPt>
          <c:dPt>
            <c:idx val="28"/>
            <c:bubble3D val="0"/>
            <c:extLst>
              <c:ext xmlns:c16="http://schemas.microsoft.com/office/drawing/2014/chart" uri="{C3380CC4-5D6E-409C-BE32-E72D297353CC}">
                <c16:uniqueId val="{0000001C-7B68-4279-937B-61723542AFBF}"/>
              </c:ext>
            </c:extLst>
          </c:dPt>
          <c:dPt>
            <c:idx val="29"/>
            <c:bubble3D val="0"/>
            <c:extLst>
              <c:ext xmlns:c16="http://schemas.microsoft.com/office/drawing/2014/chart" uri="{C3380CC4-5D6E-409C-BE32-E72D297353CC}">
                <c16:uniqueId val="{0000001D-7B68-4279-937B-61723542AFBF}"/>
              </c:ext>
            </c:extLst>
          </c:dPt>
          <c:dPt>
            <c:idx val="30"/>
            <c:bubble3D val="0"/>
            <c:extLst>
              <c:ext xmlns:c16="http://schemas.microsoft.com/office/drawing/2014/chart" uri="{C3380CC4-5D6E-409C-BE32-E72D297353CC}">
                <c16:uniqueId val="{0000001E-7B68-4279-937B-61723542AFBF}"/>
              </c:ext>
            </c:extLst>
          </c:dPt>
          <c:dPt>
            <c:idx val="31"/>
            <c:bubble3D val="0"/>
            <c:extLst>
              <c:ext xmlns:c16="http://schemas.microsoft.com/office/drawing/2014/chart" uri="{C3380CC4-5D6E-409C-BE32-E72D297353CC}">
                <c16:uniqueId val="{0000001F-7B68-4279-937B-61723542AFBF}"/>
              </c:ext>
            </c:extLst>
          </c:dPt>
          <c:dPt>
            <c:idx val="32"/>
            <c:bubble3D val="0"/>
            <c:extLst>
              <c:ext xmlns:c16="http://schemas.microsoft.com/office/drawing/2014/chart" uri="{C3380CC4-5D6E-409C-BE32-E72D297353CC}">
                <c16:uniqueId val="{00000020-7B68-4279-937B-61723542AFBF}"/>
              </c:ext>
            </c:extLst>
          </c:dPt>
          <c:dPt>
            <c:idx val="33"/>
            <c:bubble3D val="0"/>
            <c:extLst>
              <c:ext xmlns:c16="http://schemas.microsoft.com/office/drawing/2014/chart" uri="{C3380CC4-5D6E-409C-BE32-E72D297353CC}">
                <c16:uniqueId val="{00000021-7B68-4279-937B-61723542AFBF}"/>
              </c:ext>
            </c:extLst>
          </c:dPt>
          <c:dPt>
            <c:idx val="34"/>
            <c:bubble3D val="0"/>
            <c:extLst>
              <c:ext xmlns:c16="http://schemas.microsoft.com/office/drawing/2014/chart" uri="{C3380CC4-5D6E-409C-BE32-E72D297353CC}">
                <c16:uniqueId val="{00000022-7B68-4279-937B-61723542AFBF}"/>
              </c:ext>
            </c:extLst>
          </c:dPt>
          <c:dPt>
            <c:idx val="35"/>
            <c:bubble3D val="0"/>
            <c:extLst>
              <c:ext xmlns:c16="http://schemas.microsoft.com/office/drawing/2014/chart" uri="{C3380CC4-5D6E-409C-BE32-E72D297353CC}">
                <c16:uniqueId val="{00000023-7B68-4279-937B-61723542AFBF}"/>
              </c:ext>
            </c:extLst>
          </c:dPt>
          <c:dPt>
            <c:idx val="36"/>
            <c:bubble3D val="0"/>
            <c:extLst>
              <c:ext xmlns:c16="http://schemas.microsoft.com/office/drawing/2014/chart" uri="{C3380CC4-5D6E-409C-BE32-E72D297353CC}">
                <c16:uniqueId val="{00000024-7B68-4279-937B-61723542AFBF}"/>
              </c:ext>
            </c:extLst>
          </c:dPt>
          <c:dPt>
            <c:idx val="37"/>
            <c:bubble3D val="0"/>
            <c:extLst>
              <c:ext xmlns:c16="http://schemas.microsoft.com/office/drawing/2014/chart" uri="{C3380CC4-5D6E-409C-BE32-E72D297353CC}">
                <c16:uniqueId val="{00000025-7B68-4279-937B-61723542AFBF}"/>
              </c:ext>
            </c:extLst>
          </c:dPt>
          <c:dPt>
            <c:idx val="38"/>
            <c:bubble3D val="0"/>
            <c:extLst>
              <c:ext xmlns:c16="http://schemas.microsoft.com/office/drawing/2014/chart" uri="{C3380CC4-5D6E-409C-BE32-E72D297353CC}">
                <c16:uniqueId val="{00000026-7B68-4279-937B-61723542AFBF}"/>
              </c:ext>
            </c:extLst>
          </c:dPt>
          <c:dPt>
            <c:idx val="39"/>
            <c:bubble3D val="0"/>
            <c:extLst>
              <c:ext xmlns:c16="http://schemas.microsoft.com/office/drawing/2014/chart" uri="{C3380CC4-5D6E-409C-BE32-E72D297353CC}">
                <c16:uniqueId val="{00000027-7B68-4279-937B-61723542AFBF}"/>
              </c:ext>
            </c:extLst>
          </c:dPt>
          <c:dPt>
            <c:idx val="40"/>
            <c:bubble3D val="0"/>
            <c:extLst>
              <c:ext xmlns:c16="http://schemas.microsoft.com/office/drawing/2014/chart" uri="{C3380CC4-5D6E-409C-BE32-E72D297353CC}">
                <c16:uniqueId val="{00000028-7B68-4279-937B-61723542AFBF}"/>
              </c:ext>
            </c:extLst>
          </c:dPt>
          <c:dPt>
            <c:idx val="41"/>
            <c:bubble3D val="0"/>
            <c:extLst>
              <c:ext xmlns:c16="http://schemas.microsoft.com/office/drawing/2014/chart" uri="{C3380CC4-5D6E-409C-BE32-E72D297353CC}">
                <c16:uniqueId val="{00000029-7B68-4279-937B-61723542AFBF}"/>
              </c:ext>
            </c:extLst>
          </c:dPt>
          <c:dPt>
            <c:idx val="42"/>
            <c:bubble3D val="0"/>
            <c:extLst>
              <c:ext xmlns:c16="http://schemas.microsoft.com/office/drawing/2014/chart" uri="{C3380CC4-5D6E-409C-BE32-E72D297353CC}">
                <c16:uniqueId val="{0000002A-7B68-4279-937B-61723542AFBF}"/>
              </c:ext>
            </c:extLst>
          </c:dPt>
          <c:dPt>
            <c:idx val="43"/>
            <c:bubble3D val="0"/>
            <c:extLst>
              <c:ext xmlns:c16="http://schemas.microsoft.com/office/drawing/2014/chart" uri="{C3380CC4-5D6E-409C-BE32-E72D297353CC}">
                <c16:uniqueId val="{0000002B-7B68-4279-937B-61723542AFBF}"/>
              </c:ext>
            </c:extLst>
          </c:dPt>
          <c:dPt>
            <c:idx val="44"/>
            <c:bubble3D val="0"/>
            <c:extLst>
              <c:ext xmlns:c16="http://schemas.microsoft.com/office/drawing/2014/chart" uri="{C3380CC4-5D6E-409C-BE32-E72D297353CC}">
                <c16:uniqueId val="{0000002C-7B68-4279-937B-61723542AFBF}"/>
              </c:ext>
            </c:extLst>
          </c:dPt>
          <c:dPt>
            <c:idx val="45"/>
            <c:bubble3D val="0"/>
            <c:extLst>
              <c:ext xmlns:c16="http://schemas.microsoft.com/office/drawing/2014/chart" uri="{C3380CC4-5D6E-409C-BE32-E72D297353CC}">
                <c16:uniqueId val="{0000002D-7B68-4279-937B-61723542AFBF}"/>
              </c:ext>
            </c:extLst>
          </c:dPt>
          <c:dPt>
            <c:idx val="46"/>
            <c:bubble3D val="0"/>
            <c:extLst>
              <c:ext xmlns:c16="http://schemas.microsoft.com/office/drawing/2014/chart" uri="{C3380CC4-5D6E-409C-BE32-E72D297353CC}">
                <c16:uniqueId val="{0000002E-7B68-4279-937B-61723542AFBF}"/>
              </c:ext>
            </c:extLst>
          </c:dPt>
          <c:dPt>
            <c:idx val="47"/>
            <c:bubble3D val="0"/>
            <c:extLst>
              <c:ext xmlns:c16="http://schemas.microsoft.com/office/drawing/2014/chart" uri="{C3380CC4-5D6E-409C-BE32-E72D297353CC}">
                <c16:uniqueId val="{0000002F-7B68-4279-937B-61723542AFBF}"/>
              </c:ext>
            </c:extLst>
          </c:dPt>
          <c:dPt>
            <c:idx val="48"/>
            <c:bubble3D val="0"/>
            <c:extLst>
              <c:ext xmlns:c16="http://schemas.microsoft.com/office/drawing/2014/chart" uri="{C3380CC4-5D6E-409C-BE32-E72D297353CC}">
                <c16:uniqueId val="{00000030-7B68-4279-937B-61723542AFBF}"/>
              </c:ext>
            </c:extLst>
          </c:dPt>
          <c:dPt>
            <c:idx val="49"/>
            <c:bubble3D val="0"/>
            <c:extLst>
              <c:ext xmlns:c16="http://schemas.microsoft.com/office/drawing/2014/chart" uri="{C3380CC4-5D6E-409C-BE32-E72D297353CC}">
                <c16:uniqueId val="{00000031-7B68-4279-937B-61723542AFBF}"/>
              </c:ext>
            </c:extLst>
          </c:dPt>
          <c:dPt>
            <c:idx val="50"/>
            <c:bubble3D val="0"/>
            <c:extLst>
              <c:ext xmlns:c16="http://schemas.microsoft.com/office/drawing/2014/chart" uri="{C3380CC4-5D6E-409C-BE32-E72D297353CC}">
                <c16:uniqueId val="{00000032-7B68-4279-937B-61723542AFBF}"/>
              </c:ext>
            </c:extLst>
          </c:dPt>
          <c:dPt>
            <c:idx val="51"/>
            <c:bubble3D val="0"/>
            <c:extLst>
              <c:ext xmlns:c16="http://schemas.microsoft.com/office/drawing/2014/chart" uri="{C3380CC4-5D6E-409C-BE32-E72D297353CC}">
                <c16:uniqueId val="{00000033-7B68-4279-937B-61723542AFBF}"/>
              </c:ext>
            </c:extLst>
          </c:dPt>
          <c:dPt>
            <c:idx val="52"/>
            <c:bubble3D val="0"/>
            <c:extLst>
              <c:ext xmlns:c16="http://schemas.microsoft.com/office/drawing/2014/chart" uri="{C3380CC4-5D6E-409C-BE32-E72D297353CC}">
                <c16:uniqueId val="{00000034-7B68-4279-937B-61723542AFBF}"/>
              </c:ext>
            </c:extLst>
          </c:dPt>
          <c:dPt>
            <c:idx val="53"/>
            <c:bubble3D val="0"/>
            <c:extLst>
              <c:ext xmlns:c16="http://schemas.microsoft.com/office/drawing/2014/chart" uri="{C3380CC4-5D6E-409C-BE32-E72D297353CC}">
                <c16:uniqueId val="{00000035-7B68-4279-937B-61723542AFBF}"/>
              </c:ext>
            </c:extLst>
          </c:dPt>
          <c:dPt>
            <c:idx val="54"/>
            <c:bubble3D val="0"/>
            <c:extLst>
              <c:ext xmlns:c16="http://schemas.microsoft.com/office/drawing/2014/chart" uri="{C3380CC4-5D6E-409C-BE32-E72D297353CC}">
                <c16:uniqueId val="{00000036-7B68-4279-937B-61723542AFBF}"/>
              </c:ext>
            </c:extLst>
          </c:dPt>
          <c:dPt>
            <c:idx val="55"/>
            <c:bubble3D val="0"/>
            <c:extLst>
              <c:ext xmlns:c16="http://schemas.microsoft.com/office/drawing/2014/chart" uri="{C3380CC4-5D6E-409C-BE32-E72D297353CC}">
                <c16:uniqueId val="{00000037-7B68-4279-937B-61723542AFBF}"/>
              </c:ext>
            </c:extLst>
          </c:dPt>
          <c:dPt>
            <c:idx val="56"/>
            <c:bubble3D val="0"/>
            <c:extLst>
              <c:ext xmlns:c16="http://schemas.microsoft.com/office/drawing/2014/chart" uri="{C3380CC4-5D6E-409C-BE32-E72D297353CC}">
                <c16:uniqueId val="{00000038-7B68-4279-937B-61723542AFBF}"/>
              </c:ext>
            </c:extLst>
          </c:dPt>
          <c:dPt>
            <c:idx val="59"/>
            <c:bubble3D val="0"/>
            <c:extLst>
              <c:ext xmlns:c16="http://schemas.microsoft.com/office/drawing/2014/chart" uri="{C3380CC4-5D6E-409C-BE32-E72D297353CC}">
                <c16:uniqueId val="{00000039-7B68-4279-937B-61723542AFBF}"/>
              </c:ext>
            </c:extLst>
          </c:dPt>
          <c:dPt>
            <c:idx val="60"/>
            <c:bubble3D val="0"/>
            <c:extLst>
              <c:ext xmlns:c16="http://schemas.microsoft.com/office/drawing/2014/chart" uri="{C3380CC4-5D6E-409C-BE32-E72D297353CC}">
                <c16:uniqueId val="{0000003A-7B68-4279-937B-61723542AFBF}"/>
              </c:ext>
            </c:extLst>
          </c:dPt>
          <c:dPt>
            <c:idx val="67"/>
            <c:bubble3D val="0"/>
            <c:extLst>
              <c:ext xmlns:c16="http://schemas.microsoft.com/office/drawing/2014/chart" uri="{C3380CC4-5D6E-409C-BE32-E72D297353CC}">
                <c16:uniqueId val="{0000003B-7B68-4279-937B-61723542AFBF}"/>
              </c:ext>
            </c:extLst>
          </c:dPt>
          <c:dPt>
            <c:idx val="71"/>
            <c:bubble3D val="0"/>
            <c:extLst>
              <c:ext xmlns:c16="http://schemas.microsoft.com/office/drawing/2014/chart" uri="{C3380CC4-5D6E-409C-BE32-E72D297353CC}">
                <c16:uniqueId val="{0000003C-7B68-4279-937B-61723542AFBF}"/>
              </c:ext>
            </c:extLst>
          </c:dPt>
          <c:dPt>
            <c:idx val="72"/>
            <c:bubble3D val="0"/>
            <c:extLst>
              <c:ext xmlns:c16="http://schemas.microsoft.com/office/drawing/2014/chart" uri="{C3380CC4-5D6E-409C-BE32-E72D297353CC}">
                <c16:uniqueId val="{0000003D-7B68-4279-937B-61723542AFBF}"/>
              </c:ext>
            </c:extLst>
          </c:dPt>
          <c:dPt>
            <c:idx val="79"/>
            <c:bubble3D val="0"/>
            <c:extLst>
              <c:ext xmlns:c16="http://schemas.microsoft.com/office/drawing/2014/chart" uri="{C3380CC4-5D6E-409C-BE32-E72D297353CC}">
                <c16:uniqueId val="{0000003E-7B68-4279-937B-61723542AFBF}"/>
              </c:ext>
            </c:extLst>
          </c:dPt>
          <c:dLbls>
            <c:dLbl>
              <c:idx val="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68-4279-937B-61723542AFBF}"/>
                </c:ext>
              </c:extLst>
            </c:dLbl>
            <c:dLbl>
              <c:idx val="1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B68-4279-937B-61723542AFBF}"/>
                </c:ext>
              </c:extLst>
            </c:dLbl>
            <c:dLbl>
              <c:idx val="3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B68-4279-937B-61723542AFBF}"/>
                </c:ext>
              </c:extLst>
            </c:dLbl>
            <c:dLbl>
              <c:idx val="4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7B68-4279-937B-61723542AFBF}"/>
                </c:ext>
              </c:extLst>
            </c:dLbl>
            <c:dLbl>
              <c:idx val="5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7B68-4279-937B-61723542AFBF}"/>
                </c:ext>
              </c:extLst>
            </c:dLbl>
            <c:dLbl>
              <c:idx val="6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7B68-4279-937B-61723542AFBF}"/>
                </c:ext>
              </c:extLst>
            </c:dLbl>
            <c:dLbl>
              <c:idx val="7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7B68-4279-937B-61723542AFB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'F30-31'!$A$7:$B$86</c:f>
              <c:multiLvlStrCache>
                <c:ptCount val="8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lvl>
                <c:lvl>
                  <c:pt idx="0">
                    <c:v>2017</c:v>
                  </c:pt>
                  <c:pt idx="12">
                    <c:v>2018</c:v>
                  </c:pt>
                  <c:pt idx="24">
                    <c:v>2019</c:v>
                  </c:pt>
                  <c:pt idx="36">
                    <c:v>2020</c:v>
                  </c:pt>
                  <c:pt idx="48">
                    <c:v>2021</c:v>
                  </c:pt>
                  <c:pt idx="60">
                    <c:v>2022</c:v>
                  </c:pt>
                  <c:pt idx="72">
                    <c:v>2023</c:v>
                  </c:pt>
                </c:lvl>
              </c:multiLvlStrCache>
            </c:multiLvlStrRef>
          </c:cat>
          <c:val>
            <c:numRef>
              <c:f>'F30-31'!$E$7:$E$86</c:f>
              <c:numCache>
                <c:formatCode>0.00</c:formatCode>
                <c:ptCount val="80"/>
                <c:pt idx="0">
                  <c:v>17.294502752644501</c:v>
                </c:pt>
                <c:pt idx="1">
                  <c:v>17.288462738507501</c:v>
                </c:pt>
                <c:pt idx="2">
                  <c:v>17.164721707315</c:v>
                </c:pt>
                <c:pt idx="3">
                  <c:v>17.095617316134099</c:v>
                </c:pt>
                <c:pt idx="4">
                  <c:v>16.9757140270933</c:v>
                </c:pt>
                <c:pt idx="5">
                  <c:v>16.796238753919098</c:v>
                </c:pt>
                <c:pt idx="6">
                  <c:v>16.670035932285199</c:v>
                </c:pt>
                <c:pt idx="7">
                  <c:v>16.723212340993602</c:v>
                </c:pt>
                <c:pt idx="8">
                  <c:v>16.974701176247599</c:v>
                </c:pt>
                <c:pt idx="9">
                  <c:v>17.166011289959801</c:v>
                </c:pt>
                <c:pt idx="10">
                  <c:v>17.286427085808</c:v>
                </c:pt>
                <c:pt idx="11">
                  <c:v>17.4418023401089</c:v>
                </c:pt>
                <c:pt idx="12">
                  <c:v>18.026870105317599</c:v>
                </c:pt>
                <c:pt idx="13">
                  <c:v>18.783817413091501</c:v>
                </c:pt>
                <c:pt idx="14">
                  <c:v>19.043688534307101</c:v>
                </c:pt>
                <c:pt idx="15">
                  <c:v>19.121714415335099</c:v>
                </c:pt>
                <c:pt idx="16">
                  <c:v>19.3331360333347</c:v>
                </c:pt>
                <c:pt idx="17">
                  <c:v>19.6214311331807</c:v>
                </c:pt>
                <c:pt idx="18">
                  <c:v>19.913286092365801</c:v>
                </c:pt>
                <c:pt idx="19">
                  <c:v>20.344545886245399</c:v>
                </c:pt>
                <c:pt idx="20">
                  <c:v>20.591370578587899</c:v>
                </c:pt>
                <c:pt idx="21">
                  <c:v>20.875385654755299</c:v>
                </c:pt>
                <c:pt idx="22">
                  <c:v>21.044528167723399</c:v>
                </c:pt>
                <c:pt idx="23">
                  <c:v>20.9323412669665</c:v>
                </c:pt>
                <c:pt idx="24">
                  <c:v>20.943174345428801</c:v>
                </c:pt>
                <c:pt idx="25">
                  <c:v>21.801021079720801</c:v>
                </c:pt>
                <c:pt idx="26">
                  <c:v>21.927467088610001</c:v>
                </c:pt>
                <c:pt idx="27">
                  <c:v>21.7386803341271</c:v>
                </c:pt>
                <c:pt idx="28">
                  <c:v>21.6602215772959</c:v>
                </c:pt>
                <c:pt idx="29">
                  <c:v>21.456055401163201</c:v>
                </c:pt>
                <c:pt idx="30">
                  <c:v>21.497953235815</c:v>
                </c:pt>
                <c:pt idx="31">
                  <c:v>21.424309671244501</c:v>
                </c:pt>
                <c:pt idx="32">
                  <c:v>21.414000606360901</c:v>
                </c:pt>
                <c:pt idx="33">
                  <c:v>21.359036249125101</c:v>
                </c:pt>
                <c:pt idx="34">
                  <c:v>21.320472978319302</c:v>
                </c:pt>
                <c:pt idx="35">
                  <c:v>21.440107489046699</c:v>
                </c:pt>
                <c:pt idx="36">
                  <c:v>21.5055793335004</c:v>
                </c:pt>
                <c:pt idx="37">
                  <c:v>21.310375608076701</c:v>
                </c:pt>
                <c:pt idx="38">
                  <c:v>20.450780596460799</c:v>
                </c:pt>
                <c:pt idx="39">
                  <c:v>19.202514951924702</c:v>
                </c:pt>
                <c:pt idx="40">
                  <c:v>18.702259494549899</c:v>
                </c:pt>
                <c:pt idx="41">
                  <c:v>19.226384754789098</c:v>
                </c:pt>
                <c:pt idx="42">
                  <c:v>19.867464365827502</c:v>
                </c:pt>
                <c:pt idx="43">
                  <c:v>19.915712668195301</c:v>
                </c:pt>
                <c:pt idx="44">
                  <c:v>19.653683905842001</c:v>
                </c:pt>
                <c:pt idx="45">
                  <c:v>19.278611743625198</c:v>
                </c:pt>
                <c:pt idx="46">
                  <c:v>18.938829060048199</c:v>
                </c:pt>
                <c:pt idx="47">
                  <c:v>19.242656463608899</c:v>
                </c:pt>
                <c:pt idx="48">
                  <c:v>19.9139582142334</c:v>
                </c:pt>
                <c:pt idx="49">
                  <c:v>20.715949328495199</c:v>
                </c:pt>
                <c:pt idx="50">
                  <c:v>21.483003992284601</c:v>
                </c:pt>
                <c:pt idx="51">
                  <c:v>21.6496451613442</c:v>
                </c:pt>
                <c:pt idx="52">
                  <c:v>21.817251381957099</c:v>
                </c:pt>
                <c:pt idx="53">
                  <c:v>21.805548520361501</c:v>
                </c:pt>
                <c:pt idx="54">
                  <c:v>21.801951594903802</c:v>
                </c:pt>
                <c:pt idx="55">
                  <c:v>21.796883780698401</c:v>
                </c:pt>
                <c:pt idx="56">
                  <c:v>21.753087666921701</c:v>
                </c:pt>
                <c:pt idx="57">
                  <c:v>21.6736414388951</c:v>
                </c:pt>
                <c:pt idx="58">
                  <c:v>21.6298265670886</c:v>
                </c:pt>
                <c:pt idx="59">
                  <c:v>21.899960807089599</c:v>
                </c:pt>
                <c:pt idx="60">
                  <c:v>22.308198951586299</c:v>
                </c:pt>
                <c:pt idx="61">
                  <c:v>22.473735671219501</c:v>
                </c:pt>
                <c:pt idx="62">
                  <c:v>22.964378965453601</c:v>
                </c:pt>
                <c:pt idx="63">
                  <c:v>23.378970699477701</c:v>
                </c:pt>
                <c:pt idx="64">
                  <c:v>23.4994266820039</c:v>
                </c:pt>
                <c:pt idx="65">
                  <c:v>23.5705058066474</c:v>
                </c:pt>
                <c:pt idx="66">
                  <c:v>23.6649591174615</c:v>
                </c:pt>
                <c:pt idx="67">
                  <c:v>23.738189488513999</c:v>
                </c:pt>
                <c:pt idx="68">
                  <c:v>23.778538268713401</c:v>
                </c:pt>
                <c:pt idx="69">
                  <c:v>23.847880182090702</c:v>
                </c:pt>
                <c:pt idx="70">
                  <c:v>23.915267238280599</c:v>
                </c:pt>
                <c:pt idx="71">
                  <c:v>23.8343366106572</c:v>
                </c:pt>
                <c:pt idx="72">
                  <c:v>23.923705678786501</c:v>
                </c:pt>
                <c:pt idx="73">
                  <c:v>23.8097106622658</c:v>
                </c:pt>
                <c:pt idx="74">
                  <c:v>23.968715240332099</c:v>
                </c:pt>
                <c:pt idx="75">
                  <c:v>23.960614477928001</c:v>
                </c:pt>
                <c:pt idx="76">
                  <c:v>23.904587996692701</c:v>
                </c:pt>
                <c:pt idx="77">
                  <c:v>23.938107521014501</c:v>
                </c:pt>
                <c:pt idx="78">
                  <c:v>24.0793629447375</c:v>
                </c:pt>
                <c:pt idx="79">
                  <c:v>24.291267286492701</c:v>
                </c:pt>
              </c:numCache>
            </c:numRef>
          </c:val>
          <c:smooth val="0"/>
          <c:extLst>
            <c:ext xmlns:c16="http://schemas.microsoft.com/office/drawing/2014/chart" uri="{C3380CC4-5D6E-409C-BE32-E72D297353CC}">
              <c16:uniqueId val="{0000003F-7B68-4279-937B-61723542AFBF}"/>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7B68-4279-937B-61723542AFBF}"/>
              </c:ext>
            </c:extLst>
          </c:dPt>
          <c:dPt>
            <c:idx val="1"/>
            <c:bubble3D val="0"/>
            <c:extLst>
              <c:ext xmlns:c16="http://schemas.microsoft.com/office/drawing/2014/chart" uri="{C3380CC4-5D6E-409C-BE32-E72D297353CC}">
                <c16:uniqueId val="{00000041-7B68-4279-937B-61723542AFBF}"/>
              </c:ext>
            </c:extLst>
          </c:dPt>
          <c:dPt>
            <c:idx val="2"/>
            <c:bubble3D val="0"/>
            <c:extLst>
              <c:ext xmlns:c16="http://schemas.microsoft.com/office/drawing/2014/chart" uri="{C3380CC4-5D6E-409C-BE32-E72D297353CC}">
                <c16:uniqueId val="{00000042-7B68-4279-937B-61723542AFBF}"/>
              </c:ext>
            </c:extLst>
          </c:dPt>
          <c:dPt>
            <c:idx val="3"/>
            <c:bubble3D val="0"/>
            <c:extLst>
              <c:ext xmlns:c16="http://schemas.microsoft.com/office/drawing/2014/chart" uri="{C3380CC4-5D6E-409C-BE32-E72D297353CC}">
                <c16:uniqueId val="{00000043-7B68-4279-937B-61723542AFBF}"/>
              </c:ext>
            </c:extLst>
          </c:dPt>
          <c:dPt>
            <c:idx val="4"/>
            <c:bubble3D val="0"/>
            <c:extLst>
              <c:ext xmlns:c16="http://schemas.microsoft.com/office/drawing/2014/chart" uri="{C3380CC4-5D6E-409C-BE32-E72D297353CC}">
                <c16:uniqueId val="{00000044-7B68-4279-937B-61723542AFBF}"/>
              </c:ext>
            </c:extLst>
          </c:dPt>
          <c:dPt>
            <c:idx val="5"/>
            <c:bubble3D val="0"/>
            <c:extLst>
              <c:ext xmlns:c16="http://schemas.microsoft.com/office/drawing/2014/chart" uri="{C3380CC4-5D6E-409C-BE32-E72D297353CC}">
                <c16:uniqueId val="{00000045-7B68-4279-937B-61723542AFBF}"/>
              </c:ext>
            </c:extLst>
          </c:dPt>
          <c:dPt>
            <c:idx val="6"/>
            <c:bubble3D val="0"/>
            <c:extLst>
              <c:ext xmlns:c16="http://schemas.microsoft.com/office/drawing/2014/chart" uri="{C3380CC4-5D6E-409C-BE32-E72D297353CC}">
                <c16:uniqueId val="{00000046-7B68-4279-937B-61723542AFBF}"/>
              </c:ext>
            </c:extLst>
          </c:dPt>
          <c:dPt>
            <c:idx val="7"/>
            <c:bubble3D val="0"/>
            <c:extLst>
              <c:ext xmlns:c16="http://schemas.microsoft.com/office/drawing/2014/chart" uri="{C3380CC4-5D6E-409C-BE32-E72D297353CC}">
                <c16:uniqueId val="{00000047-7B68-4279-937B-61723542AFBF}"/>
              </c:ext>
            </c:extLst>
          </c:dPt>
          <c:dPt>
            <c:idx val="8"/>
            <c:bubble3D val="0"/>
            <c:extLst>
              <c:ext xmlns:c16="http://schemas.microsoft.com/office/drawing/2014/chart" uri="{C3380CC4-5D6E-409C-BE32-E72D297353CC}">
                <c16:uniqueId val="{00000048-7B68-4279-937B-61723542AFBF}"/>
              </c:ext>
            </c:extLst>
          </c:dPt>
          <c:dPt>
            <c:idx val="9"/>
            <c:bubble3D val="0"/>
            <c:extLst>
              <c:ext xmlns:c16="http://schemas.microsoft.com/office/drawing/2014/chart" uri="{C3380CC4-5D6E-409C-BE32-E72D297353CC}">
                <c16:uniqueId val="{00000049-7B68-4279-937B-61723542AFBF}"/>
              </c:ext>
            </c:extLst>
          </c:dPt>
          <c:dPt>
            <c:idx val="10"/>
            <c:bubble3D val="0"/>
            <c:extLst>
              <c:ext xmlns:c16="http://schemas.microsoft.com/office/drawing/2014/chart" uri="{C3380CC4-5D6E-409C-BE32-E72D297353CC}">
                <c16:uniqueId val="{0000004A-7B68-4279-937B-61723542AFBF}"/>
              </c:ext>
            </c:extLst>
          </c:dPt>
          <c:dPt>
            <c:idx val="11"/>
            <c:bubble3D val="0"/>
            <c:extLst>
              <c:ext xmlns:c16="http://schemas.microsoft.com/office/drawing/2014/chart" uri="{C3380CC4-5D6E-409C-BE32-E72D297353CC}">
                <c16:uniqueId val="{0000004B-7B68-4279-937B-61723542AFBF}"/>
              </c:ext>
            </c:extLst>
          </c:dPt>
          <c:dPt>
            <c:idx val="12"/>
            <c:bubble3D val="0"/>
            <c:extLst>
              <c:ext xmlns:c16="http://schemas.microsoft.com/office/drawing/2014/chart" uri="{C3380CC4-5D6E-409C-BE32-E72D297353CC}">
                <c16:uniqueId val="{0000004C-7B68-4279-937B-61723542AFBF}"/>
              </c:ext>
            </c:extLst>
          </c:dPt>
          <c:dPt>
            <c:idx val="13"/>
            <c:bubble3D val="0"/>
            <c:extLst>
              <c:ext xmlns:c16="http://schemas.microsoft.com/office/drawing/2014/chart" uri="{C3380CC4-5D6E-409C-BE32-E72D297353CC}">
                <c16:uniqueId val="{0000004D-7B68-4279-937B-61723542AFBF}"/>
              </c:ext>
            </c:extLst>
          </c:dPt>
          <c:dPt>
            <c:idx val="14"/>
            <c:bubble3D val="0"/>
            <c:extLst>
              <c:ext xmlns:c16="http://schemas.microsoft.com/office/drawing/2014/chart" uri="{C3380CC4-5D6E-409C-BE32-E72D297353CC}">
                <c16:uniqueId val="{0000004E-7B68-4279-937B-61723542AFBF}"/>
              </c:ext>
            </c:extLst>
          </c:dPt>
          <c:dPt>
            <c:idx val="15"/>
            <c:bubble3D val="0"/>
            <c:extLst>
              <c:ext xmlns:c16="http://schemas.microsoft.com/office/drawing/2014/chart" uri="{C3380CC4-5D6E-409C-BE32-E72D297353CC}">
                <c16:uniqueId val="{0000004F-7B68-4279-937B-61723542AFBF}"/>
              </c:ext>
            </c:extLst>
          </c:dPt>
          <c:dPt>
            <c:idx val="16"/>
            <c:bubble3D val="0"/>
            <c:extLst>
              <c:ext xmlns:c16="http://schemas.microsoft.com/office/drawing/2014/chart" uri="{C3380CC4-5D6E-409C-BE32-E72D297353CC}">
                <c16:uniqueId val="{00000050-7B68-4279-937B-61723542AFBF}"/>
              </c:ext>
            </c:extLst>
          </c:dPt>
          <c:dPt>
            <c:idx val="17"/>
            <c:bubble3D val="0"/>
            <c:extLst>
              <c:ext xmlns:c16="http://schemas.microsoft.com/office/drawing/2014/chart" uri="{C3380CC4-5D6E-409C-BE32-E72D297353CC}">
                <c16:uniqueId val="{00000051-7B68-4279-937B-61723542AFBF}"/>
              </c:ext>
            </c:extLst>
          </c:dPt>
          <c:dPt>
            <c:idx val="18"/>
            <c:bubble3D val="0"/>
            <c:extLst>
              <c:ext xmlns:c16="http://schemas.microsoft.com/office/drawing/2014/chart" uri="{C3380CC4-5D6E-409C-BE32-E72D297353CC}">
                <c16:uniqueId val="{00000052-7B68-4279-937B-61723542AFBF}"/>
              </c:ext>
            </c:extLst>
          </c:dPt>
          <c:dPt>
            <c:idx val="19"/>
            <c:bubble3D val="0"/>
            <c:extLst>
              <c:ext xmlns:c16="http://schemas.microsoft.com/office/drawing/2014/chart" uri="{C3380CC4-5D6E-409C-BE32-E72D297353CC}">
                <c16:uniqueId val="{00000053-7B68-4279-937B-61723542AFBF}"/>
              </c:ext>
            </c:extLst>
          </c:dPt>
          <c:dPt>
            <c:idx val="20"/>
            <c:bubble3D val="0"/>
            <c:extLst>
              <c:ext xmlns:c16="http://schemas.microsoft.com/office/drawing/2014/chart" uri="{C3380CC4-5D6E-409C-BE32-E72D297353CC}">
                <c16:uniqueId val="{00000054-7B68-4279-937B-61723542AFBF}"/>
              </c:ext>
            </c:extLst>
          </c:dPt>
          <c:dPt>
            <c:idx val="21"/>
            <c:bubble3D val="0"/>
            <c:extLst>
              <c:ext xmlns:c16="http://schemas.microsoft.com/office/drawing/2014/chart" uri="{C3380CC4-5D6E-409C-BE32-E72D297353CC}">
                <c16:uniqueId val="{00000055-7B68-4279-937B-61723542AFBF}"/>
              </c:ext>
            </c:extLst>
          </c:dPt>
          <c:dPt>
            <c:idx val="22"/>
            <c:bubble3D val="0"/>
            <c:extLst>
              <c:ext xmlns:c16="http://schemas.microsoft.com/office/drawing/2014/chart" uri="{C3380CC4-5D6E-409C-BE32-E72D297353CC}">
                <c16:uniqueId val="{00000056-7B68-4279-937B-61723542AFBF}"/>
              </c:ext>
            </c:extLst>
          </c:dPt>
          <c:dPt>
            <c:idx val="23"/>
            <c:bubble3D val="0"/>
            <c:extLst>
              <c:ext xmlns:c16="http://schemas.microsoft.com/office/drawing/2014/chart" uri="{C3380CC4-5D6E-409C-BE32-E72D297353CC}">
                <c16:uniqueId val="{00000057-7B68-4279-937B-61723542AFBF}"/>
              </c:ext>
            </c:extLst>
          </c:dPt>
          <c:dPt>
            <c:idx val="24"/>
            <c:bubble3D val="0"/>
            <c:extLst>
              <c:ext xmlns:c16="http://schemas.microsoft.com/office/drawing/2014/chart" uri="{C3380CC4-5D6E-409C-BE32-E72D297353CC}">
                <c16:uniqueId val="{00000058-7B68-4279-937B-61723542AFBF}"/>
              </c:ext>
            </c:extLst>
          </c:dPt>
          <c:dPt>
            <c:idx val="25"/>
            <c:bubble3D val="0"/>
            <c:extLst>
              <c:ext xmlns:c16="http://schemas.microsoft.com/office/drawing/2014/chart" uri="{C3380CC4-5D6E-409C-BE32-E72D297353CC}">
                <c16:uniqueId val="{00000059-7B68-4279-937B-61723542AFBF}"/>
              </c:ext>
            </c:extLst>
          </c:dPt>
          <c:dPt>
            <c:idx val="26"/>
            <c:bubble3D val="0"/>
            <c:extLst>
              <c:ext xmlns:c16="http://schemas.microsoft.com/office/drawing/2014/chart" uri="{C3380CC4-5D6E-409C-BE32-E72D297353CC}">
                <c16:uniqueId val="{0000005A-7B68-4279-937B-61723542AFBF}"/>
              </c:ext>
            </c:extLst>
          </c:dPt>
          <c:dPt>
            <c:idx val="27"/>
            <c:bubble3D val="0"/>
            <c:extLst>
              <c:ext xmlns:c16="http://schemas.microsoft.com/office/drawing/2014/chart" uri="{C3380CC4-5D6E-409C-BE32-E72D297353CC}">
                <c16:uniqueId val="{0000005B-7B68-4279-937B-61723542AFBF}"/>
              </c:ext>
            </c:extLst>
          </c:dPt>
          <c:dPt>
            <c:idx val="28"/>
            <c:bubble3D val="0"/>
            <c:extLst>
              <c:ext xmlns:c16="http://schemas.microsoft.com/office/drawing/2014/chart" uri="{C3380CC4-5D6E-409C-BE32-E72D297353CC}">
                <c16:uniqueId val="{0000005C-7B68-4279-937B-61723542AFBF}"/>
              </c:ext>
            </c:extLst>
          </c:dPt>
          <c:dPt>
            <c:idx val="29"/>
            <c:bubble3D val="0"/>
            <c:extLst>
              <c:ext xmlns:c16="http://schemas.microsoft.com/office/drawing/2014/chart" uri="{C3380CC4-5D6E-409C-BE32-E72D297353CC}">
                <c16:uniqueId val="{0000005D-7B68-4279-937B-61723542AFBF}"/>
              </c:ext>
            </c:extLst>
          </c:dPt>
          <c:dPt>
            <c:idx val="30"/>
            <c:bubble3D val="0"/>
            <c:extLst>
              <c:ext xmlns:c16="http://schemas.microsoft.com/office/drawing/2014/chart" uri="{C3380CC4-5D6E-409C-BE32-E72D297353CC}">
                <c16:uniqueId val="{0000005E-7B68-4279-937B-61723542AFBF}"/>
              </c:ext>
            </c:extLst>
          </c:dPt>
          <c:dPt>
            <c:idx val="31"/>
            <c:bubble3D val="0"/>
            <c:extLst>
              <c:ext xmlns:c16="http://schemas.microsoft.com/office/drawing/2014/chart" uri="{C3380CC4-5D6E-409C-BE32-E72D297353CC}">
                <c16:uniqueId val="{0000005F-7B68-4279-937B-61723542AFBF}"/>
              </c:ext>
            </c:extLst>
          </c:dPt>
          <c:dPt>
            <c:idx val="32"/>
            <c:bubble3D val="0"/>
            <c:extLst>
              <c:ext xmlns:c16="http://schemas.microsoft.com/office/drawing/2014/chart" uri="{C3380CC4-5D6E-409C-BE32-E72D297353CC}">
                <c16:uniqueId val="{00000060-7B68-4279-937B-61723542AFBF}"/>
              </c:ext>
            </c:extLst>
          </c:dPt>
          <c:dPt>
            <c:idx val="33"/>
            <c:bubble3D val="0"/>
            <c:extLst>
              <c:ext xmlns:c16="http://schemas.microsoft.com/office/drawing/2014/chart" uri="{C3380CC4-5D6E-409C-BE32-E72D297353CC}">
                <c16:uniqueId val="{00000061-7B68-4279-937B-61723542AFBF}"/>
              </c:ext>
            </c:extLst>
          </c:dPt>
          <c:dPt>
            <c:idx val="34"/>
            <c:bubble3D val="0"/>
            <c:extLst>
              <c:ext xmlns:c16="http://schemas.microsoft.com/office/drawing/2014/chart" uri="{C3380CC4-5D6E-409C-BE32-E72D297353CC}">
                <c16:uniqueId val="{00000062-7B68-4279-937B-61723542AFBF}"/>
              </c:ext>
            </c:extLst>
          </c:dPt>
          <c:dPt>
            <c:idx val="35"/>
            <c:bubble3D val="0"/>
            <c:extLst>
              <c:ext xmlns:c16="http://schemas.microsoft.com/office/drawing/2014/chart" uri="{C3380CC4-5D6E-409C-BE32-E72D297353CC}">
                <c16:uniqueId val="{00000063-7B68-4279-937B-61723542AFBF}"/>
              </c:ext>
            </c:extLst>
          </c:dPt>
          <c:dPt>
            <c:idx val="36"/>
            <c:bubble3D val="0"/>
            <c:extLst>
              <c:ext xmlns:c16="http://schemas.microsoft.com/office/drawing/2014/chart" uri="{C3380CC4-5D6E-409C-BE32-E72D297353CC}">
                <c16:uniqueId val="{00000064-7B68-4279-937B-61723542AFBF}"/>
              </c:ext>
            </c:extLst>
          </c:dPt>
          <c:dPt>
            <c:idx val="37"/>
            <c:bubble3D val="0"/>
            <c:extLst>
              <c:ext xmlns:c16="http://schemas.microsoft.com/office/drawing/2014/chart" uri="{C3380CC4-5D6E-409C-BE32-E72D297353CC}">
                <c16:uniqueId val="{00000065-7B68-4279-937B-61723542AFBF}"/>
              </c:ext>
            </c:extLst>
          </c:dPt>
          <c:dPt>
            <c:idx val="38"/>
            <c:bubble3D val="0"/>
            <c:extLst>
              <c:ext xmlns:c16="http://schemas.microsoft.com/office/drawing/2014/chart" uri="{C3380CC4-5D6E-409C-BE32-E72D297353CC}">
                <c16:uniqueId val="{00000066-7B68-4279-937B-61723542AFBF}"/>
              </c:ext>
            </c:extLst>
          </c:dPt>
          <c:dPt>
            <c:idx val="39"/>
            <c:bubble3D val="0"/>
            <c:extLst>
              <c:ext xmlns:c16="http://schemas.microsoft.com/office/drawing/2014/chart" uri="{C3380CC4-5D6E-409C-BE32-E72D297353CC}">
                <c16:uniqueId val="{00000067-7B68-4279-937B-61723542AFBF}"/>
              </c:ext>
            </c:extLst>
          </c:dPt>
          <c:dPt>
            <c:idx val="40"/>
            <c:bubble3D val="0"/>
            <c:extLst>
              <c:ext xmlns:c16="http://schemas.microsoft.com/office/drawing/2014/chart" uri="{C3380CC4-5D6E-409C-BE32-E72D297353CC}">
                <c16:uniqueId val="{00000068-7B68-4279-937B-61723542AFBF}"/>
              </c:ext>
            </c:extLst>
          </c:dPt>
          <c:dPt>
            <c:idx val="41"/>
            <c:bubble3D val="0"/>
            <c:extLst>
              <c:ext xmlns:c16="http://schemas.microsoft.com/office/drawing/2014/chart" uri="{C3380CC4-5D6E-409C-BE32-E72D297353CC}">
                <c16:uniqueId val="{00000069-7B68-4279-937B-61723542AFBF}"/>
              </c:ext>
            </c:extLst>
          </c:dPt>
          <c:dPt>
            <c:idx val="42"/>
            <c:bubble3D val="0"/>
            <c:extLst>
              <c:ext xmlns:c16="http://schemas.microsoft.com/office/drawing/2014/chart" uri="{C3380CC4-5D6E-409C-BE32-E72D297353CC}">
                <c16:uniqueId val="{0000006A-7B68-4279-937B-61723542AFBF}"/>
              </c:ext>
            </c:extLst>
          </c:dPt>
          <c:dPt>
            <c:idx val="43"/>
            <c:bubble3D val="0"/>
            <c:extLst>
              <c:ext xmlns:c16="http://schemas.microsoft.com/office/drawing/2014/chart" uri="{C3380CC4-5D6E-409C-BE32-E72D297353CC}">
                <c16:uniqueId val="{0000006B-7B68-4279-937B-61723542AFBF}"/>
              </c:ext>
            </c:extLst>
          </c:dPt>
          <c:dPt>
            <c:idx val="44"/>
            <c:bubble3D val="0"/>
            <c:extLst>
              <c:ext xmlns:c16="http://schemas.microsoft.com/office/drawing/2014/chart" uri="{C3380CC4-5D6E-409C-BE32-E72D297353CC}">
                <c16:uniqueId val="{0000006C-7B68-4279-937B-61723542AFBF}"/>
              </c:ext>
            </c:extLst>
          </c:dPt>
          <c:dPt>
            <c:idx val="45"/>
            <c:bubble3D val="0"/>
            <c:extLst>
              <c:ext xmlns:c16="http://schemas.microsoft.com/office/drawing/2014/chart" uri="{C3380CC4-5D6E-409C-BE32-E72D297353CC}">
                <c16:uniqueId val="{0000006D-7B68-4279-937B-61723542AFBF}"/>
              </c:ext>
            </c:extLst>
          </c:dPt>
          <c:dPt>
            <c:idx val="46"/>
            <c:bubble3D val="0"/>
            <c:extLst>
              <c:ext xmlns:c16="http://schemas.microsoft.com/office/drawing/2014/chart" uri="{C3380CC4-5D6E-409C-BE32-E72D297353CC}">
                <c16:uniqueId val="{0000006E-7B68-4279-937B-61723542AFBF}"/>
              </c:ext>
            </c:extLst>
          </c:dPt>
          <c:dPt>
            <c:idx val="47"/>
            <c:bubble3D val="0"/>
            <c:extLst>
              <c:ext xmlns:c16="http://schemas.microsoft.com/office/drawing/2014/chart" uri="{C3380CC4-5D6E-409C-BE32-E72D297353CC}">
                <c16:uniqueId val="{0000006F-7B68-4279-937B-61723542AFBF}"/>
              </c:ext>
            </c:extLst>
          </c:dPt>
          <c:dPt>
            <c:idx val="48"/>
            <c:bubble3D val="0"/>
            <c:extLst>
              <c:ext xmlns:c16="http://schemas.microsoft.com/office/drawing/2014/chart" uri="{C3380CC4-5D6E-409C-BE32-E72D297353CC}">
                <c16:uniqueId val="{00000070-7B68-4279-937B-61723542AFBF}"/>
              </c:ext>
            </c:extLst>
          </c:dPt>
          <c:dPt>
            <c:idx val="49"/>
            <c:bubble3D val="0"/>
            <c:extLst>
              <c:ext xmlns:c16="http://schemas.microsoft.com/office/drawing/2014/chart" uri="{C3380CC4-5D6E-409C-BE32-E72D297353CC}">
                <c16:uniqueId val="{00000071-7B68-4279-937B-61723542AFBF}"/>
              </c:ext>
            </c:extLst>
          </c:dPt>
          <c:dPt>
            <c:idx val="50"/>
            <c:bubble3D val="0"/>
            <c:extLst>
              <c:ext xmlns:c16="http://schemas.microsoft.com/office/drawing/2014/chart" uri="{C3380CC4-5D6E-409C-BE32-E72D297353CC}">
                <c16:uniqueId val="{00000072-7B68-4279-937B-61723542AFBF}"/>
              </c:ext>
            </c:extLst>
          </c:dPt>
          <c:dPt>
            <c:idx val="51"/>
            <c:bubble3D val="0"/>
            <c:extLst>
              <c:ext xmlns:c16="http://schemas.microsoft.com/office/drawing/2014/chart" uri="{C3380CC4-5D6E-409C-BE32-E72D297353CC}">
                <c16:uniqueId val="{00000073-7B68-4279-937B-61723542AFBF}"/>
              </c:ext>
            </c:extLst>
          </c:dPt>
          <c:dPt>
            <c:idx val="52"/>
            <c:bubble3D val="0"/>
            <c:extLst>
              <c:ext xmlns:c16="http://schemas.microsoft.com/office/drawing/2014/chart" uri="{C3380CC4-5D6E-409C-BE32-E72D297353CC}">
                <c16:uniqueId val="{00000074-7B68-4279-937B-61723542AFBF}"/>
              </c:ext>
            </c:extLst>
          </c:dPt>
          <c:dPt>
            <c:idx val="53"/>
            <c:bubble3D val="0"/>
            <c:extLst>
              <c:ext xmlns:c16="http://schemas.microsoft.com/office/drawing/2014/chart" uri="{C3380CC4-5D6E-409C-BE32-E72D297353CC}">
                <c16:uniqueId val="{00000075-7B68-4279-937B-61723542AFBF}"/>
              </c:ext>
            </c:extLst>
          </c:dPt>
          <c:dPt>
            <c:idx val="54"/>
            <c:bubble3D val="0"/>
            <c:extLst>
              <c:ext xmlns:c16="http://schemas.microsoft.com/office/drawing/2014/chart" uri="{C3380CC4-5D6E-409C-BE32-E72D297353CC}">
                <c16:uniqueId val="{00000076-7B68-4279-937B-61723542AFBF}"/>
              </c:ext>
            </c:extLst>
          </c:dPt>
          <c:dPt>
            <c:idx val="55"/>
            <c:bubble3D val="0"/>
            <c:extLst>
              <c:ext xmlns:c16="http://schemas.microsoft.com/office/drawing/2014/chart" uri="{C3380CC4-5D6E-409C-BE32-E72D297353CC}">
                <c16:uniqueId val="{00000077-7B68-4279-937B-61723542AFBF}"/>
              </c:ext>
            </c:extLst>
          </c:dPt>
          <c:dPt>
            <c:idx val="56"/>
            <c:bubble3D val="0"/>
            <c:extLst>
              <c:ext xmlns:c16="http://schemas.microsoft.com/office/drawing/2014/chart" uri="{C3380CC4-5D6E-409C-BE32-E72D297353CC}">
                <c16:uniqueId val="{00000078-7B68-4279-937B-61723542AFBF}"/>
              </c:ext>
            </c:extLst>
          </c:dPt>
          <c:dPt>
            <c:idx val="59"/>
            <c:bubble3D val="0"/>
            <c:extLst>
              <c:ext xmlns:c16="http://schemas.microsoft.com/office/drawing/2014/chart" uri="{C3380CC4-5D6E-409C-BE32-E72D297353CC}">
                <c16:uniqueId val="{00000079-7B68-4279-937B-61723542AFBF}"/>
              </c:ext>
            </c:extLst>
          </c:dPt>
          <c:dPt>
            <c:idx val="60"/>
            <c:bubble3D val="0"/>
            <c:extLst>
              <c:ext xmlns:c16="http://schemas.microsoft.com/office/drawing/2014/chart" uri="{C3380CC4-5D6E-409C-BE32-E72D297353CC}">
                <c16:uniqueId val="{0000007A-7B68-4279-937B-61723542AFBF}"/>
              </c:ext>
            </c:extLst>
          </c:dPt>
          <c:dPt>
            <c:idx val="67"/>
            <c:bubble3D val="0"/>
            <c:extLst>
              <c:ext xmlns:c16="http://schemas.microsoft.com/office/drawing/2014/chart" uri="{C3380CC4-5D6E-409C-BE32-E72D297353CC}">
                <c16:uniqueId val="{0000007B-7B68-4279-937B-61723542AFBF}"/>
              </c:ext>
            </c:extLst>
          </c:dPt>
          <c:dPt>
            <c:idx val="71"/>
            <c:bubble3D val="0"/>
            <c:extLst>
              <c:ext xmlns:c16="http://schemas.microsoft.com/office/drawing/2014/chart" uri="{C3380CC4-5D6E-409C-BE32-E72D297353CC}">
                <c16:uniqueId val="{0000007C-7B68-4279-937B-61723542AFBF}"/>
              </c:ext>
            </c:extLst>
          </c:dPt>
          <c:dPt>
            <c:idx val="72"/>
            <c:bubble3D val="0"/>
            <c:extLst>
              <c:ext xmlns:c16="http://schemas.microsoft.com/office/drawing/2014/chart" uri="{C3380CC4-5D6E-409C-BE32-E72D297353CC}">
                <c16:uniqueId val="{0000007D-7B68-4279-937B-61723542AFBF}"/>
              </c:ext>
            </c:extLst>
          </c:dPt>
          <c:dPt>
            <c:idx val="79"/>
            <c:bubble3D val="0"/>
            <c:extLst>
              <c:ext xmlns:c16="http://schemas.microsoft.com/office/drawing/2014/chart" uri="{C3380CC4-5D6E-409C-BE32-E72D297353CC}">
                <c16:uniqueId val="{0000007E-7B68-4279-937B-61723542AFBF}"/>
              </c:ext>
            </c:extLst>
          </c:dPt>
          <c:dLbls>
            <c:dLbl>
              <c:idx val="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7B68-4279-937B-61723542AFBF}"/>
                </c:ext>
              </c:extLst>
            </c:dLbl>
            <c:dLbl>
              <c:idx val="1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7B68-4279-937B-61723542AFBF}"/>
                </c:ext>
              </c:extLst>
            </c:dLbl>
            <c:dLbl>
              <c:idx val="3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7B68-4279-937B-61723542AFBF}"/>
                </c:ext>
              </c:extLst>
            </c:dLbl>
            <c:dLbl>
              <c:idx val="4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7B68-4279-937B-61723542AFBF}"/>
                </c:ext>
              </c:extLst>
            </c:dLbl>
            <c:dLbl>
              <c:idx val="5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7B68-4279-937B-61723542AFBF}"/>
                </c:ext>
              </c:extLst>
            </c:dLbl>
            <c:dLbl>
              <c:idx val="6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7B68-4279-937B-61723542AFBF}"/>
                </c:ext>
              </c:extLst>
            </c:dLbl>
            <c:dLbl>
              <c:idx val="7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7B68-4279-937B-61723542AFB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'F30-31'!$F$7:$F$86</c:f>
              <c:numCache>
                <c:formatCode>0.00</c:formatCode>
                <c:ptCount val="80"/>
                <c:pt idx="0">
                  <c:v>17.074313615121401</c:v>
                </c:pt>
                <c:pt idx="1">
                  <c:v>17.065597703047501</c:v>
                </c:pt>
                <c:pt idx="2">
                  <c:v>16.9498532895533</c:v>
                </c:pt>
                <c:pt idx="3">
                  <c:v>16.883721073636501</c:v>
                </c:pt>
                <c:pt idx="4">
                  <c:v>16.7661412693482</c:v>
                </c:pt>
                <c:pt idx="5">
                  <c:v>16.590894011054701</c:v>
                </c:pt>
                <c:pt idx="6">
                  <c:v>16.4629208193249</c:v>
                </c:pt>
                <c:pt idx="7">
                  <c:v>16.5154317053887</c:v>
                </c:pt>
                <c:pt idx="8">
                  <c:v>16.768190704804798</c:v>
                </c:pt>
                <c:pt idx="9">
                  <c:v>16.9593770088327</c:v>
                </c:pt>
                <c:pt idx="10">
                  <c:v>17.083504831977798</c:v>
                </c:pt>
                <c:pt idx="11">
                  <c:v>17.241641537202</c:v>
                </c:pt>
                <c:pt idx="12">
                  <c:v>17.783892527658899</c:v>
                </c:pt>
                <c:pt idx="13">
                  <c:v>18.447064021845001</c:v>
                </c:pt>
                <c:pt idx="14">
                  <c:v>18.689965982853</c:v>
                </c:pt>
                <c:pt idx="15">
                  <c:v>18.780545247240202</c:v>
                </c:pt>
                <c:pt idx="16">
                  <c:v>18.938496349444002</c:v>
                </c:pt>
                <c:pt idx="17">
                  <c:v>19.174175412531898</c:v>
                </c:pt>
                <c:pt idx="18">
                  <c:v>19.532149325649101</c:v>
                </c:pt>
                <c:pt idx="19">
                  <c:v>20.045081185363902</c:v>
                </c:pt>
                <c:pt idx="20">
                  <c:v>20.3218888119059</c:v>
                </c:pt>
                <c:pt idx="21">
                  <c:v>20.6111327612014</c:v>
                </c:pt>
                <c:pt idx="22">
                  <c:v>20.782250757103199</c:v>
                </c:pt>
                <c:pt idx="23">
                  <c:v>20.661376207358298</c:v>
                </c:pt>
                <c:pt idx="24">
                  <c:v>20.5835196329617</c:v>
                </c:pt>
                <c:pt idx="25">
                  <c:v>21.417091525834099</c:v>
                </c:pt>
                <c:pt idx="26">
                  <c:v>21.529641308428399</c:v>
                </c:pt>
                <c:pt idx="27">
                  <c:v>21.3335600073774</c:v>
                </c:pt>
                <c:pt idx="28">
                  <c:v>21.246148929556298</c:v>
                </c:pt>
                <c:pt idx="29">
                  <c:v>21.041225877984001</c:v>
                </c:pt>
                <c:pt idx="30">
                  <c:v>21.126071217349299</c:v>
                </c:pt>
                <c:pt idx="31">
                  <c:v>21.0993802885604</c:v>
                </c:pt>
                <c:pt idx="32">
                  <c:v>21.1508491680876</c:v>
                </c:pt>
                <c:pt idx="33">
                  <c:v>21.0837162974059</c:v>
                </c:pt>
                <c:pt idx="34">
                  <c:v>21.069014924409899</c:v>
                </c:pt>
                <c:pt idx="35">
                  <c:v>21.2124560152897</c:v>
                </c:pt>
                <c:pt idx="36">
                  <c:v>21.279110135076699</c:v>
                </c:pt>
                <c:pt idx="37">
                  <c:v>21.020797909078901</c:v>
                </c:pt>
                <c:pt idx="38">
                  <c:v>20.177345112897999</c:v>
                </c:pt>
                <c:pt idx="39">
                  <c:v>19.025367992045599</c:v>
                </c:pt>
                <c:pt idx="40">
                  <c:v>18.5671217783141</c:v>
                </c:pt>
                <c:pt idx="41">
                  <c:v>19.125712297907299</c:v>
                </c:pt>
                <c:pt idx="42">
                  <c:v>19.695218368898601</c:v>
                </c:pt>
                <c:pt idx="43">
                  <c:v>19.7027314217781</c:v>
                </c:pt>
                <c:pt idx="44">
                  <c:v>19.400065610753298</c:v>
                </c:pt>
                <c:pt idx="45">
                  <c:v>19.060155858244901</c:v>
                </c:pt>
                <c:pt idx="46">
                  <c:v>18.8019315650339</c:v>
                </c:pt>
                <c:pt idx="47">
                  <c:v>19.152073843451699</c:v>
                </c:pt>
                <c:pt idx="48">
                  <c:v>19.870742849603701</c:v>
                </c:pt>
                <c:pt idx="49">
                  <c:v>20.745151394540901</c:v>
                </c:pt>
                <c:pt idx="50">
                  <c:v>21.427620911797899</c:v>
                </c:pt>
                <c:pt idx="51">
                  <c:v>21.549174451317501</c:v>
                </c:pt>
                <c:pt idx="52">
                  <c:v>21.685154052528201</c:v>
                </c:pt>
                <c:pt idx="53">
                  <c:v>21.732751381016001</c:v>
                </c:pt>
                <c:pt idx="54">
                  <c:v>21.735496353358901</c:v>
                </c:pt>
                <c:pt idx="55">
                  <c:v>21.7870390921737</c:v>
                </c:pt>
                <c:pt idx="56">
                  <c:v>21.725235413032099</c:v>
                </c:pt>
                <c:pt idx="57">
                  <c:v>21.708185384478099</c:v>
                </c:pt>
                <c:pt idx="58">
                  <c:v>21.642098937403901</c:v>
                </c:pt>
                <c:pt idx="59">
                  <c:v>21.819912303908101</c:v>
                </c:pt>
                <c:pt idx="60">
                  <c:v>22.1629026447476</c:v>
                </c:pt>
                <c:pt idx="61">
                  <c:v>22.328281175691199</c:v>
                </c:pt>
                <c:pt idx="62">
                  <c:v>22.726783175680001</c:v>
                </c:pt>
                <c:pt idx="63">
                  <c:v>23.135019494209601</c:v>
                </c:pt>
                <c:pt idx="64">
                  <c:v>23.292570064022701</c:v>
                </c:pt>
                <c:pt idx="65">
                  <c:v>23.383301165543401</c:v>
                </c:pt>
                <c:pt idx="66">
                  <c:v>23.455411415909701</c:v>
                </c:pt>
                <c:pt idx="67">
                  <c:v>23.529055755759298</c:v>
                </c:pt>
                <c:pt idx="68">
                  <c:v>23.569318492322399</c:v>
                </c:pt>
                <c:pt idx="69">
                  <c:v>23.647235709832099</c:v>
                </c:pt>
                <c:pt idx="70">
                  <c:v>23.7345106519887</c:v>
                </c:pt>
                <c:pt idx="71">
                  <c:v>23.6626882880369</c:v>
                </c:pt>
                <c:pt idx="72">
                  <c:v>23.741436130713399</c:v>
                </c:pt>
                <c:pt idx="73">
                  <c:v>23.6311561758415</c:v>
                </c:pt>
                <c:pt idx="74">
                  <c:v>23.716998445227802</c:v>
                </c:pt>
                <c:pt idx="75">
                  <c:v>23.6991805733729</c:v>
                </c:pt>
                <c:pt idx="76">
                  <c:v>23.692631551552601</c:v>
                </c:pt>
                <c:pt idx="77">
                  <c:v>23.7652865335101</c:v>
                </c:pt>
                <c:pt idx="78">
                  <c:v>23.821519122815999</c:v>
                </c:pt>
                <c:pt idx="79">
                  <c:v>24.057608743472901</c:v>
                </c:pt>
              </c:numCache>
            </c:numRef>
          </c:val>
          <c:smooth val="0"/>
          <c:extLst>
            <c:ext xmlns:c16="http://schemas.microsoft.com/office/drawing/2014/chart" uri="{C3380CC4-5D6E-409C-BE32-E72D297353CC}">
              <c16:uniqueId val="{0000007F-7B68-4279-937B-61723542AFBF}"/>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4517156054929"/>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v>Regular</c:v>
          </c:tx>
          <c:spPr>
            <a:solidFill>
              <a:srgbClr val="AFB7BC"/>
            </a:solidFill>
          </c:spPr>
          <c:invertIfNegative val="0"/>
          <c:dPt>
            <c:idx val="1"/>
            <c:invertIfNegative val="0"/>
            <c:bubble3D val="0"/>
            <c:extLst>
              <c:ext xmlns:c16="http://schemas.microsoft.com/office/drawing/2014/chart" uri="{C3380CC4-5D6E-409C-BE32-E72D297353CC}">
                <c16:uniqueId val="{00000000-6199-4625-9132-A102BB24DDE6}"/>
              </c:ext>
            </c:extLst>
          </c:dPt>
          <c:dPt>
            <c:idx val="2"/>
            <c:invertIfNegative val="0"/>
            <c:bubble3D val="0"/>
            <c:extLst>
              <c:ext xmlns:c16="http://schemas.microsoft.com/office/drawing/2014/chart" uri="{C3380CC4-5D6E-409C-BE32-E72D297353CC}">
                <c16:uniqueId val="{00000001-6199-4625-9132-A102BB24DDE6}"/>
              </c:ext>
            </c:extLst>
          </c:dPt>
          <c:dPt>
            <c:idx val="3"/>
            <c:invertIfNegative val="0"/>
            <c:bubble3D val="0"/>
            <c:extLst>
              <c:ext xmlns:c16="http://schemas.microsoft.com/office/drawing/2014/chart" uri="{C3380CC4-5D6E-409C-BE32-E72D297353CC}">
                <c16:uniqueId val="{00000002-6199-4625-9132-A102BB24DDE6}"/>
              </c:ext>
            </c:extLst>
          </c:dPt>
          <c:dPt>
            <c:idx val="4"/>
            <c:invertIfNegative val="0"/>
            <c:bubble3D val="0"/>
            <c:extLst>
              <c:ext xmlns:c16="http://schemas.microsoft.com/office/drawing/2014/chart" uri="{C3380CC4-5D6E-409C-BE32-E72D297353CC}">
                <c16:uniqueId val="{00000003-6199-4625-9132-A102BB24DDE6}"/>
              </c:ext>
            </c:extLst>
          </c:dPt>
          <c:dPt>
            <c:idx val="5"/>
            <c:invertIfNegative val="0"/>
            <c:bubble3D val="0"/>
            <c:extLst>
              <c:ext xmlns:c16="http://schemas.microsoft.com/office/drawing/2014/chart" uri="{C3380CC4-5D6E-409C-BE32-E72D297353CC}">
                <c16:uniqueId val="{00000004-6199-4625-9132-A102BB24DDE6}"/>
              </c:ext>
            </c:extLst>
          </c:dPt>
          <c:dPt>
            <c:idx val="6"/>
            <c:invertIfNegative val="0"/>
            <c:bubble3D val="0"/>
            <c:extLst>
              <c:ext xmlns:c16="http://schemas.microsoft.com/office/drawing/2014/chart" uri="{C3380CC4-5D6E-409C-BE32-E72D297353CC}">
                <c16:uniqueId val="{00000005-6199-4625-9132-A102BB24DDE6}"/>
              </c:ext>
            </c:extLst>
          </c:dPt>
          <c:dPt>
            <c:idx val="8"/>
            <c:invertIfNegative val="0"/>
            <c:bubble3D val="0"/>
            <c:extLst>
              <c:ext xmlns:c16="http://schemas.microsoft.com/office/drawing/2014/chart" uri="{C3380CC4-5D6E-409C-BE32-E72D297353CC}">
                <c16:uniqueId val="{00000006-6199-4625-9132-A102BB24DDE6}"/>
              </c:ext>
            </c:extLst>
          </c:dPt>
          <c:dPt>
            <c:idx val="9"/>
            <c:invertIfNegative val="0"/>
            <c:bubble3D val="0"/>
            <c:extLst>
              <c:ext xmlns:c16="http://schemas.microsoft.com/office/drawing/2014/chart" uri="{C3380CC4-5D6E-409C-BE32-E72D297353CC}">
                <c16:uniqueId val="{00000007-6199-4625-9132-A102BB24DDE6}"/>
              </c:ext>
            </c:extLst>
          </c:dPt>
          <c:dPt>
            <c:idx val="10"/>
            <c:invertIfNegative val="0"/>
            <c:bubble3D val="0"/>
            <c:extLst>
              <c:ext xmlns:c16="http://schemas.microsoft.com/office/drawing/2014/chart" uri="{C3380CC4-5D6E-409C-BE32-E72D297353CC}">
                <c16:uniqueId val="{00000008-6199-4625-9132-A102BB24DDE6}"/>
              </c:ext>
            </c:extLst>
          </c:dPt>
          <c:dPt>
            <c:idx val="11"/>
            <c:invertIfNegative val="0"/>
            <c:bubble3D val="0"/>
            <c:extLst>
              <c:ext xmlns:c16="http://schemas.microsoft.com/office/drawing/2014/chart" uri="{C3380CC4-5D6E-409C-BE32-E72D297353CC}">
                <c16:uniqueId val="{00000009-6199-4625-9132-A102BB24DDE6}"/>
              </c:ext>
            </c:extLst>
          </c:dPt>
          <c:dPt>
            <c:idx val="12"/>
            <c:invertIfNegative val="0"/>
            <c:bubble3D val="0"/>
            <c:extLst>
              <c:ext xmlns:c16="http://schemas.microsoft.com/office/drawing/2014/chart" uri="{C3380CC4-5D6E-409C-BE32-E72D297353CC}">
                <c16:uniqueId val="{0000000A-6199-4625-9132-A102BB24DDE6}"/>
              </c:ext>
            </c:extLst>
          </c:dPt>
          <c:dPt>
            <c:idx val="13"/>
            <c:invertIfNegative val="0"/>
            <c:bubble3D val="0"/>
            <c:extLst>
              <c:ext xmlns:c16="http://schemas.microsoft.com/office/drawing/2014/chart" uri="{C3380CC4-5D6E-409C-BE32-E72D297353CC}">
                <c16:uniqueId val="{0000000B-6199-4625-9132-A102BB24DDE6}"/>
              </c:ext>
            </c:extLst>
          </c:dPt>
          <c:dPt>
            <c:idx val="14"/>
            <c:invertIfNegative val="0"/>
            <c:bubble3D val="0"/>
            <c:extLst>
              <c:ext xmlns:c16="http://schemas.microsoft.com/office/drawing/2014/chart" uri="{C3380CC4-5D6E-409C-BE32-E72D297353CC}">
                <c16:uniqueId val="{0000000C-6199-4625-9132-A102BB24DDE6}"/>
              </c:ext>
            </c:extLst>
          </c:dPt>
          <c:dPt>
            <c:idx val="15"/>
            <c:invertIfNegative val="0"/>
            <c:bubble3D val="0"/>
            <c:spPr>
              <a:solidFill>
                <a:srgbClr val="595959"/>
              </a:solidFill>
            </c:spPr>
            <c:extLst>
              <c:ext xmlns:c16="http://schemas.microsoft.com/office/drawing/2014/chart" uri="{C3380CC4-5D6E-409C-BE32-E72D297353CC}">
                <c16:uniqueId val="{0000000E-6199-4625-9132-A102BB24DDE6}"/>
              </c:ext>
            </c:extLst>
          </c:dPt>
          <c:dPt>
            <c:idx val="17"/>
            <c:invertIfNegative val="0"/>
            <c:bubble3D val="0"/>
            <c:extLst>
              <c:ext xmlns:c16="http://schemas.microsoft.com/office/drawing/2014/chart" uri="{C3380CC4-5D6E-409C-BE32-E72D297353CC}">
                <c16:uniqueId val="{0000000F-6199-4625-9132-A102BB24DDE6}"/>
              </c:ext>
            </c:extLst>
          </c:dPt>
          <c:dPt>
            <c:idx val="19"/>
            <c:invertIfNegative val="0"/>
            <c:bubble3D val="0"/>
            <c:extLst>
              <c:ext xmlns:c16="http://schemas.microsoft.com/office/drawing/2014/chart" uri="{C3380CC4-5D6E-409C-BE32-E72D297353CC}">
                <c16:uniqueId val="{00000010-6199-4625-9132-A102BB24DDE6}"/>
              </c:ext>
            </c:extLst>
          </c:dPt>
          <c:dPt>
            <c:idx val="20"/>
            <c:invertIfNegative val="0"/>
            <c:bubble3D val="0"/>
            <c:extLst>
              <c:ext xmlns:c16="http://schemas.microsoft.com/office/drawing/2014/chart" uri="{C3380CC4-5D6E-409C-BE32-E72D297353CC}">
                <c16:uniqueId val="{00000011-6199-4625-9132-A102BB24DDE6}"/>
              </c:ext>
            </c:extLst>
          </c:dPt>
          <c:dPt>
            <c:idx val="21"/>
            <c:invertIfNegative val="0"/>
            <c:bubble3D val="0"/>
            <c:extLst>
              <c:ext xmlns:c16="http://schemas.microsoft.com/office/drawing/2014/chart" uri="{C3380CC4-5D6E-409C-BE32-E72D297353CC}">
                <c16:uniqueId val="{00000012-6199-4625-9132-A102BB24DDE6}"/>
              </c:ext>
            </c:extLst>
          </c:dPt>
          <c:dPt>
            <c:idx val="22"/>
            <c:invertIfNegative val="0"/>
            <c:bubble3D val="0"/>
            <c:extLst>
              <c:ext xmlns:c16="http://schemas.microsoft.com/office/drawing/2014/chart" uri="{C3380CC4-5D6E-409C-BE32-E72D297353CC}">
                <c16:uniqueId val="{00000013-6199-4625-9132-A102BB24DDE6}"/>
              </c:ext>
            </c:extLst>
          </c:dPt>
          <c:dPt>
            <c:idx val="23"/>
            <c:invertIfNegative val="0"/>
            <c:bubble3D val="0"/>
            <c:spPr>
              <a:solidFill>
                <a:srgbClr val="595959"/>
              </a:solidFill>
            </c:spPr>
            <c:extLst>
              <c:ext xmlns:c16="http://schemas.microsoft.com/office/drawing/2014/chart" uri="{C3380CC4-5D6E-409C-BE32-E72D297353CC}">
                <c16:uniqueId val="{00000015-6199-4625-9132-A102BB24DDE6}"/>
              </c:ext>
            </c:extLst>
          </c:dPt>
          <c:dPt>
            <c:idx val="24"/>
            <c:invertIfNegative val="0"/>
            <c:bubble3D val="0"/>
            <c:extLst>
              <c:ext xmlns:c16="http://schemas.microsoft.com/office/drawing/2014/chart" uri="{C3380CC4-5D6E-409C-BE32-E72D297353CC}">
                <c16:uniqueId val="{00000016-6199-4625-9132-A102BB24DDE6}"/>
              </c:ext>
            </c:extLst>
          </c:dPt>
          <c:dPt>
            <c:idx val="25"/>
            <c:invertIfNegative val="0"/>
            <c:bubble3D val="0"/>
            <c:extLst>
              <c:ext xmlns:c16="http://schemas.microsoft.com/office/drawing/2014/chart" uri="{C3380CC4-5D6E-409C-BE32-E72D297353CC}">
                <c16:uniqueId val="{00000017-6199-4625-9132-A102BB24DDE6}"/>
              </c:ext>
            </c:extLst>
          </c:dPt>
          <c:dPt>
            <c:idx val="26"/>
            <c:invertIfNegative val="0"/>
            <c:bubble3D val="0"/>
            <c:extLst>
              <c:ext xmlns:c16="http://schemas.microsoft.com/office/drawing/2014/chart" uri="{C3380CC4-5D6E-409C-BE32-E72D297353CC}">
                <c16:uniqueId val="{00000018-6199-4625-9132-A102BB24DDE6}"/>
              </c:ext>
            </c:extLst>
          </c:dPt>
          <c:dPt>
            <c:idx val="27"/>
            <c:invertIfNegative val="0"/>
            <c:bubble3D val="0"/>
            <c:extLst>
              <c:ext xmlns:c16="http://schemas.microsoft.com/office/drawing/2014/chart" uri="{C3380CC4-5D6E-409C-BE32-E72D297353CC}">
                <c16:uniqueId val="{00000019-6199-4625-9132-A102BB24DDE6}"/>
              </c:ext>
            </c:extLst>
          </c:dPt>
          <c:dPt>
            <c:idx val="30"/>
            <c:invertIfNegative val="0"/>
            <c:bubble3D val="0"/>
            <c:extLst>
              <c:ext xmlns:c16="http://schemas.microsoft.com/office/drawing/2014/chart" uri="{C3380CC4-5D6E-409C-BE32-E72D297353CC}">
                <c16:uniqueId val="{0000001A-6199-4625-9132-A102BB24DDE6}"/>
              </c:ext>
            </c:extLst>
          </c:dPt>
          <c:dPt>
            <c:idx val="32"/>
            <c:invertIfNegative val="0"/>
            <c:bubble3D val="0"/>
            <c:extLst>
              <c:ext xmlns:c16="http://schemas.microsoft.com/office/drawing/2014/chart" uri="{C3380CC4-5D6E-409C-BE32-E72D297353CC}">
                <c16:uniqueId val="{0000001B-6199-4625-9132-A102BB24DDE6}"/>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99-4625-9132-A102BB24DDE6}"/>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99-4625-9132-A102BB24DDE6}"/>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99-4625-9132-A102BB24DDE6}"/>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99-4625-9132-A102BB24DDE6}"/>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99-4625-9132-A102BB24DDE6}"/>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99-4625-9132-A102BB24DDE6}"/>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99-4625-9132-A102BB24DDE6}"/>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99-4625-9132-A102BB24DDE6}"/>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99-4625-9132-A102BB24DDE6}"/>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99-4625-9132-A102BB24DDE6}"/>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99-4625-9132-A102BB24DDE6}"/>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199-4625-9132-A102BB24DDE6}"/>
                </c:ext>
              </c:extLst>
            </c:dLbl>
            <c:dLbl>
              <c:idx val="15"/>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199-4625-9132-A102BB24DDE6}"/>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199-4625-9132-A102BB24DDE6}"/>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99-4625-9132-A102BB24DDE6}"/>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99-4625-9132-A102BB24DDE6}"/>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199-4625-9132-A102BB24DDE6}"/>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199-4625-9132-A102BB24DDE6}"/>
                </c:ext>
              </c:extLst>
            </c:dLbl>
            <c:dLbl>
              <c:idx val="23"/>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199-4625-9132-A102BB24DDE6}"/>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199-4625-9132-A102BB24DDE6}"/>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199-4625-9132-A102BB24DDE6}"/>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199-4625-9132-A102BB24DDE6}"/>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199-4625-9132-A102BB24DDE6}"/>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199-4625-9132-A102BB24DDE6}"/>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'F32'!$A$7:$A$39</c:f>
              <c:strCache>
                <c:ptCount val="33"/>
                <c:pt idx="0">
                  <c:v>Tamaulipas</c:v>
                </c:pt>
                <c:pt idx="1">
                  <c:v>Chihuahua</c:v>
                </c:pt>
                <c:pt idx="2">
                  <c:v>Baja California</c:v>
                </c:pt>
                <c:pt idx="3">
                  <c:v>Querétaro</c:v>
                </c:pt>
                <c:pt idx="4">
                  <c:v>Hidalgo</c:v>
                </c:pt>
                <c:pt idx="5">
                  <c:v>Tabasco</c:v>
                </c:pt>
                <c:pt idx="6">
                  <c:v>Tlaxcala</c:v>
                </c:pt>
                <c:pt idx="7">
                  <c:v>Puebla</c:v>
                </c:pt>
                <c:pt idx="8">
                  <c:v>Veracruz</c:v>
                </c:pt>
                <c:pt idx="9">
                  <c:v>México</c:v>
                </c:pt>
                <c:pt idx="10">
                  <c:v>Morelos</c:v>
                </c:pt>
                <c:pt idx="11">
                  <c:v>Coahuila</c:v>
                </c:pt>
                <c:pt idx="12">
                  <c:v>Chiapas</c:v>
                </c:pt>
                <c:pt idx="13">
                  <c:v>Guanajuato</c:v>
                </c:pt>
                <c:pt idx="14">
                  <c:v>Aguascalientes</c:v>
                </c:pt>
                <c:pt idx="15">
                  <c:v>Nacional</c:v>
                </c:pt>
                <c:pt idx="16">
                  <c:v>San Luis Potosí</c:v>
                </c:pt>
                <c:pt idx="17">
                  <c:v>Colima</c:v>
                </c:pt>
                <c:pt idx="18">
                  <c:v>Zacatecas</c:v>
                </c:pt>
                <c:pt idx="19">
                  <c:v>Ciudad de México</c:v>
                </c:pt>
                <c:pt idx="20">
                  <c:v>Sonora</c:v>
                </c:pt>
                <c:pt idx="21">
                  <c:v>Yucatán</c:v>
                </c:pt>
                <c:pt idx="22">
                  <c:v>Michoacán</c:v>
                </c:pt>
                <c:pt idx="23">
                  <c:v>Jalisco</c:v>
                </c:pt>
                <c:pt idx="24">
                  <c:v>Durango</c:v>
                </c:pt>
                <c:pt idx="25">
                  <c:v>Nayarit</c:v>
                </c:pt>
                <c:pt idx="26">
                  <c:v>Sinaloa</c:v>
                </c:pt>
                <c:pt idx="27">
                  <c:v>Campeche</c:v>
                </c:pt>
                <c:pt idx="28">
                  <c:v>Oaxaca</c:v>
                </c:pt>
                <c:pt idx="29">
                  <c:v>Baja California Sur</c:v>
                </c:pt>
                <c:pt idx="30">
                  <c:v>Nuevo León</c:v>
                </c:pt>
                <c:pt idx="31">
                  <c:v>Guerrero</c:v>
                </c:pt>
                <c:pt idx="32">
                  <c:v>Quintana Roo</c:v>
                </c:pt>
              </c:strCache>
            </c:strRef>
          </c:cat>
          <c:val>
            <c:numRef>
              <c:f>'F32'!$B$7:$B$39</c:f>
              <c:numCache>
                <c:formatCode>0.00</c:formatCode>
                <c:ptCount val="33"/>
                <c:pt idx="0">
                  <c:v>19.719325398795299</c:v>
                </c:pt>
                <c:pt idx="1">
                  <c:v>21.3196832970781</c:v>
                </c:pt>
                <c:pt idx="2">
                  <c:v>21.431710158324499</c:v>
                </c:pt>
                <c:pt idx="3">
                  <c:v>21.796798720543901</c:v>
                </c:pt>
                <c:pt idx="4">
                  <c:v>21.835995957315099</c:v>
                </c:pt>
                <c:pt idx="5">
                  <c:v>21.940169054307098</c:v>
                </c:pt>
                <c:pt idx="6">
                  <c:v>21.9656832246514</c:v>
                </c:pt>
                <c:pt idx="7">
                  <c:v>21.993573623389601</c:v>
                </c:pt>
                <c:pt idx="8">
                  <c:v>22.092823830507701</c:v>
                </c:pt>
                <c:pt idx="9">
                  <c:v>22.114618515297799</c:v>
                </c:pt>
                <c:pt idx="10">
                  <c:v>22.143112250040001</c:v>
                </c:pt>
                <c:pt idx="11">
                  <c:v>22.143881366316599</c:v>
                </c:pt>
                <c:pt idx="12">
                  <c:v>22.1548470560009</c:v>
                </c:pt>
                <c:pt idx="13">
                  <c:v>22.2277980641299</c:v>
                </c:pt>
                <c:pt idx="14">
                  <c:v>22.241968037485002</c:v>
                </c:pt>
                <c:pt idx="15">
                  <c:v>22.305456900220801</c:v>
                </c:pt>
                <c:pt idx="16">
                  <c:v>22.403290043017702</c:v>
                </c:pt>
                <c:pt idx="17">
                  <c:v>22.542114155203901</c:v>
                </c:pt>
                <c:pt idx="18">
                  <c:v>22.565636743598699</c:v>
                </c:pt>
                <c:pt idx="19">
                  <c:v>22.600607173138702</c:v>
                </c:pt>
                <c:pt idx="20">
                  <c:v>22.666673737338499</c:v>
                </c:pt>
                <c:pt idx="21">
                  <c:v>22.792978195037001</c:v>
                </c:pt>
                <c:pt idx="22">
                  <c:v>22.818633287254201</c:v>
                </c:pt>
                <c:pt idx="23">
                  <c:v>22.8915308035746</c:v>
                </c:pt>
                <c:pt idx="24">
                  <c:v>22.921764003413401</c:v>
                </c:pt>
                <c:pt idx="25">
                  <c:v>23.005199280679001</c:v>
                </c:pt>
                <c:pt idx="26">
                  <c:v>23.015185394485901</c:v>
                </c:pt>
                <c:pt idx="27">
                  <c:v>23.102158283665698</c:v>
                </c:pt>
                <c:pt idx="28">
                  <c:v>23.1438570227822</c:v>
                </c:pt>
                <c:pt idx="29">
                  <c:v>23.413551155330499</c:v>
                </c:pt>
                <c:pt idx="30">
                  <c:v>23.467424780297598</c:v>
                </c:pt>
                <c:pt idx="31">
                  <c:v>23.611586814716599</c:v>
                </c:pt>
                <c:pt idx="32">
                  <c:v>23.7071943374028</c:v>
                </c:pt>
              </c:numCache>
            </c:numRef>
          </c:val>
          <c:extLst>
            <c:ext xmlns:c16="http://schemas.microsoft.com/office/drawing/2014/chart" uri="{C3380CC4-5D6E-409C-BE32-E72D297353CC}">
              <c16:uniqueId val="{0000001C-6199-4625-9132-A102BB24DDE6}"/>
            </c:ext>
          </c:extLst>
        </c:ser>
        <c:ser>
          <c:idx val="1"/>
          <c:order val="1"/>
          <c:tx>
            <c:v>Premium</c:v>
          </c:tx>
          <c:spPr>
            <a:solidFill>
              <a:srgbClr val="FFE699"/>
            </a:solidFill>
          </c:spPr>
          <c:invertIfNegative val="0"/>
          <c:dPt>
            <c:idx val="1"/>
            <c:invertIfNegative val="0"/>
            <c:bubble3D val="0"/>
            <c:extLst>
              <c:ext xmlns:c16="http://schemas.microsoft.com/office/drawing/2014/chart" uri="{C3380CC4-5D6E-409C-BE32-E72D297353CC}">
                <c16:uniqueId val="{0000001D-6199-4625-9132-A102BB24DDE6}"/>
              </c:ext>
            </c:extLst>
          </c:dPt>
          <c:dPt>
            <c:idx val="2"/>
            <c:invertIfNegative val="0"/>
            <c:bubble3D val="0"/>
            <c:extLst>
              <c:ext xmlns:c16="http://schemas.microsoft.com/office/drawing/2014/chart" uri="{C3380CC4-5D6E-409C-BE32-E72D297353CC}">
                <c16:uniqueId val="{0000001E-6199-4625-9132-A102BB24DDE6}"/>
              </c:ext>
            </c:extLst>
          </c:dPt>
          <c:dPt>
            <c:idx val="3"/>
            <c:invertIfNegative val="0"/>
            <c:bubble3D val="0"/>
            <c:extLst>
              <c:ext xmlns:c16="http://schemas.microsoft.com/office/drawing/2014/chart" uri="{C3380CC4-5D6E-409C-BE32-E72D297353CC}">
                <c16:uniqueId val="{0000001F-6199-4625-9132-A102BB24DDE6}"/>
              </c:ext>
            </c:extLst>
          </c:dPt>
          <c:dPt>
            <c:idx val="4"/>
            <c:invertIfNegative val="0"/>
            <c:bubble3D val="0"/>
            <c:extLst>
              <c:ext xmlns:c16="http://schemas.microsoft.com/office/drawing/2014/chart" uri="{C3380CC4-5D6E-409C-BE32-E72D297353CC}">
                <c16:uniqueId val="{00000020-6199-4625-9132-A102BB24DDE6}"/>
              </c:ext>
            </c:extLst>
          </c:dPt>
          <c:dPt>
            <c:idx val="5"/>
            <c:invertIfNegative val="0"/>
            <c:bubble3D val="0"/>
            <c:extLst>
              <c:ext xmlns:c16="http://schemas.microsoft.com/office/drawing/2014/chart" uri="{C3380CC4-5D6E-409C-BE32-E72D297353CC}">
                <c16:uniqueId val="{00000021-6199-4625-9132-A102BB24DDE6}"/>
              </c:ext>
            </c:extLst>
          </c:dPt>
          <c:dPt>
            <c:idx val="6"/>
            <c:invertIfNegative val="0"/>
            <c:bubble3D val="0"/>
            <c:extLst>
              <c:ext xmlns:c16="http://schemas.microsoft.com/office/drawing/2014/chart" uri="{C3380CC4-5D6E-409C-BE32-E72D297353CC}">
                <c16:uniqueId val="{00000022-6199-4625-9132-A102BB24DDE6}"/>
              </c:ext>
            </c:extLst>
          </c:dPt>
          <c:dPt>
            <c:idx val="8"/>
            <c:invertIfNegative val="0"/>
            <c:bubble3D val="0"/>
            <c:extLst>
              <c:ext xmlns:c16="http://schemas.microsoft.com/office/drawing/2014/chart" uri="{C3380CC4-5D6E-409C-BE32-E72D297353CC}">
                <c16:uniqueId val="{00000023-6199-4625-9132-A102BB24DDE6}"/>
              </c:ext>
            </c:extLst>
          </c:dPt>
          <c:dPt>
            <c:idx val="9"/>
            <c:invertIfNegative val="0"/>
            <c:bubble3D val="0"/>
            <c:extLst>
              <c:ext xmlns:c16="http://schemas.microsoft.com/office/drawing/2014/chart" uri="{C3380CC4-5D6E-409C-BE32-E72D297353CC}">
                <c16:uniqueId val="{00000024-6199-4625-9132-A102BB24DDE6}"/>
              </c:ext>
            </c:extLst>
          </c:dPt>
          <c:dPt>
            <c:idx val="10"/>
            <c:invertIfNegative val="0"/>
            <c:bubble3D val="0"/>
            <c:extLst>
              <c:ext xmlns:c16="http://schemas.microsoft.com/office/drawing/2014/chart" uri="{C3380CC4-5D6E-409C-BE32-E72D297353CC}">
                <c16:uniqueId val="{00000025-6199-4625-9132-A102BB24DDE6}"/>
              </c:ext>
            </c:extLst>
          </c:dPt>
          <c:dPt>
            <c:idx val="11"/>
            <c:invertIfNegative val="0"/>
            <c:bubble3D val="0"/>
            <c:extLst>
              <c:ext xmlns:c16="http://schemas.microsoft.com/office/drawing/2014/chart" uri="{C3380CC4-5D6E-409C-BE32-E72D297353CC}">
                <c16:uniqueId val="{00000026-6199-4625-9132-A102BB24DDE6}"/>
              </c:ext>
            </c:extLst>
          </c:dPt>
          <c:dPt>
            <c:idx val="12"/>
            <c:invertIfNegative val="0"/>
            <c:bubble3D val="0"/>
            <c:extLst>
              <c:ext xmlns:c16="http://schemas.microsoft.com/office/drawing/2014/chart" uri="{C3380CC4-5D6E-409C-BE32-E72D297353CC}">
                <c16:uniqueId val="{00000027-6199-4625-9132-A102BB24DDE6}"/>
              </c:ext>
            </c:extLst>
          </c:dPt>
          <c:dPt>
            <c:idx val="13"/>
            <c:invertIfNegative val="0"/>
            <c:bubble3D val="0"/>
            <c:extLst>
              <c:ext xmlns:c16="http://schemas.microsoft.com/office/drawing/2014/chart" uri="{C3380CC4-5D6E-409C-BE32-E72D297353CC}">
                <c16:uniqueId val="{00000028-6199-4625-9132-A102BB24DDE6}"/>
              </c:ext>
            </c:extLst>
          </c:dPt>
          <c:dPt>
            <c:idx val="14"/>
            <c:invertIfNegative val="0"/>
            <c:bubble3D val="0"/>
            <c:extLst>
              <c:ext xmlns:c16="http://schemas.microsoft.com/office/drawing/2014/chart" uri="{C3380CC4-5D6E-409C-BE32-E72D297353CC}">
                <c16:uniqueId val="{00000029-6199-4625-9132-A102BB24DDE6}"/>
              </c:ext>
            </c:extLst>
          </c:dPt>
          <c:dPt>
            <c:idx val="15"/>
            <c:invertIfNegative val="0"/>
            <c:bubble3D val="0"/>
            <c:spPr>
              <a:solidFill>
                <a:srgbClr val="FFC000"/>
              </a:solidFill>
            </c:spPr>
            <c:extLst>
              <c:ext xmlns:c16="http://schemas.microsoft.com/office/drawing/2014/chart" uri="{C3380CC4-5D6E-409C-BE32-E72D297353CC}">
                <c16:uniqueId val="{0000002B-6199-4625-9132-A102BB24DDE6}"/>
              </c:ext>
            </c:extLst>
          </c:dPt>
          <c:dPt>
            <c:idx val="17"/>
            <c:invertIfNegative val="0"/>
            <c:bubble3D val="0"/>
            <c:extLst>
              <c:ext xmlns:c16="http://schemas.microsoft.com/office/drawing/2014/chart" uri="{C3380CC4-5D6E-409C-BE32-E72D297353CC}">
                <c16:uniqueId val="{0000002C-6199-4625-9132-A102BB24DDE6}"/>
              </c:ext>
            </c:extLst>
          </c:dPt>
          <c:dPt>
            <c:idx val="19"/>
            <c:invertIfNegative val="0"/>
            <c:bubble3D val="0"/>
            <c:extLst>
              <c:ext xmlns:c16="http://schemas.microsoft.com/office/drawing/2014/chart" uri="{C3380CC4-5D6E-409C-BE32-E72D297353CC}">
                <c16:uniqueId val="{0000002D-6199-4625-9132-A102BB24DDE6}"/>
              </c:ext>
            </c:extLst>
          </c:dPt>
          <c:dPt>
            <c:idx val="20"/>
            <c:invertIfNegative val="0"/>
            <c:bubble3D val="0"/>
            <c:extLst>
              <c:ext xmlns:c16="http://schemas.microsoft.com/office/drawing/2014/chart" uri="{C3380CC4-5D6E-409C-BE32-E72D297353CC}">
                <c16:uniqueId val="{0000002E-6199-4625-9132-A102BB24DDE6}"/>
              </c:ext>
            </c:extLst>
          </c:dPt>
          <c:dPt>
            <c:idx val="21"/>
            <c:invertIfNegative val="0"/>
            <c:bubble3D val="0"/>
            <c:extLst>
              <c:ext xmlns:c16="http://schemas.microsoft.com/office/drawing/2014/chart" uri="{C3380CC4-5D6E-409C-BE32-E72D297353CC}">
                <c16:uniqueId val="{0000002F-6199-4625-9132-A102BB24DDE6}"/>
              </c:ext>
            </c:extLst>
          </c:dPt>
          <c:dPt>
            <c:idx val="22"/>
            <c:invertIfNegative val="0"/>
            <c:bubble3D val="0"/>
            <c:extLst>
              <c:ext xmlns:c16="http://schemas.microsoft.com/office/drawing/2014/chart" uri="{C3380CC4-5D6E-409C-BE32-E72D297353CC}">
                <c16:uniqueId val="{00000030-6199-4625-9132-A102BB24DDE6}"/>
              </c:ext>
            </c:extLst>
          </c:dPt>
          <c:dPt>
            <c:idx val="23"/>
            <c:invertIfNegative val="0"/>
            <c:bubble3D val="0"/>
            <c:spPr>
              <a:solidFill>
                <a:srgbClr val="FFC000"/>
              </a:solidFill>
            </c:spPr>
            <c:extLst>
              <c:ext xmlns:c16="http://schemas.microsoft.com/office/drawing/2014/chart" uri="{C3380CC4-5D6E-409C-BE32-E72D297353CC}">
                <c16:uniqueId val="{00000032-6199-4625-9132-A102BB24DDE6}"/>
              </c:ext>
            </c:extLst>
          </c:dPt>
          <c:dPt>
            <c:idx val="24"/>
            <c:invertIfNegative val="0"/>
            <c:bubble3D val="0"/>
            <c:extLst>
              <c:ext xmlns:c16="http://schemas.microsoft.com/office/drawing/2014/chart" uri="{C3380CC4-5D6E-409C-BE32-E72D297353CC}">
                <c16:uniqueId val="{00000033-6199-4625-9132-A102BB24DDE6}"/>
              </c:ext>
            </c:extLst>
          </c:dPt>
          <c:dPt>
            <c:idx val="25"/>
            <c:invertIfNegative val="0"/>
            <c:bubble3D val="0"/>
            <c:extLst>
              <c:ext xmlns:c16="http://schemas.microsoft.com/office/drawing/2014/chart" uri="{C3380CC4-5D6E-409C-BE32-E72D297353CC}">
                <c16:uniqueId val="{00000034-6199-4625-9132-A102BB24DDE6}"/>
              </c:ext>
            </c:extLst>
          </c:dPt>
          <c:dPt>
            <c:idx val="26"/>
            <c:invertIfNegative val="0"/>
            <c:bubble3D val="0"/>
            <c:extLst>
              <c:ext xmlns:c16="http://schemas.microsoft.com/office/drawing/2014/chart" uri="{C3380CC4-5D6E-409C-BE32-E72D297353CC}">
                <c16:uniqueId val="{00000035-6199-4625-9132-A102BB24DDE6}"/>
              </c:ext>
            </c:extLst>
          </c:dPt>
          <c:dPt>
            <c:idx val="27"/>
            <c:invertIfNegative val="0"/>
            <c:bubble3D val="0"/>
            <c:extLst>
              <c:ext xmlns:c16="http://schemas.microsoft.com/office/drawing/2014/chart" uri="{C3380CC4-5D6E-409C-BE32-E72D297353CC}">
                <c16:uniqueId val="{00000036-6199-4625-9132-A102BB24DDE6}"/>
              </c:ext>
            </c:extLst>
          </c:dPt>
          <c:dPt>
            <c:idx val="30"/>
            <c:invertIfNegative val="0"/>
            <c:bubble3D val="0"/>
            <c:extLst>
              <c:ext xmlns:c16="http://schemas.microsoft.com/office/drawing/2014/chart" uri="{C3380CC4-5D6E-409C-BE32-E72D297353CC}">
                <c16:uniqueId val="{00000037-6199-4625-9132-A102BB24DDE6}"/>
              </c:ext>
            </c:extLst>
          </c:dPt>
          <c:dPt>
            <c:idx val="31"/>
            <c:invertIfNegative val="0"/>
            <c:bubble3D val="0"/>
            <c:extLst>
              <c:ext xmlns:c16="http://schemas.microsoft.com/office/drawing/2014/chart" uri="{C3380CC4-5D6E-409C-BE32-E72D297353CC}">
                <c16:uniqueId val="{00000038-6199-4625-9132-A102BB24DDE6}"/>
              </c:ext>
            </c:extLst>
          </c:dPt>
          <c:dPt>
            <c:idx val="32"/>
            <c:invertIfNegative val="0"/>
            <c:bubble3D val="0"/>
            <c:extLst>
              <c:ext xmlns:c16="http://schemas.microsoft.com/office/drawing/2014/chart" uri="{C3380CC4-5D6E-409C-BE32-E72D297353CC}">
                <c16:uniqueId val="{00000039-6199-4625-9132-A102BB24DDE6}"/>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199-4625-9132-A102BB24DDE6}"/>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199-4625-9132-A102BB24DDE6}"/>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199-4625-9132-A102BB24DDE6}"/>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199-4625-9132-A102BB24DDE6}"/>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6199-4625-9132-A102BB24DDE6}"/>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199-4625-9132-A102BB24DDE6}"/>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6199-4625-9132-A102BB24DDE6}"/>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6199-4625-9132-A102BB24DDE6}"/>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6199-4625-9132-A102BB24DDE6}"/>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6199-4625-9132-A102BB24DDE6}"/>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6199-4625-9132-A102BB24DDE6}"/>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6199-4625-9132-A102BB24DDE6}"/>
                </c:ext>
              </c:extLst>
            </c:dLbl>
            <c:dLbl>
              <c:idx val="15"/>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6199-4625-9132-A102BB24DDE6}"/>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6199-4625-9132-A102BB24DDE6}"/>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6199-4625-9132-A102BB24DDE6}"/>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6199-4625-9132-A102BB24DDE6}"/>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6199-4625-9132-A102BB24DDE6}"/>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6199-4625-9132-A102BB24DDE6}"/>
                </c:ext>
              </c:extLst>
            </c:dLbl>
            <c:dLbl>
              <c:idx val="23"/>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6199-4625-9132-A102BB24DDE6}"/>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6199-4625-9132-A102BB24DDE6}"/>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6199-4625-9132-A102BB24DDE6}"/>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6199-4625-9132-A102BB24DDE6}"/>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6199-4625-9132-A102BB24DDE6}"/>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6199-4625-9132-A102BB24DDE6}"/>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'F32'!$A$7:$A$39</c:f>
              <c:strCache>
                <c:ptCount val="33"/>
                <c:pt idx="0">
                  <c:v>Tamaulipas</c:v>
                </c:pt>
                <c:pt idx="1">
                  <c:v>Chihuahua</c:v>
                </c:pt>
                <c:pt idx="2">
                  <c:v>Baja California</c:v>
                </c:pt>
                <c:pt idx="3">
                  <c:v>Querétaro</c:v>
                </c:pt>
                <c:pt idx="4">
                  <c:v>Hidalgo</c:v>
                </c:pt>
                <c:pt idx="5">
                  <c:v>Tabasco</c:v>
                </c:pt>
                <c:pt idx="6">
                  <c:v>Tlaxcala</c:v>
                </c:pt>
                <c:pt idx="7">
                  <c:v>Puebla</c:v>
                </c:pt>
                <c:pt idx="8">
                  <c:v>Veracruz</c:v>
                </c:pt>
                <c:pt idx="9">
                  <c:v>México</c:v>
                </c:pt>
                <c:pt idx="10">
                  <c:v>Morelos</c:v>
                </c:pt>
                <c:pt idx="11">
                  <c:v>Coahuila</c:v>
                </c:pt>
                <c:pt idx="12">
                  <c:v>Chiapas</c:v>
                </c:pt>
                <c:pt idx="13">
                  <c:v>Guanajuato</c:v>
                </c:pt>
                <c:pt idx="14">
                  <c:v>Aguascalientes</c:v>
                </c:pt>
                <c:pt idx="15">
                  <c:v>Nacional</c:v>
                </c:pt>
                <c:pt idx="16">
                  <c:v>San Luis Potosí</c:v>
                </c:pt>
                <c:pt idx="17">
                  <c:v>Colima</c:v>
                </c:pt>
                <c:pt idx="18">
                  <c:v>Zacatecas</c:v>
                </c:pt>
                <c:pt idx="19">
                  <c:v>Ciudad de México</c:v>
                </c:pt>
                <c:pt idx="20">
                  <c:v>Sonora</c:v>
                </c:pt>
                <c:pt idx="21">
                  <c:v>Yucatán</c:v>
                </c:pt>
                <c:pt idx="22">
                  <c:v>Michoacán</c:v>
                </c:pt>
                <c:pt idx="23">
                  <c:v>Jalisco</c:v>
                </c:pt>
                <c:pt idx="24">
                  <c:v>Durango</c:v>
                </c:pt>
                <c:pt idx="25">
                  <c:v>Nayarit</c:v>
                </c:pt>
                <c:pt idx="26">
                  <c:v>Sinaloa</c:v>
                </c:pt>
                <c:pt idx="27">
                  <c:v>Campeche</c:v>
                </c:pt>
                <c:pt idx="28">
                  <c:v>Oaxaca</c:v>
                </c:pt>
                <c:pt idx="29">
                  <c:v>Baja California Sur</c:v>
                </c:pt>
                <c:pt idx="30">
                  <c:v>Nuevo León</c:v>
                </c:pt>
                <c:pt idx="31">
                  <c:v>Guerrero</c:v>
                </c:pt>
                <c:pt idx="32">
                  <c:v>Quintana Roo</c:v>
                </c:pt>
              </c:strCache>
            </c:strRef>
          </c:cat>
          <c:val>
            <c:numRef>
              <c:f>'F32'!$C$7:$C$39</c:f>
              <c:numCache>
                <c:formatCode>0.00</c:formatCode>
                <c:ptCount val="33"/>
                <c:pt idx="0">
                  <c:v>22.1550063907492</c:v>
                </c:pt>
                <c:pt idx="1">
                  <c:v>23.2354479793994</c:v>
                </c:pt>
                <c:pt idx="2">
                  <c:v>23.9766745030804</c:v>
                </c:pt>
                <c:pt idx="3">
                  <c:v>23.7912920182535</c:v>
                </c:pt>
                <c:pt idx="4">
                  <c:v>23.9848706512382</c:v>
                </c:pt>
                <c:pt idx="5">
                  <c:v>23.948738099206199</c:v>
                </c:pt>
                <c:pt idx="6">
                  <c:v>24.096516086543701</c:v>
                </c:pt>
                <c:pt idx="7">
                  <c:v>24.0388240170317</c:v>
                </c:pt>
                <c:pt idx="8">
                  <c:v>23.930471614583102</c:v>
                </c:pt>
                <c:pt idx="9">
                  <c:v>24.343228240815101</c:v>
                </c:pt>
                <c:pt idx="10">
                  <c:v>24.015267514129501</c:v>
                </c:pt>
                <c:pt idx="11">
                  <c:v>24.793224776683498</c:v>
                </c:pt>
                <c:pt idx="12">
                  <c:v>24.178789467325199</c:v>
                </c:pt>
                <c:pt idx="13">
                  <c:v>24.486787259721201</c:v>
                </c:pt>
                <c:pt idx="14">
                  <c:v>24.440454455143499</c:v>
                </c:pt>
                <c:pt idx="15">
                  <c:v>24.4898221926187</c:v>
                </c:pt>
                <c:pt idx="16">
                  <c:v>24.565100142948999</c:v>
                </c:pt>
                <c:pt idx="17">
                  <c:v>24.727669790301899</c:v>
                </c:pt>
                <c:pt idx="18">
                  <c:v>24.543940395880799</c:v>
                </c:pt>
                <c:pt idx="19">
                  <c:v>24.911358794462501</c:v>
                </c:pt>
                <c:pt idx="20">
                  <c:v>25.338203399616201</c:v>
                </c:pt>
                <c:pt idx="21">
                  <c:v>24.681254860566501</c:v>
                </c:pt>
                <c:pt idx="22">
                  <c:v>24.867462941927801</c:v>
                </c:pt>
                <c:pt idx="23">
                  <c:v>25.165486947225499</c:v>
                </c:pt>
                <c:pt idx="24">
                  <c:v>25.5774510633467</c:v>
                </c:pt>
                <c:pt idx="25">
                  <c:v>25.3246041045333</c:v>
                </c:pt>
                <c:pt idx="26">
                  <c:v>25.0832656321023</c:v>
                </c:pt>
                <c:pt idx="27">
                  <c:v>24.640931385633401</c:v>
                </c:pt>
                <c:pt idx="28">
                  <c:v>24.945569781401201</c:v>
                </c:pt>
                <c:pt idx="29">
                  <c:v>25.468466954558799</c:v>
                </c:pt>
                <c:pt idx="30">
                  <c:v>25.674688499984899</c:v>
                </c:pt>
                <c:pt idx="31">
                  <c:v>25.257195715100199</c:v>
                </c:pt>
                <c:pt idx="32">
                  <c:v>25.049438026821601</c:v>
                </c:pt>
              </c:numCache>
            </c:numRef>
          </c:val>
          <c:extLst>
            <c:ext xmlns:c16="http://schemas.microsoft.com/office/drawing/2014/chart" uri="{C3380CC4-5D6E-409C-BE32-E72D297353CC}">
              <c16:uniqueId val="{0000003A-6199-4625-9132-A102BB24DDE6}"/>
            </c:ext>
          </c:extLst>
        </c:ser>
        <c:ser>
          <c:idx val="2"/>
          <c:order val="2"/>
          <c:tx>
            <c:v>Diésel</c:v>
          </c:tx>
          <c:spPr>
            <a:solidFill>
              <a:srgbClr val="F8CBAD"/>
            </a:solidFill>
          </c:spPr>
          <c:invertIfNegative val="0"/>
          <c:dPt>
            <c:idx val="1"/>
            <c:invertIfNegative val="0"/>
            <c:bubble3D val="0"/>
            <c:extLst>
              <c:ext xmlns:c16="http://schemas.microsoft.com/office/drawing/2014/chart" uri="{C3380CC4-5D6E-409C-BE32-E72D297353CC}">
                <c16:uniqueId val="{0000003B-6199-4625-9132-A102BB24DDE6}"/>
              </c:ext>
            </c:extLst>
          </c:dPt>
          <c:dPt>
            <c:idx val="2"/>
            <c:invertIfNegative val="0"/>
            <c:bubble3D val="0"/>
            <c:extLst>
              <c:ext xmlns:c16="http://schemas.microsoft.com/office/drawing/2014/chart" uri="{C3380CC4-5D6E-409C-BE32-E72D297353CC}">
                <c16:uniqueId val="{0000003C-6199-4625-9132-A102BB24DDE6}"/>
              </c:ext>
            </c:extLst>
          </c:dPt>
          <c:dPt>
            <c:idx val="3"/>
            <c:invertIfNegative val="0"/>
            <c:bubble3D val="0"/>
            <c:extLst>
              <c:ext xmlns:c16="http://schemas.microsoft.com/office/drawing/2014/chart" uri="{C3380CC4-5D6E-409C-BE32-E72D297353CC}">
                <c16:uniqueId val="{0000003D-6199-4625-9132-A102BB24DDE6}"/>
              </c:ext>
            </c:extLst>
          </c:dPt>
          <c:dPt>
            <c:idx val="4"/>
            <c:invertIfNegative val="0"/>
            <c:bubble3D val="0"/>
            <c:extLst>
              <c:ext xmlns:c16="http://schemas.microsoft.com/office/drawing/2014/chart" uri="{C3380CC4-5D6E-409C-BE32-E72D297353CC}">
                <c16:uniqueId val="{0000003E-6199-4625-9132-A102BB24DDE6}"/>
              </c:ext>
            </c:extLst>
          </c:dPt>
          <c:dPt>
            <c:idx val="5"/>
            <c:invertIfNegative val="0"/>
            <c:bubble3D val="0"/>
            <c:extLst>
              <c:ext xmlns:c16="http://schemas.microsoft.com/office/drawing/2014/chart" uri="{C3380CC4-5D6E-409C-BE32-E72D297353CC}">
                <c16:uniqueId val="{0000003F-6199-4625-9132-A102BB24DDE6}"/>
              </c:ext>
            </c:extLst>
          </c:dPt>
          <c:dPt>
            <c:idx val="6"/>
            <c:invertIfNegative val="0"/>
            <c:bubble3D val="0"/>
            <c:extLst>
              <c:ext xmlns:c16="http://schemas.microsoft.com/office/drawing/2014/chart" uri="{C3380CC4-5D6E-409C-BE32-E72D297353CC}">
                <c16:uniqueId val="{00000040-6199-4625-9132-A102BB24DDE6}"/>
              </c:ext>
            </c:extLst>
          </c:dPt>
          <c:dPt>
            <c:idx val="8"/>
            <c:invertIfNegative val="0"/>
            <c:bubble3D val="0"/>
            <c:extLst>
              <c:ext xmlns:c16="http://schemas.microsoft.com/office/drawing/2014/chart" uri="{C3380CC4-5D6E-409C-BE32-E72D297353CC}">
                <c16:uniqueId val="{00000041-6199-4625-9132-A102BB24DDE6}"/>
              </c:ext>
            </c:extLst>
          </c:dPt>
          <c:dPt>
            <c:idx val="9"/>
            <c:invertIfNegative val="0"/>
            <c:bubble3D val="0"/>
            <c:extLst>
              <c:ext xmlns:c16="http://schemas.microsoft.com/office/drawing/2014/chart" uri="{C3380CC4-5D6E-409C-BE32-E72D297353CC}">
                <c16:uniqueId val="{00000042-6199-4625-9132-A102BB24DDE6}"/>
              </c:ext>
            </c:extLst>
          </c:dPt>
          <c:dPt>
            <c:idx val="10"/>
            <c:invertIfNegative val="0"/>
            <c:bubble3D val="0"/>
            <c:extLst>
              <c:ext xmlns:c16="http://schemas.microsoft.com/office/drawing/2014/chart" uri="{C3380CC4-5D6E-409C-BE32-E72D297353CC}">
                <c16:uniqueId val="{00000043-6199-4625-9132-A102BB24DDE6}"/>
              </c:ext>
            </c:extLst>
          </c:dPt>
          <c:dPt>
            <c:idx val="11"/>
            <c:invertIfNegative val="0"/>
            <c:bubble3D val="0"/>
            <c:extLst>
              <c:ext xmlns:c16="http://schemas.microsoft.com/office/drawing/2014/chart" uri="{C3380CC4-5D6E-409C-BE32-E72D297353CC}">
                <c16:uniqueId val="{00000044-6199-4625-9132-A102BB24DDE6}"/>
              </c:ext>
            </c:extLst>
          </c:dPt>
          <c:dPt>
            <c:idx val="12"/>
            <c:invertIfNegative val="0"/>
            <c:bubble3D val="0"/>
            <c:extLst>
              <c:ext xmlns:c16="http://schemas.microsoft.com/office/drawing/2014/chart" uri="{C3380CC4-5D6E-409C-BE32-E72D297353CC}">
                <c16:uniqueId val="{00000045-6199-4625-9132-A102BB24DDE6}"/>
              </c:ext>
            </c:extLst>
          </c:dPt>
          <c:dPt>
            <c:idx val="13"/>
            <c:invertIfNegative val="0"/>
            <c:bubble3D val="0"/>
            <c:extLst>
              <c:ext xmlns:c16="http://schemas.microsoft.com/office/drawing/2014/chart" uri="{C3380CC4-5D6E-409C-BE32-E72D297353CC}">
                <c16:uniqueId val="{00000046-6199-4625-9132-A102BB24DDE6}"/>
              </c:ext>
            </c:extLst>
          </c:dPt>
          <c:dPt>
            <c:idx val="14"/>
            <c:invertIfNegative val="0"/>
            <c:bubble3D val="0"/>
            <c:extLst>
              <c:ext xmlns:c16="http://schemas.microsoft.com/office/drawing/2014/chart" uri="{C3380CC4-5D6E-409C-BE32-E72D297353CC}">
                <c16:uniqueId val="{00000047-6199-4625-9132-A102BB24DDE6}"/>
              </c:ext>
            </c:extLst>
          </c:dPt>
          <c:dPt>
            <c:idx val="15"/>
            <c:invertIfNegative val="0"/>
            <c:bubble3D val="0"/>
            <c:spPr>
              <a:solidFill>
                <a:srgbClr val="C55A11"/>
              </a:solidFill>
            </c:spPr>
            <c:extLst>
              <c:ext xmlns:c16="http://schemas.microsoft.com/office/drawing/2014/chart" uri="{C3380CC4-5D6E-409C-BE32-E72D297353CC}">
                <c16:uniqueId val="{00000049-6199-4625-9132-A102BB24DDE6}"/>
              </c:ext>
            </c:extLst>
          </c:dPt>
          <c:dPt>
            <c:idx val="17"/>
            <c:invertIfNegative val="0"/>
            <c:bubble3D val="0"/>
            <c:extLst>
              <c:ext xmlns:c16="http://schemas.microsoft.com/office/drawing/2014/chart" uri="{C3380CC4-5D6E-409C-BE32-E72D297353CC}">
                <c16:uniqueId val="{0000004A-6199-4625-9132-A102BB24DDE6}"/>
              </c:ext>
            </c:extLst>
          </c:dPt>
          <c:dPt>
            <c:idx val="19"/>
            <c:invertIfNegative val="0"/>
            <c:bubble3D val="0"/>
            <c:extLst>
              <c:ext xmlns:c16="http://schemas.microsoft.com/office/drawing/2014/chart" uri="{C3380CC4-5D6E-409C-BE32-E72D297353CC}">
                <c16:uniqueId val="{0000004B-6199-4625-9132-A102BB24DDE6}"/>
              </c:ext>
            </c:extLst>
          </c:dPt>
          <c:dPt>
            <c:idx val="20"/>
            <c:invertIfNegative val="0"/>
            <c:bubble3D val="0"/>
            <c:extLst>
              <c:ext xmlns:c16="http://schemas.microsoft.com/office/drawing/2014/chart" uri="{C3380CC4-5D6E-409C-BE32-E72D297353CC}">
                <c16:uniqueId val="{0000004C-6199-4625-9132-A102BB24DDE6}"/>
              </c:ext>
            </c:extLst>
          </c:dPt>
          <c:dPt>
            <c:idx val="21"/>
            <c:invertIfNegative val="0"/>
            <c:bubble3D val="0"/>
            <c:extLst>
              <c:ext xmlns:c16="http://schemas.microsoft.com/office/drawing/2014/chart" uri="{C3380CC4-5D6E-409C-BE32-E72D297353CC}">
                <c16:uniqueId val="{0000004D-6199-4625-9132-A102BB24DDE6}"/>
              </c:ext>
            </c:extLst>
          </c:dPt>
          <c:dPt>
            <c:idx val="22"/>
            <c:invertIfNegative val="0"/>
            <c:bubble3D val="0"/>
            <c:extLst>
              <c:ext xmlns:c16="http://schemas.microsoft.com/office/drawing/2014/chart" uri="{C3380CC4-5D6E-409C-BE32-E72D297353CC}">
                <c16:uniqueId val="{0000004E-6199-4625-9132-A102BB24DDE6}"/>
              </c:ext>
            </c:extLst>
          </c:dPt>
          <c:dPt>
            <c:idx val="23"/>
            <c:invertIfNegative val="0"/>
            <c:bubble3D val="0"/>
            <c:spPr>
              <a:solidFill>
                <a:srgbClr val="C55A11"/>
              </a:solidFill>
            </c:spPr>
            <c:extLst>
              <c:ext xmlns:c16="http://schemas.microsoft.com/office/drawing/2014/chart" uri="{C3380CC4-5D6E-409C-BE32-E72D297353CC}">
                <c16:uniqueId val="{00000050-6199-4625-9132-A102BB24DDE6}"/>
              </c:ext>
            </c:extLst>
          </c:dPt>
          <c:dPt>
            <c:idx val="24"/>
            <c:invertIfNegative val="0"/>
            <c:bubble3D val="0"/>
            <c:extLst>
              <c:ext xmlns:c16="http://schemas.microsoft.com/office/drawing/2014/chart" uri="{C3380CC4-5D6E-409C-BE32-E72D297353CC}">
                <c16:uniqueId val="{00000051-6199-4625-9132-A102BB24DDE6}"/>
              </c:ext>
            </c:extLst>
          </c:dPt>
          <c:dPt>
            <c:idx val="25"/>
            <c:invertIfNegative val="0"/>
            <c:bubble3D val="0"/>
            <c:extLst>
              <c:ext xmlns:c16="http://schemas.microsoft.com/office/drawing/2014/chart" uri="{C3380CC4-5D6E-409C-BE32-E72D297353CC}">
                <c16:uniqueId val="{00000052-6199-4625-9132-A102BB24DDE6}"/>
              </c:ext>
            </c:extLst>
          </c:dPt>
          <c:dPt>
            <c:idx val="26"/>
            <c:invertIfNegative val="0"/>
            <c:bubble3D val="0"/>
            <c:extLst>
              <c:ext xmlns:c16="http://schemas.microsoft.com/office/drawing/2014/chart" uri="{C3380CC4-5D6E-409C-BE32-E72D297353CC}">
                <c16:uniqueId val="{00000053-6199-4625-9132-A102BB24DDE6}"/>
              </c:ext>
            </c:extLst>
          </c:dPt>
          <c:dPt>
            <c:idx val="27"/>
            <c:invertIfNegative val="0"/>
            <c:bubble3D val="0"/>
            <c:extLst>
              <c:ext xmlns:c16="http://schemas.microsoft.com/office/drawing/2014/chart" uri="{C3380CC4-5D6E-409C-BE32-E72D297353CC}">
                <c16:uniqueId val="{00000054-6199-4625-9132-A102BB24DDE6}"/>
              </c:ext>
            </c:extLst>
          </c:dPt>
          <c:dPt>
            <c:idx val="30"/>
            <c:invertIfNegative val="0"/>
            <c:bubble3D val="0"/>
            <c:extLst>
              <c:ext xmlns:c16="http://schemas.microsoft.com/office/drawing/2014/chart" uri="{C3380CC4-5D6E-409C-BE32-E72D297353CC}">
                <c16:uniqueId val="{00000055-6199-4625-9132-A102BB24DDE6}"/>
              </c:ext>
            </c:extLst>
          </c:dPt>
          <c:dPt>
            <c:idx val="32"/>
            <c:invertIfNegative val="0"/>
            <c:bubble3D val="0"/>
            <c:extLst>
              <c:ext xmlns:c16="http://schemas.microsoft.com/office/drawing/2014/chart" uri="{C3380CC4-5D6E-409C-BE32-E72D297353CC}">
                <c16:uniqueId val="{00000056-6199-4625-9132-A102BB24DDE6}"/>
              </c:ext>
            </c:extLst>
          </c:dPt>
          <c:dLbls>
            <c:dLbl>
              <c:idx val="15"/>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9-6199-4625-9132-A102BB24DDE6}"/>
                </c:ext>
              </c:extLst>
            </c:dLbl>
            <c:dLbl>
              <c:idx val="23"/>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50-6199-4625-9132-A102BB24DDE6}"/>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'F32'!$A$7:$A$39</c:f>
              <c:strCache>
                <c:ptCount val="33"/>
                <c:pt idx="0">
                  <c:v>Tamaulipas</c:v>
                </c:pt>
                <c:pt idx="1">
                  <c:v>Chihuahua</c:v>
                </c:pt>
                <c:pt idx="2">
                  <c:v>Baja California</c:v>
                </c:pt>
                <c:pt idx="3">
                  <c:v>Querétaro</c:v>
                </c:pt>
                <c:pt idx="4">
                  <c:v>Hidalgo</c:v>
                </c:pt>
                <c:pt idx="5">
                  <c:v>Tabasco</c:v>
                </c:pt>
                <c:pt idx="6">
                  <c:v>Tlaxcala</c:v>
                </c:pt>
                <c:pt idx="7">
                  <c:v>Puebla</c:v>
                </c:pt>
                <c:pt idx="8">
                  <c:v>Veracruz</c:v>
                </c:pt>
                <c:pt idx="9">
                  <c:v>México</c:v>
                </c:pt>
                <c:pt idx="10">
                  <c:v>Morelos</c:v>
                </c:pt>
                <c:pt idx="11">
                  <c:v>Coahuila</c:v>
                </c:pt>
                <c:pt idx="12">
                  <c:v>Chiapas</c:v>
                </c:pt>
                <c:pt idx="13">
                  <c:v>Guanajuato</c:v>
                </c:pt>
                <c:pt idx="14">
                  <c:v>Aguascalientes</c:v>
                </c:pt>
                <c:pt idx="15">
                  <c:v>Nacional</c:v>
                </c:pt>
                <c:pt idx="16">
                  <c:v>San Luis Potosí</c:v>
                </c:pt>
                <c:pt idx="17">
                  <c:v>Colima</c:v>
                </c:pt>
                <c:pt idx="18">
                  <c:v>Zacatecas</c:v>
                </c:pt>
                <c:pt idx="19">
                  <c:v>Ciudad de México</c:v>
                </c:pt>
                <c:pt idx="20">
                  <c:v>Sonora</c:v>
                </c:pt>
                <c:pt idx="21">
                  <c:v>Yucatán</c:v>
                </c:pt>
                <c:pt idx="22">
                  <c:v>Michoacán</c:v>
                </c:pt>
                <c:pt idx="23">
                  <c:v>Jalisco</c:v>
                </c:pt>
                <c:pt idx="24">
                  <c:v>Durango</c:v>
                </c:pt>
                <c:pt idx="25">
                  <c:v>Nayarit</c:v>
                </c:pt>
                <c:pt idx="26">
                  <c:v>Sinaloa</c:v>
                </c:pt>
                <c:pt idx="27">
                  <c:v>Campeche</c:v>
                </c:pt>
                <c:pt idx="28">
                  <c:v>Oaxaca</c:v>
                </c:pt>
                <c:pt idx="29">
                  <c:v>Baja California Sur</c:v>
                </c:pt>
                <c:pt idx="30">
                  <c:v>Nuevo León</c:v>
                </c:pt>
                <c:pt idx="31">
                  <c:v>Guerrero</c:v>
                </c:pt>
                <c:pt idx="32">
                  <c:v>Quintana Roo</c:v>
                </c:pt>
              </c:strCache>
            </c:strRef>
          </c:cat>
          <c:val>
            <c:numRef>
              <c:f>'F32'!$D$7:$D$39</c:f>
              <c:numCache>
                <c:formatCode>0.00</c:formatCode>
                <c:ptCount val="33"/>
                <c:pt idx="0">
                  <c:v>23.502943305810899</c:v>
                </c:pt>
                <c:pt idx="1">
                  <c:v>23.746996919534599</c:v>
                </c:pt>
                <c:pt idx="2">
                  <c:v>22.925761673905999</c:v>
                </c:pt>
                <c:pt idx="3">
                  <c:v>23.614534464999402</c:v>
                </c:pt>
                <c:pt idx="4">
                  <c:v>23.613684595832801</c:v>
                </c:pt>
                <c:pt idx="5">
                  <c:v>23.820092468604098</c:v>
                </c:pt>
                <c:pt idx="6">
                  <c:v>23.619124374198002</c:v>
                </c:pt>
                <c:pt idx="7">
                  <c:v>23.708794947455999</c:v>
                </c:pt>
                <c:pt idx="8">
                  <c:v>23.8987833967171</c:v>
                </c:pt>
                <c:pt idx="9">
                  <c:v>23.702586097816301</c:v>
                </c:pt>
                <c:pt idx="10">
                  <c:v>23.840477576613502</c:v>
                </c:pt>
                <c:pt idx="11">
                  <c:v>24.2896279027952</c:v>
                </c:pt>
                <c:pt idx="12">
                  <c:v>23.964926008354901</c:v>
                </c:pt>
                <c:pt idx="13">
                  <c:v>24.061556104705801</c:v>
                </c:pt>
                <c:pt idx="14">
                  <c:v>23.932621356173001</c:v>
                </c:pt>
                <c:pt idx="15">
                  <c:v>24.057608743472901</c:v>
                </c:pt>
                <c:pt idx="16">
                  <c:v>24.165061841780599</c:v>
                </c:pt>
                <c:pt idx="17">
                  <c:v>24.1193652295138</c:v>
                </c:pt>
                <c:pt idx="18">
                  <c:v>24.242305679204598</c:v>
                </c:pt>
                <c:pt idx="19">
                  <c:v>23.933319821379001</c:v>
                </c:pt>
                <c:pt idx="20">
                  <c:v>24.495185163709699</c:v>
                </c:pt>
                <c:pt idx="21">
                  <c:v>24.672873606168</c:v>
                </c:pt>
                <c:pt idx="22">
                  <c:v>24.4605833848534</c:v>
                </c:pt>
                <c:pt idx="23">
                  <c:v>24.291267286492701</c:v>
                </c:pt>
                <c:pt idx="24">
                  <c:v>24.488021985581199</c:v>
                </c:pt>
                <c:pt idx="25">
                  <c:v>24.517966345188299</c:v>
                </c:pt>
                <c:pt idx="26">
                  <c:v>24.2362621142676</c:v>
                </c:pt>
                <c:pt idx="27">
                  <c:v>24.581361930529798</c:v>
                </c:pt>
                <c:pt idx="28">
                  <c:v>24.879868588823999</c:v>
                </c:pt>
                <c:pt idx="29">
                  <c:v>24.667359440416899</c:v>
                </c:pt>
                <c:pt idx="30">
                  <c:v>24.1503231858661</c:v>
                </c:pt>
                <c:pt idx="31">
                  <c:v>25.184432495938299</c:v>
                </c:pt>
                <c:pt idx="32">
                  <c:v>24.9338275657474</c:v>
                </c:pt>
              </c:numCache>
            </c:numRef>
          </c:val>
          <c:extLst>
            <c:ext xmlns:c16="http://schemas.microsoft.com/office/drawing/2014/chart" uri="{C3380CC4-5D6E-409C-BE32-E72D297353CC}">
              <c16:uniqueId val="{00000057-6199-4625-9132-A102BB24DDE6}"/>
            </c:ext>
          </c:extLst>
        </c:ser>
        <c:dLbls>
          <c:showLegendKey val="0"/>
          <c:showVal val="0"/>
          <c:showCatName val="0"/>
          <c:showSerName val="0"/>
          <c:showPercent val="0"/>
          <c:showBubbleSize val="0"/>
        </c:dLbls>
        <c:gapWidth val="5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8EB2-48A6-BAB5-544B4BB09635}"/>
              </c:ext>
            </c:extLst>
          </c:dPt>
          <c:dPt>
            <c:idx val="2"/>
            <c:invertIfNegative val="0"/>
            <c:bubble3D val="0"/>
            <c:extLst>
              <c:ext xmlns:c16="http://schemas.microsoft.com/office/drawing/2014/chart" uri="{C3380CC4-5D6E-409C-BE32-E72D297353CC}">
                <c16:uniqueId val="{00000001-8EB2-48A6-BAB5-544B4BB09635}"/>
              </c:ext>
            </c:extLst>
          </c:dPt>
          <c:dPt>
            <c:idx val="3"/>
            <c:invertIfNegative val="0"/>
            <c:bubble3D val="0"/>
            <c:extLst>
              <c:ext xmlns:c16="http://schemas.microsoft.com/office/drawing/2014/chart" uri="{C3380CC4-5D6E-409C-BE32-E72D297353CC}">
                <c16:uniqueId val="{00000002-8EB2-48A6-BAB5-544B4BB09635}"/>
              </c:ext>
            </c:extLst>
          </c:dPt>
          <c:dPt>
            <c:idx val="4"/>
            <c:invertIfNegative val="0"/>
            <c:bubble3D val="0"/>
            <c:spPr>
              <a:solidFill>
                <a:srgbClr val="7C878E"/>
              </a:solidFill>
              <a:ln>
                <a:noFill/>
              </a:ln>
              <a:effectLst/>
            </c:spPr>
            <c:extLst>
              <c:ext xmlns:c16="http://schemas.microsoft.com/office/drawing/2014/chart" uri="{C3380CC4-5D6E-409C-BE32-E72D297353CC}">
                <c16:uniqueId val="{00000004-8EB2-48A6-BAB5-544B4BB09635}"/>
              </c:ext>
            </c:extLst>
          </c:dPt>
          <c:dPt>
            <c:idx val="5"/>
            <c:invertIfNegative val="0"/>
            <c:bubble3D val="0"/>
            <c:extLst>
              <c:ext xmlns:c16="http://schemas.microsoft.com/office/drawing/2014/chart" uri="{C3380CC4-5D6E-409C-BE32-E72D297353CC}">
                <c16:uniqueId val="{00000005-8EB2-48A6-BAB5-544B4BB09635}"/>
              </c:ext>
            </c:extLst>
          </c:dPt>
          <c:dPt>
            <c:idx val="6"/>
            <c:invertIfNegative val="0"/>
            <c:bubble3D val="0"/>
            <c:extLst>
              <c:ext xmlns:c16="http://schemas.microsoft.com/office/drawing/2014/chart" uri="{C3380CC4-5D6E-409C-BE32-E72D297353CC}">
                <c16:uniqueId val="{00000006-8EB2-48A6-BAB5-544B4BB09635}"/>
              </c:ext>
            </c:extLst>
          </c:dPt>
          <c:dPt>
            <c:idx val="7"/>
            <c:invertIfNegative val="0"/>
            <c:bubble3D val="0"/>
            <c:extLst>
              <c:ext xmlns:c16="http://schemas.microsoft.com/office/drawing/2014/chart" uri="{C3380CC4-5D6E-409C-BE32-E72D297353CC}">
                <c16:uniqueId val="{00000007-8EB2-48A6-BAB5-544B4BB09635}"/>
              </c:ext>
            </c:extLst>
          </c:dPt>
          <c:dPt>
            <c:idx val="8"/>
            <c:invertIfNegative val="0"/>
            <c:bubble3D val="0"/>
            <c:extLst>
              <c:ext xmlns:c16="http://schemas.microsoft.com/office/drawing/2014/chart" uri="{C3380CC4-5D6E-409C-BE32-E72D297353CC}">
                <c16:uniqueId val="{00000008-8EB2-48A6-BAB5-544B4BB09635}"/>
              </c:ext>
            </c:extLst>
          </c:dPt>
          <c:dPt>
            <c:idx val="9"/>
            <c:invertIfNegative val="0"/>
            <c:bubble3D val="0"/>
            <c:spPr>
              <a:solidFill>
                <a:srgbClr val="7C878E"/>
              </a:solidFill>
              <a:ln>
                <a:noFill/>
              </a:ln>
              <a:effectLst/>
            </c:spPr>
            <c:extLst>
              <c:ext xmlns:c16="http://schemas.microsoft.com/office/drawing/2014/chart" uri="{C3380CC4-5D6E-409C-BE32-E72D297353CC}">
                <c16:uniqueId val="{0000000A-8EB2-48A6-BAB5-544B4BB09635}"/>
              </c:ext>
            </c:extLst>
          </c:dPt>
          <c:dPt>
            <c:idx val="11"/>
            <c:invertIfNegative val="0"/>
            <c:bubble3D val="0"/>
            <c:spPr>
              <a:solidFill>
                <a:srgbClr val="7C878E"/>
              </a:solidFill>
              <a:ln>
                <a:noFill/>
              </a:ln>
              <a:effectLst/>
            </c:spPr>
            <c:extLst>
              <c:ext xmlns:c16="http://schemas.microsoft.com/office/drawing/2014/chart" uri="{C3380CC4-5D6E-409C-BE32-E72D297353CC}">
                <c16:uniqueId val="{0000000C-8EB2-48A6-BAB5-544B4BB09635}"/>
              </c:ext>
            </c:extLst>
          </c:dPt>
          <c:dPt>
            <c:idx val="12"/>
            <c:invertIfNegative val="0"/>
            <c:bubble3D val="0"/>
            <c:extLst>
              <c:ext xmlns:c16="http://schemas.microsoft.com/office/drawing/2014/chart" uri="{C3380CC4-5D6E-409C-BE32-E72D297353CC}">
                <c16:uniqueId val="{0000000D-8EB2-48A6-BAB5-544B4BB09635}"/>
              </c:ext>
            </c:extLst>
          </c:dPt>
          <c:dPt>
            <c:idx val="13"/>
            <c:invertIfNegative val="0"/>
            <c:bubble3D val="0"/>
            <c:spPr>
              <a:solidFill>
                <a:srgbClr val="7C878E"/>
              </a:solidFill>
              <a:ln>
                <a:noFill/>
              </a:ln>
              <a:effectLst/>
            </c:spPr>
            <c:extLst>
              <c:ext xmlns:c16="http://schemas.microsoft.com/office/drawing/2014/chart" uri="{C3380CC4-5D6E-409C-BE32-E72D297353CC}">
                <c16:uniqueId val="{0000000F-8EB2-48A6-BAB5-544B4BB09635}"/>
              </c:ext>
            </c:extLst>
          </c:dPt>
          <c:dPt>
            <c:idx val="14"/>
            <c:invertIfNegative val="0"/>
            <c:bubble3D val="0"/>
            <c:spPr>
              <a:solidFill>
                <a:srgbClr val="7C878E"/>
              </a:solidFill>
              <a:ln>
                <a:noFill/>
              </a:ln>
              <a:effectLst/>
            </c:spPr>
            <c:extLst>
              <c:ext xmlns:c16="http://schemas.microsoft.com/office/drawing/2014/chart" uri="{C3380CC4-5D6E-409C-BE32-E72D297353CC}">
                <c16:uniqueId val="{00000011-8EB2-48A6-BAB5-544B4BB09635}"/>
              </c:ext>
            </c:extLst>
          </c:dPt>
          <c:dPt>
            <c:idx val="15"/>
            <c:invertIfNegative val="0"/>
            <c:bubble3D val="0"/>
            <c:extLst>
              <c:ext xmlns:c16="http://schemas.microsoft.com/office/drawing/2014/chart" uri="{C3380CC4-5D6E-409C-BE32-E72D297353CC}">
                <c16:uniqueId val="{00000012-8EB2-48A6-BAB5-544B4BB09635}"/>
              </c:ext>
            </c:extLst>
          </c:dPt>
          <c:dPt>
            <c:idx val="16"/>
            <c:invertIfNegative val="0"/>
            <c:bubble3D val="0"/>
            <c:extLst>
              <c:ext xmlns:c16="http://schemas.microsoft.com/office/drawing/2014/chart" uri="{C3380CC4-5D6E-409C-BE32-E72D297353CC}">
                <c16:uniqueId val="{00000013-8EB2-48A6-BAB5-544B4BB09635}"/>
              </c:ext>
            </c:extLst>
          </c:dPt>
          <c:dPt>
            <c:idx val="20"/>
            <c:invertIfNegative val="0"/>
            <c:bubble3D val="0"/>
            <c:extLst>
              <c:ext xmlns:c16="http://schemas.microsoft.com/office/drawing/2014/chart" uri="{C3380CC4-5D6E-409C-BE32-E72D297353CC}">
                <c16:uniqueId val="{00000014-8EB2-48A6-BAB5-544B4BB09635}"/>
              </c:ext>
            </c:extLst>
          </c:dPt>
          <c:dPt>
            <c:idx val="22"/>
            <c:invertIfNegative val="0"/>
            <c:bubble3D val="0"/>
            <c:spPr>
              <a:solidFill>
                <a:srgbClr val="7C878E"/>
              </a:solidFill>
              <a:ln>
                <a:noFill/>
              </a:ln>
              <a:effectLst/>
            </c:spPr>
            <c:extLst>
              <c:ext xmlns:c16="http://schemas.microsoft.com/office/drawing/2014/chart" uri="{C3380CC4-5D6E-409C-BE32-E72D297353CC}">
                <c16:uniqueId val="{00000016-8EB2-48A6-BAB5-544B4BB09635}"/>
              </c:ext>
            </c:extLst>
          </c:dPt>
          <c:dPt>
            <c:idx val="24"/>
            <c:invertIfNegative val="0"/>
            <c:bubble3D val="0"/>
            <c:spPr>
              <a:solidFill>
                <a:srgbClr val="7C878E"/>
              </a:solidFill>
              <a:ln>
                <a:noFill/>
              </a:ln>
              <a:effectLst/>
            </c:spPr>
            <c:extLst>
              <c:ext xmlns:c16="http://schemas.microsoft.com/office/drawing/2014/chart" uri="{C3380CC4-5D6E-409C-BE32-E72D297353CC}">
                <c16:uniqueId val="{00000018-8EB2-48A6-BAB5-544B4BB09635}"/>
              </c:ext>
            </c:extLst>
          </c:dPt>
          <c:dPt>
            <c:idx val="25"/>
            <c:invertIfNegative val="0"/>
            <c:bubble3D val="0"/>
            <c:spPr>
              <a:solidFill>
                <a:srgbClr val="7C878E"/>
              </a:solidFill>
              <a:ln>
                <a:noFill/>
              </a:ln>
              <a:effectLst/>
            </c:spPr>
            <c:extLst>
              <c:ext xmlns:c16="http://schemas.microsoft.com/office/drawing/2014/chart" uri="{C3380CC4-5D6E-409C-BE32-E72D297353CC}">
                <c16:uniqueId val="{0000001A-8EB2-48A6-BAB5-544B4BB09635}"/>
              </c:ext>
            </c:extLst>
          </c:dPt>
          <c:dPt>
            <c:idx val="28"/>
            <c:invertIfNegative val="0"/>
            <c:bubble3D val="0"/>
            <c:spPr>
              <a:solidFill>
                <a:srgbClr val="7C878E"/>
              </a:solidFill>
              <a:ln>
                <a:noFill/>
              </a:ln>
              <a:effectLst/>
            </c:spPr>
            <c:extLst>
              <c:ext xmlns:c16="http://schemas.microsoft.com/office/drawing/2014/chart" uri="{C3380CC4-5D6E-409C-BE32-E72D297353CC}">
                <c16:uniqueId val="{0000001C-8EB2-48A6-BAB5-544B4BB09635}"/>
              </c:ext>
            </c:extLst>
          </c:dPt>
          <c:dPt>
            <c:idx val="30"/>
            <c:invertIfNegative val="0"/>
            <c:bubble3D val="0"/>
            <c:extLst>
              <c:ext xmlns:c16="http://schemas.microsoft.com/office/drawing/2014/chart" uri="{C3380CC4-5D6E-409C-BE32-E72D297353CC}">
                <c16:uniqueId val="{0000001D-8EB2-48A6-BAB5-544B4BB09635}"/>
              </c:ext>
            </c:extLst>
          </c:dPt>
          <c:dPt>
            <c:idx val="31"/>
            <c:invertIfNegative val="0"/>
            <c:bubble3D val="0"/>
            <c:spPr>
              <a:solidFill>
                <a:srgbClr val="7C878E"/>
              </a:solidFill>
              <a:ln>
                <a:noFill/>
              </a:ln>
              <a:effectLst/>
            </c:spPr>
            <c:extLst>
              <c:ext xmlns:c16="http://schemas.microsoft.com/office/drawing/2014/chart" uri="{C3380CC4-5D6E-409C-BE32-E72D297353CC}">
                <c16:uniqueId val="{0000001F-8EB2-48A6-BAB5-544B4BB0963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'F6'!$A$7:$A$39</c:f>
              <c:strCache>
                <c:ptCount val="33"/>
                <c:pt idx="0">
                  <c:v>Tabasco</c:v>
                </c:pt>
                <c:pt idx="1">
                  <c:v>Sonora</c:v>
                </c:pt>
                <c:pt idx="2">
                  <c:v>Tamaulipas</c:v>
                </c:pt>
                <c:pt idx="3">
                  <c:v>Veracruz</c:v>
                </c:pt>
                <c:pt idx="4">
                  <c:v>Guerrero</c:v>
                </c:pt>
                <c:pt idx="5">
                  <c:v>México</c:v>
                </c:pt>
                <c:pt idx="6">
                  <c:v>Coahuila</c:v>
                </c:pt>
                <c:pt idx="7">
                  <c:v>Quintana Roo</c:v>
                </c:pt>
                <c:pt idx="8">
                  <c:v>Oaxaca</c:v>
                </c:pt>
                <c:pt idx="9">
                  <c:v>Ciudad de México</c:v>
                </c:pt>
                <c:pt idx="10">
                  <c:v>Hidalgo</c:v>
                </c:pt>
                <c:pt idx="11">
                  <c:v>Durango</c:v>
                </c:pt>
                <c:pt idx="12">
                  <c:v>Nuevo León</c:v>
                </c:pt>
                <c:pt idx="13">
                  <c:v>Nacional</c:v>
                </c:pt>
                <c:pt idx="14">
                  <c:v>Chiapas</c:v>
                </c:pt>
                <c:pt idx="15">
                  <c:v>Campeche</c:v>
                </c:pt>
                <c:pt idx="16">
                  <c:v>Morelos</c:v>
                </c:pt>
                <c:pt idx="17">
                  <c:v>Yucatán</c:v>
                </c:pt>
                <c:pt idx="18">
                  <c:v>Puebla</c:v>
                </c:pt>
                <c:pt idx="19">
                  <c:v>Baja California Sur</c:v>
                </c:pt>
                <c:pt idx="20">
                  <c:v>Tlaxcala</c:v>
                </c:pt>
                <c:pt idx="21">
                  <c:v>Chihuahua</c:v>
                </c:pt>
                <c:pt idx="22">
                  <c:v>Sinaloa</c:v>
                </c:pt>
                <c:pt idx="23">
                  <c:v>Baja California</c:v>
                </c:pt>
                <c:pt idx="24">
                  <c:v>Michoacán</c:v>
                </c:pt>
                <c:pt idx="25">
                  <c:v>Jalisco</c:v>
                </c:pt>
                <c:pt idx="26">
                  <c:v>Colima</c:v>
                </c:pt>
                <c:pt idx="27">
                  <c:v>Guanajuato</c:v>
                </c:pt>
                <c:pt idx="28">
                  <c:v>Nayarit</c:v>
                </c:pt>
                <c:pt idx="29">
                  <c:v>Aguascalientes</c:v>
                </c:pt>
                <c:pt idx="30">
                  <c:v>Querétaro</c:v>
                </c:pt>
                <c:pt idx="31">
                  <c:v>San Luis Potosí</c:v>
                </c:pt>
                <c:pt idx="32">
                  <c:v>Zacatecas</c:v>
                </c:pt>
              </c:strCache>
            </c:strRef>
          </c:cat>
          <c:val>
            <c:numRef>
              <c:f>'F6'!$B$7:$B$39</c:f>
              <c:numCache>
                <c:formatCode>0.00%</c:formatCode>
                <c:ptCount val="33"/>
                <c:pt idx="0">
                  <c:v>0.2290226869776025</c:v>
                </c:pt>
                <c:pt idx="1">
                  <c:v>0.1971388506862983</c:v>
                </c:pt>
                <c:pt idx="2">
                  <c:v>0.1841378115097986</c:v>
                </c:pt>
                <c:pt idx="3">
                  <c:v>0.18204381339502299</c:v>
                </c:pt>
                <c:pt idx="4">
                  <c:v>0.16796777330184748</c:v>
                </c:pt>
                <c:pt idx="5">
                  <c:v>0.1675622273470056</c:v>
                </c:pt>
                <c:pt idx="6">
                  <c:v>0.1663886655948553</c:v>
                </c:pt>
                <c:pt idx="7">
                  <c:v>0.16107618690185777</c:v>
                </c:pt>
                <c:pt idx="8">
                  <c:v>0.15836667126500206</c:v>
                </c:pt>
                <c:pt idx="9">
                  <c:v>0.15806260081863419</c:v>
                </c:pt>
                <c:pt idx="10">
                  <c:v>0.15372588774504906</c:v>
                </c:pt>
                <c:pt idx="11">
                  <c:v>0.15227475468331847</c:v>
                </c:pt>
                <c:pt idx="12">
                  <c:v>0.14991611064505914</c:v>
                </c:pt>
                <c:pt idx="13">
                  <c:v>0.14985301092297443</c:v>
                </c:pt>
                <c:pt idx="14">
                  <c:v>0.14966328274198412</c:v>
                </c:pt>
                <c:pt idx="15">
                  <c:v>0.14800350681437793</c:v>
                </c:pt>
                <c:pt idx="16">
                  <c:v>0.14629965225057551</c:v>
                </c:pt>
                <c:pt idx="17">
                  <c:v>0.14467441704186546</c:v>
                </c:pt>
                <c:pt idx="18">
                  <c:v>0.14289637181203446</c:v>
                </c:pt>
                <c:pt idx="19">
                  <c:v>0.14281867365174178</c:v>
                </c:pt>
                <c:pt idx="20">
                  <c:v>0.14203339465119569</c:v>
                </c:pt>
                <c:pt idx="21">
                  <c:v>0.1393656129261221</c:v>
                </c:pt>
                <c:pt idx="22">
                  <c:v>0.13738877730776566</c:v>
                </c:pt>
                <c:pt idx="23">
                  <c:v>0.13722359096024578</c:v>
                </c:pt>
                <c:pt idx="24">
                  <c:v>0.13517821845310207</c:v>
                </c:pt>
                <c:pt idx="25">
                  <c:v>0.13473748486874781</c:v>
                </c:pt>
                <c:pt idx="26">
                  <c:v>0.13409476931609415</c:v>
                </c:pt>
                <c:pt idx="27">
                  <c:v>0.12576585359248804</c:v>
                </c:pt>
                <c:pt idx="28">
                  <c:v>0.11992722602739726</c:v>
                </c:pt>
                <c:pt idx="29">
                  <c:v>0.111309830275768</c:v>
                </c:pt>
                <c:pt idx="30">
                  <c:v>0.1064785165882708</c:v>
                </c:pt>
                <c:pt idx="31">
                  <c:v>9.6065305406551005E-2</c:v>
                </c:pt>
                <c:pt idx="32">
                  <c:v>9.3833439287984738E-2</c:v>
                </c:pt>
              </c:numCache>
            </c:numRef>
          </c:val>
          <c:extLst>
            <c:ext xmlns:c16="http://schemas.microsoft.com/office/drawing/2014/chart" uri="{C3380CC4-5D6E-409C-BE32-E72D297353CC}">
              <c16:uniqueId val="{00000020-8EB2-48A6-BAB5-544B4BB09635}"/>
            </c:ext>
          </c:extLst>
        </c:ser>
        <c:dLbls>
          <c:showLegendKey val="0"/>
          <c:showVal val="0"/>
          <c:showCatName val="0"/>
          <c:showSerName val="0"/>
          <c:showPercent val="0"/>
          <c:showBubbleSize val="0"/>
        </c:dLbls>
        <c:gapWidth val="94"/>
        <c:axId val="852507103"/>
        <c:axId val="1148842399"/>
      </c:barChart>
      <c:catAx>
        <c:axId val="8525071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48842399"/>
        <c:crosses val="autoZero"/>
        <c:auto val="1"/>
        <c:lblAlgn val="ctr"/>
        <c:lblOffset val="100"/>
        <c:noMultiLvlLbl val="0"/>
      </c:catAx>
      <c:valAx>
        <c:axId val="1148842399"/>
        <c:scaling>
          <c:orientation val="minMax"/>
        </c:scaling>
        <c:delete val="1"/>
        <c:axPos val="b"/>
        <c:numFmt formatCode="0.00%" sourceLinked="1"/>
        <c:majorTickMark val="out"/>
        <c:minorTickMark val="none"/>
        <c:tickLblPos val="nextTo"/>
        <c:crossAx val="852507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1">
                <a:lumMod val="50000"/>
              </a:schemeClr>
            </a:solidFill>
            <a:ln>
              <a:noFill/>
            </a:ln>
            <a:effectLst/>
          </c:spPr>
          <c:invertIfNegative val="0"/>
          <c:dPt>
            <c:idx val="14"/>
            <c:invertIfNegative val="0"/>
            <c:bubble3D val="0"/>
            <c:spPr>
              <a:solidFill>
                <a:schemeClr val="bg1">
                  <a:lumMod val="50000"/>
                </a:schemeClr>
              </a:solidFill>
              <a:ln>
                <a:noFill/>
              </a:ln>
              <a:effectLst/>
            </c:spPr>
            <c:extLst>
              <c:ext xmlns:c16="http://schemas.microsoft.com/office/drawing/2014/chart" uri="{C3380CC4-5D6E-409C-BE32-E72D297353CC}">
                <c16:uniqueId val="{00000001-6BF6-4076-8373-849485808867}"/>
              </c:ext>
            </c:extLst>
          </c:dPt>
          <c:dPt>
            <c:idx val="16"/>
            <c:invertIfNegative val="0"/>
            <c:bubble3D val="0"/>
            <c:spPr>
              <a:solidFill>
                <a:schemeClr val="bg1">
                  <a:lumMod val="50000"/>
                </a:schemeClr>
              </a:solidFill>
              <a:ln>
                <a:noFill/>
              </a:ln>
              <a:effectLst/>
            </c:spPr>
            <c:extLst>
              <c:ext xmlns:c16="http://schemas.microsoft.com/office/drawing/2014/chart" uri="{C3380CC4-5D6E-409C-BE32-E72D297353CC}">
                <c16:uniqueId val="{00000003-6BF6-4076-8373-849485808867}"/>
              </c:ext>
            </c:extLst>
          </c:dPt>
          <c:dPt>
            <c:idx val="17"/>
            <c:invertIfNegative val="0"/>
            <c:bubble3D val="0"/>
            <c:spPr>
              <a:solidFill>
                <a:srgbClr val="FFC000"/>
              </a:solidFill>
              <a:ln>
                <a:noFill/>
              </a:ln>
              <a:effectLst/>
            </c:spPr>
            <c:extLst>
              <c:ext xmlns:c16="http://schemas.microsoft.com/office/drawing/2014/chart" uri="{C3380CC4-5D6E-409C-BE32-E72D297353CC}">
                <c16:uniqueId val="{00000005-6BF6-4076-8373-8494858088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'F33'!$A$7:$A$24</c:f>
              <c:strCache>
                <c:ptCount val="18"/>
                <c:pt idx="0">
                  <c:v>2006/08</c:v>
                </c:pt>
                <c:pt idx="1">
                  <c:v>2007/08</c:v>
                </c:pt>
                <c:pt idx="2">
                  <c:v>2008/08</c:v>
                </c:pt>
                <c:pt idx="3">
                  <c:v>2009/08</c:v>
                </c:pt>
                <c:pt idx="4">
                  <c:v>2010/08</c:v>
                </c:pt>
                <c:pt idx="5">
                  <c:v>2011/08</c:v>
                </c:pt>
                <c:pt idx="6">
                  <c:v>2012/08</c:v>
                </c:pt>
                <c:pt idx="7">
                  <c:v>2013/08</c:v>
                </c:pt>
                <c:pt idx="8">
                  <c:v>2014/08</c:v>
                </c:pt>
                <c:pt idx="9">
                  <c:v>2015/08</c:v>
                </c:pt>
                <c:pt idx="10">
                  <c:v>2016/08</c:v>
                </c:pt>
                <c:pt idx="11">
                  <c:v>2017/08</c:v>
                </c:pt>
                <c:pt idx="12">
                  <c:v>2018/08</c:v>
                </c:pt>
                <c:pt idx="13">
                  <c:v>2019/08</c:v>
                </c:pt>
                <c:pt idx="14">
                  <c:v>2020/08</c:v>
                </c:pt>
                <c:pt idx="15">
                  <c:v>2021/08</c:v>
                </c:pt>
                <c:pt idx="16">
                  <c:v>2022/08</c:v>
                </c:pt>
                <c:pt idx="17">
                  <c:v>2023/08</c:v>
                </c:pt>
              </c:strCache>
            </c:strRef>
          </c:cat>
          <c:val>
            <c:numRef>
              <c:f>'F33'!$B$7:$B$24</c:f>
              <c:numCache>
                <c:formatCode>0.00</c:formatCode>
                <c:ptCount val="18"/>
                <c:pt idx="0">
                  <c:v>3.6005328424390002</c:v>
                </c:pt>
                <c:pt idx="1">
                  <c:v>3.4591451816849998</c:v>
                </c:pt>
                <c:pt idx="2">
                  <c:v>3.7545110296040001</c:v>
                </c:pt>
                <c:pt idx="3">
                  <c:v>5.5285974620080003</c:v>
                </c:pt>
                <c:pt idx="4">
                  <c:v>5.746852810199</c:v>
                </c:pt>
                <c:pt idx="5">
                  <c:v>5.5245632013700003</c:v>
                </c:pt>
                <c:pt idx="6">
                  <c:v>4.8535155104300003</c:v>
                </c:pt>
                <c:pt idx="7">
                  <c:v>5.4214029997880004</c:v>
                </c:pt>
                <c:pt idx="8">
                  <c:v>5.7812175767770002</c:v>
                </c:pt>
                <c:pt idx="9">
                  <c:v>5.2955397235500001</c:v>
                </c:pt>
                <c:pt idx="10">
                  <c:v>3.4799785270579999</c:v>
                </c:pt>
                <c:pt idx="11">
                  <c:v>2.598776163333</c:v>
                </c:pt>
                <c:pt idx="12">
                  <c:v>3.047877596667</c:v>
                </c:pt>
                <c:pt idx="13">
                  <c:v>2.95873147</c:v>
                </c:pt>
                <c:pt idx="14">
                  <c:v>5.42</c:v>
                </c:pt>
                <c:pt idx="15">
                  <c:v>2.95</c:v>
                </c:pt>
                <c:pt idx="16">
                  <c:v>2.63</c:v>
                </c:pt>
                <c:pt idx="17">
                  <c:v>2.9106000000000023</c:v>
                </c:pt>
              </c:numCache>
            </c:numRef>
          </c:val>
          <c:extLst>
            <c:ext xmlns:c16="http://schemas.microsoft.com/office/drawing/2014/chart" uri="{C3380CC4-5D6E-409C-BE32-E72D297353CC}">
              <c16:uniqueId val="{00000006-6BF6-4076-8373-849485808867}"/>
            </c:ext>
          </c:extLst>
        </c:ser>
        <c:dLbls>
          <c:showLegendKey val="0"/>
          <c:showVal val="0"/>
          <c:showCatName val="0"/>
          <c:showSerName val="0"/>
          <c:showPercent val="0"/>
          <c:showBubbleSize val="0"/>
        </c:dLbls>
        <c:gapWidth val="219"/>
        <c:overlap val="-27"/>
        <c:axId val="259880752"/>
        <c:axId val="186055472"/>
      </c:barChart>
      <c:catAx>
        <c:axId val="25988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86055472"/>
        <c:crosses val="autoZero"/>
        <c:auto val="1"/>
        <c:lblAlgn val="ctr"/>
        <c:lblOffset val="100"/>
        <c:noMultiLvlLbl val="0"/>
      </c:catAx>
      <c:valAx>
        <c:axId val="186055472"/>
        <c:scaling>
          <c:orientation val="minMax"/>
        </c:scaling>
        <c:delete val="1"/>
        <c:axPos val="l"/>
        <c:numFmt formatCode="0.00" sourceLinked="1"/>
        <c:majorTickMark val="none"/>
        <c:minorTickMark val="none"/>
        <c:tickLblPos val="nextTo"/>
        <c:crossAx val="259880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C5B5-4D81-A414-83B8F4B91D14}"/>
              </c:ext>
            </c:extLst>
          </c:dPt>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3-C5B5-4D81-A414-83B8F4B91D14}"/>
              </c:ext>
            </c:extLst>
          </c:dPt>
          <c:dPt>
            <c:idx val="2"/>
            <c:invertIfNegative val="0"/>
            <c:bubble3D val="0"/>
            <c:spPr>
              <a:solidFill>
                <a:schemeClr val="bg1">
                  <a:lumMod val="50000"/>
                </a:schemeClr>
              </a:solidFill>
              <a:ln>
                <a:noFill/>
              </a:ln>
              <a:effectLst/>
            </c:spPr>
            <c:extLst>
              <c:ext xmlns:c16="http://schemas.microsoft.com/office/drawing/2014/chart" uri="{C3380CC4-5D6E-409C-BE32-E72D297353CC}">
                <c16:uniqueId val="{00000005-C5B5-4D81-A414-83B8F4B91D14}"/>
              </c:ext>
            </c:extLst>
          </c:dPt>
          <c:dPt>
            <c:idx val="4"/>
            <c:invertIfNegative val="0"/>
            <c:bubble3D val="0"/>
            <c:spPr>
              <a:solidFill>
                <a:schemeClr val="bg1">
                  <a:lumMod val="50000"/>
                </a:schemeClr>
              </a:solidFill>
              <a:ln>
                <a:noFill/>
              </a:ln>
              <a:effectLst/>
            </c:spPr>
            <c:extLst>
              <c:ext xmlns:c16="http://schemas.microsoft.com/office/drawing/2014/chart" uri="{C3380CC4-5D6E-409C-BE32-E72D297353CC}">
                <c16:uniqueId val="{00000007-C5B5-4D81-A414-83B8F4B91D14}"/>
              </c:ext>
            </c:extLst>
          </c:dPt>
          <c:dPt>
            <c:idx val="5"/>
            <c:invertIfNegative val="0"/>
            <c:bubble3D val="0"/>
            <c:spPr>
              <a:solidFill>
                <a:schemeClr val="bg1">
                  <a:lumMod val="50000"/>
                </a:schemeClr>
              </a:solidFill>
              <a:ln>
                <a:noFill/>
              </a:ln>
              <a:effectLst/>
            </c:spPr>
            <c:extLst>
              <c:ext xmlns:c16="http://schemas.microsoft.com/office/drawing/2014/chart" uri="{C3380CC4-5D6E-409C-BE32-E72D297353CC}">
                <c16:uniqueId val="{00000009-C5B5-4D81-A414-83B8F4B91D14}"/>
              </c:ext>
            </c:extLst>
          </c:dPt>
          <c:dPt>
            <c:idx val="6"/>
            <c:invertIfNegative val="0"/>
            <c:bubble3D val="0"/>
            <c:spPr>
              <a:solidFill>
                <a:schemeClr val="bg1">
                  <a:lumMod val="50000"/>
                </a:schemeClr>
              </a:solidFill>
              <a:ln>
                <a:noFill/>
              </a:ln>
              <a:effectLst/>
            </c:spPr>
            <c:extLst>
              <c:ext xmlns:c16="http://schemas.microsoft.com/office/drawing/2014/chart" uri="{C3380CC4-5D6E-409C-BE32-E72D297353CC}">
                <c16:uniqueId val="{0000000B-C5B5-4D81-A414-83B8F4B91D14}"/>
              </c:ext>
            </c:extLst>
          </c:dPt>
          <c:dPt>
            <c:idx val="9"/>
            <c:invertIfNegative val="0"/>
            <c:bubble3D val="0"/>
            <c:spPr>
              <a:solidFill>
                <a:schemeClr val="bg1">
                  <a:lumMod val="50000"/>
                </a:schemeClr>
              </a:solidFill>
              <a:ln>
                <a:noFill/>
              </a:ln>
              <a:effectLst/>
            </c:spPr>
            <c:extLst>
              <c:ext xmlns:c16="http://schemas.microsoft.com/office/drawing/2014/chart" uri="{C3380CC4-5D6E-409C-BE32-E72D297353CC}">
                <c16:uniqueId val="{0000000D-C5B5-4D81-A414-83B8F4B91D14}"/>
              </c:ext>
            </c:extLst>
          </c:dPt>
          <c:dPt>
            <c:idx val="10"/>
            <c:invertIfNegative val="0"/>
            <c:bubble3D val="0"/>
            <c:spPr>
              <a:solidFill>
                <a:schemeClr val="bg1">
                  <a:lumMod val="50000"/>
                </a:schemeClr>
              </a:solidFill>
              <a:ln>
                <a:noFill/>
              </a:ln>
              <a:effectLst/>
            </c:spPr>
            <c:extLst>
              <c:ext xmlns:c16="http://schemas.microsoft.com/office/drawing/2014/chart" uri="{C3380CC4-5D6E-409C-BE32-E72D297353CC}">
                <c16:uniqueId val="{0000000F-C5B5-4D81-A414-83B8F4B91D14}"/>
              </c:ext>
            </c:extLst>
          </c:dPt>
          <c:dPt>
            <c:idx val="12"/>
            <c:invertIfNegative val="0"/>
            <c:bubble3D val="0"/>
            <c:spPr>
              <a:solidFill>
                <a:schemeClr val="bg1">
                  <a:lumMod val="50000"/>
                </a:schemeClr>
              </a:solidFill>
              <a:ln>
                <a:noFill/>
              </a:ln>
              <a:effectLst/>
            </c:spPr>
            <c:extLst>
              <c:ext xmlns:c16="http://schemas.microsoft.com/office/drawing/2014/chart" uri="{C3380CC4-5D6E-409C-BE32-E72D297353CC}">
                <c16:uniqueId val="{00000011-C5B5-4D81-A414-83B8F4B91D14}"/>
              </c:ext>
            </c:extLst>
          </c:dPt>
          <c:dPt>
            <c:idx val="13"/>
            <c:invertIfNegative val="0"/>
            <c:bubble3D val="0"/>
            <c:spPr>
              <a:solidFill>
                <a:schemeClr val="bg1">
                  <a:lumMod val="50000"/>
                </a:schemeClr>
              </a:solidFill>
              <a:ln>
                <a:noFill/>
              </a:ln>
              <a:effectLst/>
            </c:spPr>
            <c:extLst>
              <c:ext xmlns:c16="http://schemas.microsoft.com/office/drawing/2014/chart" uri="{C3380CC4-5D6E-409C-BE32-E72D297353CC}">
                <c16:uniqueId val="{00000013-C5B5-4D81-A414-83B8F4B91D14}"/>
              </c:ext>
            </c:extLst>
          </c:dPt>
          <c:dPt>
            <c:idx val="14"/>
            <c:invertIfNegative val="0"/>
            <c:bubble3D val="0"/>
            <c:spPr>
              <a:solidFill>
                <a:schemeClr val="bg1">
                  <a:lumMod val="50000"/>
                </a:schemeClr>
              </a:solidFill>
              <a:ln>
                <a:noFill/>
              </a:ln>
              <a:effectLst/>
            </c:spPr>
            <c:extLst>
              <c:ext xmlns:c16="http://schemas.microsoft.com/office/drawing/2014/chart" uri="{C3380CC4-5D6E-409C-BE32-E72D297353CC}">
                <c16:uniqueId val="{00000015-C5B5-4D81-A414-83B8F4B91D14}"/>
              </c:ext>
            </c:extLst>
          </c:dPt>
          <c:dPt>
            <c:idx val="18"/>
            <c:invertIfNegative val="0"/>
            <c:bubble3D val="0"/>
            <c:spPr>
              <a:solidFill>
                <a:schemeClr val="bg1">
                  <a:lumMod val="50000"/>
                </a:schemeClr>
              </a:solidFill>
              <a:ln>
                <a:noFill/>
              </a:ln>
              <a:effectLst/>
            </c:spPr>
            <c:extLst>
              <c:ext xmlns:c16="http://schemas.microsoft.com/office/drawing/2014/chart" uri="{C3380CC4-5D6E-409C-BE32-E72D297353CC}">
                <c16:uniqueId val="{00000017-C5B5-4D81-A414-83B8F4B91D14}"/>
              </c:ext>
            </c:extLst>
          </c:dPt>
          <c:dPt>
            <c:idx val="19"/>
            <c:invertIfNegative val="0"/>
            <c:bubble3D val="0"/>
            <c:spPr>
              <a:solidFill>
                <a:schemeClr val="bg1">
                  <a:lumMod val="50000"/>
                </a:schemeClr>
              </a:solidFill>
              <a:ln>
                <a:noFill/>
              </a:ln>
              <a:effectLst/>
            </c:spPr>
            <c:extLst>
              <c:ext xmlns:c16="http://schemas.microsoft.com/office/drawing/2014/chart" uri="{C3380CC4-5D6E-409C-BE32-E72D297353CC}">
                <c16:uniqueId val="{00000019-C5B5-4D81-A414-83B8F4B91D14}"/>
              </c:ext>
            </c:extLst>
          </c:dPt>
          <c:dPt>
            <c:idx val="20"/>
            <c:invertIfNegative val="0"/>
            <c:bubble3D val="0"/>
            <c:spPr>
              <a:solidFill>
                <a:schemeClr val="bg1">
                  <a:lumMod val="50000"/>
                </a:schemeClr>
              </a:solidFill>
              <a:ln>
                <a:noFill/>
              </a:ln>
              <a:effectLst/>
            </c:spPr>
            <c:extLst>
              <c:ext xmlns:c16="http://schemas.microsoft.com/office/drawing/2014/chart" uri="{C3380CC4-5D6E-409C-BE32-E72D297353CC}">
                <c16:uniqueId val="{0000001B-C5B5-4D81-A414-83B8F4B91D14}"/>
              </c:ext>
            </c:extLst>
          </c:dPt>
          <c:dPt>
            <c:idx val="22"/>
            <c:invertIfNegative val="0"/>
            <c:bubble3D val="0"/>
            <c:spPr>
              <a:solidFill>
                <a:schemeClr val="bg1">
                  <a:lumMod val="50000"/>
                </a:schemeClr>
              </a:solidFill>
              <a:ln>
                <a:noFill/>
              </a:ln>
              <a:effectLst/>
            </c:spPr>
            <c:extLst>
              <c:ext xmlns:c16="http://schemas.microsoft.com/office/drawing/2014/chart" uri="{C3380CC4-5D6E-409C-BE32-E72D297353CC}">
                <c16:uniqueId val="{0000001D-C5B5-4D81-A414-83B8F4B91D14}"/>
              </c:ext>
            </c:extLst>
          </c:dPt>
          <c:dPt>
            <c:idx val="23"/>
            <c:invertIfNegative val="0"/>
            <c:bubble3D val="0"/>
            <c:spPr>
              <a:solidFill>
                <a:schemeClr val="bg1">
                  <a:lumMod val="50000"/>
                </a:schemeClr>
              </a:solidFill>
              <a:ln>
                <a:noFill/>
              </a:ln>
              <a:effectLst/>
            </c:spPr>
            <c:extLst>
              <c:ext xmlns:c16="http://schemas.microsoft.com/office/drawing/2014/chart" uri="{C3380CC4-5D6E-409C-BE32-E72D297353CC}">
                <c16:uniqueId val="{0000001F-C5B5-4D81-A414-83B8F4B91D14}"/>
              </c:ext>
            </c:extLst>
          </c:dPt>
          <c:dPt>
            <c:idx val="24"/>
            <c:invertIfNegative val="0"/>
            <c:bubble3D val="0"/>
            <c:spPr>
              <a:solidFill>
                <a:schemeClr val="bg1">
                  <a:lumMod val="50000"/>
                </a:schemeClr>
              </a:solidFill>
              <a:ln>
                <a:noFill/>
              </a:ln>
              <a:effectLst/>
            </c:spPr>
            <c:extLst>
              <c:ext xmlns:c16="http://schemas.microsoft.com/office/drawing/2014/chart" uri="{C3380CC4-5D6E-409C-BE32-E72D297353CC}">
                <c16:uniqueId val="{00000021-C5B5-4D81-A414-83B8F4B91D14}"/>
              </c:ext>
            </c:extLst>
          </c:dPt>
          <c:dPt>
            <c:idx val="25"/>
            <c:invertIfNegative val="0"/>
            <c:bubble3D val="0"/>
            <c:spPr>
              <a:solidFill>
                <a:schemeClr val="bg1">
                  <a:lumMod val="50000"/>
                </a:schemeClr>
              </a:solidFill>
              <a:ln>
                <a:noFill/>
              </a:ln>
              <a:effectLst/>
            </c:spPr>
            <c:extLst>
              <c:ext xmlns:c16="http://schemas.microsoft.com/office/drawing/2014/chart" uri="{C3380CC4-5D6E-409C-BE32-E72D297353CC}">
                <c16:uniqueId val="{00000023-C5B5-4D81-A414-83B8F4B91D14}"/>
              </c:ext>
            </c:extLst>
          </c:dPt>
          <c:dPt>
            <c:idx val="29"/>
            <c:invertIfNegative val="0"/>
            <c:bubble3D val="0"/>
            <c:spPr>
              <a:solidFill>
                <a:schemeClr val="bg1">
                  <a:lumMod val="50000"/>
                </a:schemeClr>
              </a:solidFill>
              <a:ln>
                <a:noFill/>
              </a:ln>
              <a:effectLst/>
            </c:spPr>
            <c:extLst>
              <c:ext xmlns:c16="http://schemas.microsoft.com/office/drawing/2014/chart" uri="{C3380CC4-5D6E-409C-BE32-E72D297353CC}">
                <c16:uniqueId val="{00000025-C5B5-4D81-A414-83B8F4B91D14}"/>
              </c:ext>
            </c:extLst>
          </c:dPt>
          <c:dPt>
            <c:idx val="30"/>
            <c:invertIfNegative val="0"/>
            <c:bubble3D val="0"/>
            <c:spPr>
              <a:solidFill>
                <a:schemeClr val="bg1">
                  <a:lumMod val="50000"/>
                </a:schemeClr>
              </a:solidFill>
              <a:ln>
                <a:noFill/>
              </a:ln>
              <a:effectLst/>
            </c:spPr>
            <c:extLst>
              <c:ext xmlns:c16="http://schemas.microsoft.com/office/drawing/2014/chart" uri="{C3380CC4-5D6E-409C-BE32-E72D297353CC}">
                <c16:uniqueId val="{00000027-C5B5-4D81-A414-83B8F4B91D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'F34'!$A$7:$A$39</c:f>
              <c:strCache>
                <c:ptCount val="33"/>
                <c:pt idx="0">
                  <c:v>Guerrero</c:v>
                </c:pt>
                <c:pt idx="1">
                  <c:v>Veracruz</c:v>
                </c:pt>
                <c:pt idx="2">
                  <c:v>Oaxaca</c:v>
                </c:pt>
                <c:pt idx="3">
                  <c:v>Campeche</c:v>
                </c:pt>
                <c:pt idx="4">
                  <c:v>Nayarit</c:v>
                </c:pt>
                <c:pt idx="5">
                  <c:v>Michoacán</c:v>
                </c:pt>
                <c:pt idx="6">
                  <c:v>Chiapas</c:v>
                </c:pt>
                <c:pt idx="7">
                  <c:v>Baja California</c:v>
                </c:pt>
                <c:pt idx="8">
                  <c:v>Quintana Roo</c:v>
                </c:pt>
                <c:pt idx="9">
                  <c:v>Yucatán</c:v>
                </c:pt>
                <c:pt idx="10">
                  <c:v>San Luis Potosí</c:v>
                </c:pt>
                <c:pt idx="11">
                  <c:v>Colima</c:v>
                </c:pt>
                <c:pt idx="12">
                  <c:v>Zacatecas</c:v>
                </c:pt>
                <c:pt idx="13">
                  <c:v>Puebla</c:v>
                </c:pt>
                <c:pt idx="14">
                  <c:v>Guanajuato</c:v>
                </c:pt>
                <c:pt idx="15">
                  <c:v>Morelos</c:v>
                </c:pt>
                <c:pt idx="16">
                  <c:v>Chihuahua</c:v>
                </c:pt>
                <c:pt idx="17">
                  <c:v>Sinaloa</c:v>
                </c:pt>
                <c:pt idx="18">
                  <c:v>Querétaro</c:v>
                </c:pt>
                <c:pt idx="19">
                  <c:v>Jalisco</c:v>
                </c:pt>
                <c:pt idx="20">
                  <c:v>Hidalgo</c:v>
                </c:pt>
                <c:pt idx="21">
                  <c:v>Nacional</c:v>
                </c:pt>
                <c:pt idx="22">
                  <c:v>Durango</c:v>
                </c:pt>
                <c:pt idx="23">
                  <c:v>Nuevo León</c:v>
                </c:pt>
                <c:pt idx="24">
                  <c:v>Coahuila</c:v>
                </c:pt>
                <c:pt idx="25">
                  <c:v>Tabasco</c:v>
                </c:pt>
                <c:pt idx="26">
                  <c:v>Baja California Sur</c:v>
                </c:pt>
                <c:pt idx="27">
                  <c:v>Estado de México</c:v>
                </c:pt>
                <c:pt idx="28">
                  <c:v>Tamaulipas</c:v>
                </c:pt>
                <c:pt idx="29">
                  <c:v>Sonora</c:v>
                </c:pt>
                <c:pt idx="30">
                  <c:v>Tlaxcala</c:v>
                </c:pt>
                <c:pt idx="31">
                  <c:v>Aguascalientes</c:v>
                </c:pt>
                <c:pt idx="32">
                  <c:v>Ciudad de México</c:v>
                </c:pt>
              </c:strCache>
            </c:strRef>
          </c:cat>
          <c:val>
            <c:numRef>
              <c:f>'F34'!$B$7:$B$39</c:f>
              <c:numCache>
                <c:formatCode>0.00</c:formatCode>
                <c:ptCount val="33"/>
                <c:pt idx="0">
                  <c:v>0.82789999999999964</c:v>
                </c:pt>
                <c:pt idx="1">
                  <c:v>1.7990999999999957</c:v>
                </c:pt>
                <c:pt idx="2">
                  <c:v>1.8045000000000044</c:v>
                </c:pt>
                <c:pt idx="3">
                  <c:v>1.8375999999999948</c:v>
                </c:pt>
                <c:pt idx="4">
                  <c:v>2.0534999999999997</c:v>
                </c:pt>
                <c:pt idx="5">
                  <c:v>2.2779000000000025</c:v>
                </c:pt>
                <c:pt idx="6">
                  <c:v>2.3097000000000065</c:v>
                </c:pt>
                <c:pt idx="7">
                  <c:v>2.3670999999999935</c:v>
                </c:pt>
                <c:pt idx="8">
                  <c:v>2.3843999999999994</c:v>
                </c:pt>
                <c:pt idx="9">
                  <c:v>2.4183000000000021</c:v>
                </c:pt>
                <c:pt idx="10">
                  <c:v>2.4288999999999987</c:v>
                </c:pt>
                <c:pt idx="11">
                  <c:v>2.4385999999999939</c:v>
                </c:pt>
                <c:pt idx="12">
                  <c:v>2.5999999999999943</c:v>
                </c:pt>
                <c:pt idx="13">
                  <c:v>2.6166999999999945</c:v>
                </c:pt>
                <c:pt idx="14">
                  <c:v>2.6620999999999952</c:v>
                </c:pt>
                <c:pt idx="15">
                  <c:v>2.6898000000000053</c:v>
                </c:pt>
                <c:pt idx="16">
                  <c:v>2.7356999999999942</c:v>
                </c:pt>
                <c:pt idx="17">
                  <c:v>2.7904999999999944</c:v>
                </c:pt>
                <c:pt idx="18">
                  <c:v>2.8444999999999965</c:v>
                </c:pt>
                <c:pt idx="19">
                  <c:v>2.9106000000000023</c:v>
                </c:pt>
                <c:pt idx="20">
                  <c:v>2.9107999999999947</c:v>
                </c:pt>
                <c:pt idx="21">
                  <c:v>2.955299999999994</c:v>
                </c:pt>
                <c:pt idx="22">
                  <c:v>3.4943999999999988</c:v>
                </c:pt>
                <c:pt idx="23">
                  <c:v>3.5297000000000054</c:v>
                </c:pt>
                <c:pt idx="24">
                  <c:v>3.5524000000000058</c:v>
                </c:pt>
                <c:pt idx="25">
                  <c:v>3.5892999999999944</c:v>
                </c:pt>
                <c:pt idx="26">
                  <c:v>3.6186000000000007</c:v>
                </c:pt>
                <c:pt idx="27">
                  <c:v>3.6899999999999977</c:v>
                </c:pt>
                <c:pt idx="28">
                  <c:v>3.7717999999999989</c:v>
                </c:pt>
                <c:pt idx="29">
                  <c:v>3.7924000000000007</c:v>
                </c:pt>
                <c:pt idx="30">
                  <c:v>3.8024000000000058</c:v>
                </c:pt>
                <c:pt idx="31">
                  <c:v>4.0472000000000037</c:v>
                </c:pt>
                <c:pt idx="32">
                  <c:v>4.1936000000000035</c:v>
                </c:pt>
              </c:numCache>
            </c:numRef>
          </c:val>
          <c:extLst>
            <c:ext xmlns:c16="http://schemas.microsoft.com/office/drawing/2014/chart" uri="{C3380CC4-5D6E-409C-BE32-E72D297353CC}">
              <c16:uniqueId val="{00000028-C5B5-4D81-A414-83B8F4B91D14}"/>
            </c:ext>
          </c:extLst>
        </c:ser>
        <c:dLbls>
          <c:showLegendKey val="0"/>
          <c:showVal val="0"/>
          <c:showCatName val="0"/>
          <c:showSerName val="0"/>
          <c:showPercent val="0"/>
          <c:showBubbleSize val="0"/>
        </c:dLbls>
        <c:gapWidth val="100"/>
        <c:axId val="477210032"/>
        <c:axId val="909890080"/>
      </c:barChart>
      <c:catAx>
        <c:axId val="477210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09890080"/>
        <c:crosses val="autoZero"/>
        <c:auto val="1"/>
        <c:lblAlgn val="ctr"/>
        <c:lblOffset val="100"/>
        <c:noMultiLvlLbl val="0"/>
      </c:catAx>
      <c:valAx>
        <c:axId val="909890080"/>
        <c:scaling>
          <c:orientation val="minMax"/>
        </c:scaling>
        <c:delete val="1"/>
        <c:axPos val="b"/>
        <c:numFmt formatCode="0.00" sourceLinked="1"/>
        <c:majorTickMark val="none"/>
        <c:minorTickMark val="none"/>
        <c:tickLblPos val="nextTo"/>
        <c:crossAx val="477210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3"/>
            <c:invertIfNegative val="0"/>
            <c:bubble3D val="0"/>
            <c:spPr>
              <a:solidFill>
                <a:schemeClr val="bg1">
                  <a:lumMod val="50000"/>
                </a:schemeClr>
              </a:solidFill>
              <a:ln>
                <a:noFill/>
              </a:ln>
              <a:effectLst/>
            </c:spPr>
            <c:extLst>
              <c:ext xmlns:c16="http://schemas.microsoft.com/office/drawing/2014/chart" uri="{C3380CC4-5D6E-409C-BE32-E72D297353CC}">
                <c16:uniqueId val="{00000001-EA9C-4332-86CF-7E14F12E49F4}"/>
              </c:ext>
            </c:extLst>
          </c:dPt>
          <c:dPt>
            <c:idx val="4"/>
            <c:invertIfNegative val="0"/>
            <c:bubble3D val="0"/>
            <c:spPr>
              <a:solidFill>
                <a:schemeClr val="bg1">
                  <a:lumMod val="50000"/>
                </a:schemeClr>
              </a:solidFill>
              <a:ln>
                <a:noFill/>
              </a:ln>
              <a:effectLst/>
            </c:spPr>
            <c:extLst>
              <c:ext xmlns:c16="http://schemas.microsoft.com/office/drawing/2014/chart" uri="{C3380CC4-5D6E-409C-BE32-E72D297353CC}">
                <c16:uniqueId val="{00000003-EA9C-4332-86CF-7E14F12E49F4}"/>
              </c:ext>
            </c:extLst>
          </c:dPt>
          <c:dPt>
            <c:idx val="6"/>
            <c:invertIfNegative val="0"/>
            <c:bubble3D val="0"/>
            <c:spPr>
              <a:solidFill>
                <a:schemeClr val="bg1">
                  <a:lumMod val="50000"/>
                </a:schemeClr>
              </a:solidFill>
              <a:ln>
                <a:noFill/>
              </a:ln>
              <a:effectLst/>
            </c:spPr>
            <c:extLst>
              <c:ext xmlns:c16="http://schemas.microsoft.com/office/drawing/2014/chart" uri="{C3380CC4-5D6E-409C-BE32-E72D297353CC}">
                <c16:uniqueId val="{00000005-EA9C-4332-86CF-7E14F12E49F4}"/>
              </c:ext>
            </c:extLst>
          </c:dPt>
          <c:dPt>
            <c:idx val="11"/>
            <c:invertIfNegative val="0"/>
            <c:bubble3D val="0"/>
            <c:spPr>
              <a:solidFill>
                <a:schemeClr val="bg1">
                  <a:lumMod val="50000"/>
                </a:schemeClr>
              </a:solidFill>
              <a:ln>
                <a:noFill/>
              </a:ln>
              <a:effectLst/>
            </c:spPr>
            <c:extLst>
              <c:ext xmlns:c16="http://schemas.microsoft.com/office/drawing/2014/chart" uri="{C3380CC4-5D6E-409C-BE32-E72D297353CC}">
                <c16:uniqueId val="{00000007-EA9C-4332-86CF-7E14F12E49F4}"/>
              </c:ext>
            </c:extLst>
          </c:dPt>
          <c:dPt>
            <c:idx val="12"/>
            <c:invertIfNegative val="0"/>
            <c:bubble3D val="0"/>
            <c:spPr>
              <a:solidFill>
                <a:schemeClr val="bg1">
                  <a:lumMod val="50000"/>
                </a:schemeClr>
              </a:solidFill>
              <a:ln>
                <a:noFill/>
              </a:ln>
              <a:effectLst/>
            </c:spPr>
            <c:extLst>
              <c:ext xmlns:c16="http://schemas.microsoft.com/office/drawing/2014/chart" uri="{C3380CC4-5D6E-409C-BE32-E72D297353CC}">
                <c16:uniqueId val="{00000009-EA9C-4332-86CF-7E14F12E49F4}"/>
              </c:ext>
            </c:extLst>
          </c:dPt>
          <c:dPt>
            <c:idx val="13"/>
            <c:invertIfNegative val="0"/>
            <c:bubble3D val="0"/>
            <c:spPr>
              <a:solidFill>
                <a:schemeClr val="bg1">
                  <a:lumMod val="50000"/>
                </a:schemeClr>
              </a:solidFill>
              <a:ln>
                <a:noFill/>
              </a:ln>
              <a:effectLst/>
            </c:spPr>
            <c:extLst>
              <c:ext xmlns:c16="http://schemas.microsoft.com/office/drawing/2014/chart" uri="{C3380CC4-5D6E-409C-BE32-E72D297353CC}">
                <c16:uniqueId val="{0000000B-EA9C-4332-86CF-7E14F12E49F4}"/>
              </c:ext>
            </c:extLst>
          </c:dPt>
          <c:dPt>
            <c:idx val="15"/>
            <c:invertIfNegative val="0"/>
            <c:bubble3D val="0"/>
            <c:spPr>
              <a:solidFill>
                <a:schemeClr val="bg1">
                  <a:lumMod val="50000"/>
                </a:schemeClr>
              </a:solidFill>
              <a:ln>
                <a:noFill/>
              </a:ln>
              <a:effectLst/>
            </c:spPr>
            <c:extLst>
              <c:ext xmlns:c16="http://schemas.microsoft.com/office/drawing/2014/chart" uri="{C3380CC4-5D6E-409C-BE32-E72D297353CC}">
                <c16:uniqueId val="{0000000D-EA9C-4332-86CF-7E14F12E49F4}"/>
              </c:ext>
            </c:extLst>
          </c:dPt>
          <c:dPt>
            <c:idx val="16"/>
            <c:invertIfNegative val="0"/>
            <c:bubble3D val="0"/>
            <c:spPr>
              <a:solidFill>
                <a:schemeClr val="bg1">
                  <a:lumMod val="50000"/>
                </a:schemeClr>
              </a:solidFill>
              <a:ln>
                <a:noFill/>
              </a:ln>
              <a:effectLst/>
            </c:spPr>
            <c:extLst>
              <c:ext xmlns:c16="http://schemas.microsoft.com/office/drawing/2014/chart" uri="{C3380CC4-5D6E-409C-BE32-E72D297353CC}">
                <c16:uniqueId val="{0000000F-EA9C-4332-86CF-7E14F12E49F4}"/>
              </c:ext>
            </c:extLst>
          </c:dPt>
          <c:dPt>
            <c:idx val="17"/>
            <c:invertIfNegative val="0"/>
            <c:bubble3D val="0"/>
            <c:spPr>
              <a:solidFill>
                <a:schemeClr val="bg1">
                  <a:lumMod val="50000"/>
                </a:schemeClr>
              </a:solidFill>
              <a:ln>
                <a:noFill/>
              </a:ln>
              <a:effectLst/>
            </c:spPr>
            <c:extLst>
              <c:ext xmlns:c16="http://schemas.microsoft.com/office/drawing/2014/chart" uri="{C3380CC4-5D6E-409C-BE32-E72D297353CC}">
                <c16:uniqueId val="{00000011-EA9C-4332-86CF-7E14F12E49F4}"/>
              </c:ext>
            </c:extLst>
          </c:dPt>
          <c:dPt>
            <c:idx val="20"/>
            <c:invertIfNegative val="0"/>
            <c:bubble3D val="0"/>
            <c:spPr>
              <a:solidFill>
                <a:schemeClr val="bg1">
                  <a:lumMod val="50000"/>
                </a:schemeClr>
              </a:solidFill>
              <a:ln>
                <a:noFill/>
              </a:ln>
              <a:effectLst/>
            </c:spPr>
            <c:extLst>
              <c:ext xmlns:c16="http://schemas.microsoft.com/office/drawing/2014/chart" uri="{C3380CC4-5D6E-409C-BE32-E72D297353CC}">
                <c16:uniqueId val="{00000013-EA9C-4332-86CF-7E14F12E49F4}"/>
              </c:ext>
            </c:extLst>
          </c:dPt>
          <c:dPt>
            <c:idx val="23"/>
            <c:invertIfNegative val="0"/>
            <c:bubble3D val="0"/>
            <c:spPr>
              <a:solidFill>
                <a:schemeClr val="bg1">
                  <a:lumMod val="50000"/>
                </a:schemeClr>
              </a:solidFill>
              <a:ln>
                <a:noFill/>
              </a:ln>
              <a:effectLst/>
            </c:spPr>
            <c:extLst>
              <c:ext xmlns:c16="http://schemas.microsoft.com/office/drawing/2014/chart" uri="{C3380CC4-5D6E-409C-BE32-E72D297353CC}">
                <c16:uniqueId val="{00000015-EA9C-4332-86CF-7E14F12E49F4}"/>
              </c:ext>
            </c:extLst>
          </c:dPt>
          <c:dPt>
            <c:idx val="24"/>
            <c:invertIfNegative val="0"/>
            <c:bubble3D val="0"/>
            <c:spPr>
              <a:solidFill>
                <a:schemeClr val="bg1">
                  <a:lumMod val="50000"/>
                </a:schemeClr>
              </a:solidFill>
              <a:ln>
                <a:noFill/>
              </a:ln>
              <a:effectLst/>
            </c:spPr>
            <c:extLst>
              <c:ext xmlns:c16="http://schemas.microsoft.com/office/drawing/2014/chart" uri="{C3380CC4-5D6E-409C-BE32-E72D297353CC}">
                <c16:uniqueId val="{00000017-EA9C-4332-86CF-7E14F12E49F4}"/>
              </c:ext>
            </c:extLst>
          </c:dPt>
          <c:dPt>
            <c:idx val="25"/>
            <c:invertIfNegative val="0"/>
            <c:bubble3D val="0"/>
            <c:spPr>
              <a:solidFill>
                <a:schemeClr val="bg1">
                  <a:lumMod val="50000"/>
                </a:schemeClr>
              </a:solidFill>
              <a:ln>
                <a:noFill/>
              </a:ln>
              <a:effectLst/>
            </c:spPr>
            <c:extLst>
              <c:ext xmlns:c16="http://schemas.microsoft.com/office/drawing/2014/chart" uri="{C3380CC4-5D6E-409C-BE32-E72D297353CC}">
                <c16:uniqueId val="{00000019-EA9C-4332-86CF-7E14F12E49F4}"/>
              </c:ext>
            </c:extLst>
          </c:dPt>
          <c:dPt>
            <c:idx val="27"/>
            <c:invertIfNegative val="0"/>
            <c:bubble3D val="0"/>
            <c:spPr>
              <a:solidFill>
                <a:schemeClr val="bg1">
                  <a:lumMod val="50000"/>
                </a:schemeClr>
              </a:solidFill>
              <a:ln>
                <a:noFill/>
              </a:ln>
              <a:effectLst/>
            </c:spPr>
            <c:extLst>
              <c:ext xmlns:c16="http://schemas.microsoft.com/office/drawing/2014/chart" uri="{C3380CC4-5D6E-409C-BE32-E72D297353CC}">
                <c16:uniqueId val="{0000001B-EA9C-4332-86CF-7E14F12E49F4}"/>
              </c:ext>
            </c:extLst>
          </c:dPt>
          <c:dPt>
            <c:idx val="28"/>
            <c:invertIfNegative val="0"/>
            <c:bubble3D val="0"/>
            <c:spPr>
              <a:solidFill>
                <a:schemeClr val="bg1">
                  <a:lumMod val="50000"/>
                </a:schemeClr>
              </a:solidFill>
              <a:ln>
                <a:noFill/>
              </a:ln>
              <a:effectLst/>
            </c:spPr>
            <c:extLst>
              <c:ext xmlns:c16="http://schemas.microsoft.com/office/drawing/2014/chart" uri="{C3380CC4-5D6E-409C-BE32-E72D297353CC}">
                <c16:uniqueId val="{0000001D-EA9C-4332-86CF-7E14F12E49F4}"/>
              </c:ext>
            </c:extLst>
          </c:dPt>
          <c:dPt>
            <c:idx val="31"/>
            <c:invertIfNegative val="0"/>
            <c:bubble3D val="0"/>
            <c:spPr>
              <a:solidFill>
                <a:schemeClr val="bg1">
                  <a:lumMod val="50000"/>
                </a:schemeClr>
              </a:solidFill>
              <a:ln>
                <a:noFill/>
              </a:ln>
              <a:effectLst/>
            </c:spPr>
            <c:extLst>
              <c:ext xmlns:c16="http://schemas.microsoft.com/office/drawing/2014/chart" uri="{C3380CC4-5D6E-409C-BE32-E72D297353CC}">
                <c16:uniqueId val="{0000001F-EA9C-4332-86CF-7E14F12E49F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'F35'!$A$7:$A$39</c:f>
              <c:strCache>
                <c:ptCount val="33"/>
                <c:pt idx="0">
                  <c:v>Tlaxcala</c:v>
                </c:pt>
                <c:pt idx="1">
                  <c:v>Tabasco</c:v>
                </c:pt>
                <c:pt idx="2">
                  <c:v>Guanajuato</c:v>
                </c:pt>
                <c:pt idx="3">
                  <c:v>Estado de México</c:v>
                </c:pt>
                <c:pt idx="4">
                  <c:v>San Luis Potosí</c:v>
                </c:pt>
                <c:pt idx="5">
                  <c:v>Puebla</c:v>
                </c:pt>
                <c:pt idx="6">
                  <c:v>Guerrero</c:v>
                </c:pt>
                <c:pt idx="7">
                  <c:v>Coahuila</c:v>
                </c:pt>
                <c:pt idx="8">
                  <c:v>Hidalgo</c:v>
                </c:pt>
                <c:pt idx="9">
                  <c:v>Yucatán</c:v>
                </c:pt>
                <c:pt idx="10">
                  <c:v>Querétaro</c:v>
                </c:pt>
                <c:pt idx="11">
                  <c:v>Oaxaca</c:v>
                </c:pt>
                <c:pt idx="12">
                  <c:v>Ciudad de México</c:v>
                </c:pt>
                <c:pt idx="13">
                  <c:v>Nayarit</c:v>
                </c:pt>
                <c:pt idx="14">
                  <c:v>Nacional</c:v>
                </c:pt>
                <c:pt idx="15">
                  <c:v>Quintana Roo</c:v>
                </c:pt>
                <c:pt idx="16">
                  <c:v>Veracruz</c:v>
                </c:pt>
                <c:pt idx="17">
                  <c:v>Colima</c:v>
                </c:pt>
                <c:pt idx="18">
                  <c:v>Chihuahua</c:v>
                </c:pt>
                <c:pt idx="19">
                  <c:v>Jalisco</c:v>
                </c:pt>
                <c:pt idx="20">
                  <c:v>Chiapas</c:v>
                </c:pt>
                <c:pt idx="21">
                  <c:v>Zacatecas</c:v>
                </c:pt>
                <c:pt idx="22">
                  <c:v>Michoacán</c:v>
                </c:pt>
                <c:pt idx="23">
                  <c:v>Nuevo León</c:v>
                </c:pt>
                <c:pt idx="24">
                  <c:v>Sinaloa</c:v>
                </c:pt>
                <c:pt idx="25">
                  <c:v>Baja California</c:v>
                </c:pt>
                <c:pt idx="26">
                  <c:v>Tamaulipas</c:v>
                </c:pt>
                <c:pt idx="27">
                  <c:v>Campeche</c:v>
                </c:pt>
                <c:pt idx="28">
                  <c:v>Durango</c:v>
                </c:pt>
                <c:pt idx="29">
                  <c:v>Sonora</c:v>
                </c:pt>
                <c:pt idx="30">
                  <c:v>Baja California Sur</c:v>
                </c:pt>
                <c:pt idx="31">
                  <c:v>Morelos</c:v>
                </c:pt>
                <c:pt idx="32">
                  <c:v>Aguascalientes</c:v>
                </c:pt>
              </c:strCache>
            </c:strRef>
          </c:cat>
          <c:val>
            <c:numRef>
              <c:f>'F35'!$B$7:$B$39</c:f>
              <c:numCache>
                <c:formatCode>0.00</c:formatCode>
                <c:ptCount val="33"/>
                <c:pt idx="0">
                  <c:v>-1.8694999999999879</c:v>
                </c:pt>
                <c:pt idx="1">
                  <c:v>-1.8565000000000111</c:v>
                </c:pt>
                <c:pt idx="2">
                  <c:v>-0.89280000000000825</c:v>
                </c:pt>
                <c:pt idx="3">
                  <c:v>-0.78929999999999723</c:v>
                </c:pt>
                <c:pt idx="4">
                  <c:v>-0.62529999999999575</c:v>
                </c:pt>
                <c:pt idx="5">
                  <c:v>-0.56850000000000023</c:v>
                </c:pt>
                <c:pt idx="6">
                  <c:v>-0.45140000000000668</c:v>
                </c:pt>
                <c:pt idx="7">
                  <c:v>-0.28749999999999432</c:v>
                </c:pt>
                <c:pt idx="8">
                  <c:v>-0.28570000000000562</c:v>
                </c:pt>
                <c:pt idx="9">
                  <c:v>-0.26429999999999154</c:v>
                </c:pt>
                <c:pt idx="10">
                  <c:v>-0.24340000000000828</c:v>
                </c:pt>
                <c:pt idx="11">
                  <c:v>-0.23509999999998854</c:v>
                </c:pt>
                <c:pt idx="12">
                  <c:v>-0.18540000000000134</c:v>
                </c:pt>
                <c:pt idx="13">
                  <c:v>-0.18179999999999552</c:v>
                </c:pt>
                <c:pt idx="14">
                  <c:v>-0.1746000000000123</c:v>
                </c:pt>
                <c:pt idx="15">
                  <c:v>-0.12869999999999493</c:v>
                </c:pt>
                <c:pt idx="16">
                  <c:v>-5.6800000000009732E-2</c:v>
                </c:pt>
                <c:pt idx="17">
                  <c:v>-2.0000000000663931E-4</c:v>
                </c:pt>
                <c:pt idx="18">
                  <c:v>7.169999999999277E-2</c:v>
                </c:pt>
                <c:pt idx="19">
                  <c:v>0.15980000000000416</c:v>
                </c:pt>
                <c:pt idx="20">
                  <c:v>0.18210000000000548</c:v>
                </c:pt>
                <c:pt idx="21">
                  <c:v>0.19499999999999318</c:v>
                </c:pt>
                <c:pt idx="22">
                  <c:v>0.22540000000000759</c:v>
                </c:pt>
                <c:pt idx="23">
                  <c:v>0.22930000000000916</c:v>
                </c:pt>
                <c:pt idx="24">
                  <c:v>0.29139999999999588</c:v>
                </c:pt>
                <c:pt idx="25">
                  <c:v>0.34419999999998652</c:v>
                </c:pt>
                <c:pt idx="26">
                  <c:v>0.3445999999999998</c:v>
                </c:pt>
                <c:pt idx="27">
                  <c:v>0.45049999999999102</c:v>
                </c:pt>
                <c:pt idx="28">
                  <c:v>0.61199999999999477</c:v>
                </c:pt>
                <c:pt idx="29">
                  <c:v>0.68859999999999388</c:v>
                </c:pt>
                <c:pt idx="30">
                  <c:v>1.0024999999999977</c:v>
                </c:pt>
                <c:pt idx="31">
                  <c:v>1.0894000000000119</c:v>
                </c:pt>
                <c:pt idx="32">
                  <c:v>1.2583000000000055</c:v>
                </c:pt>
              </c:numCache>
            </c:numRef>
          </c:val>
          <c:extLst>
            <c:ext xmlns:c16="http://schemas.microsoft.com/office/drawing/2014/chart" uri="{C3380CC4-5D6E-409C-BE32-E72D297353CC}">
              <c16:uniqueId val="{00000020-EA9C-4332-86CF-7E14F12E49F4}"/>
            </c:ext>
          </c:extLst>
        </c:ser>
        <c:dLbls>
          <c:showLegendKey val="0"/>
          <c:showVal val="0"/>
          <c:showCatName val="0"/>
          <c:showSerName val="0"/>
          <c:showPercent val="0"/>
          <c:showBubbleSize val="0"/>
        </c:dLbls>
        <c:gapWidth val="100"/>
        <c:axId val="476823680"/>
        <c:axId val="480683280"/>
      </c:barChart>
      <c:dateAx>
        <c:axId val="4768236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80683280"/>
        <c:crosses val="autoZero"/>
        <c:auto val="0"/>
        <c:lblOffset val="400"/>
        <c:baseTimeUnit val="days"/>
      </c:dateAx>
      <c:valAx>
        <c:axId val="480683280"/>
        <c:scaling>
          <c:orientation val="minMax"/>
        </c:scaling>
        <c:delete val="1"/>
        <c:axPos val="b"/>
        <c:numFmt formatCode="0.00" sourceLinked="1"/>
        <c:majorTickMark val="none"/>
        <c:minorTickMark val="none"/>
        <c:tickLblPos val="nextTo"/>
        <c:crossAx val="4768236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EBA4-4DBF-B729-D5DEFE5FB43C}"/>
              </c:ext>
            </c:extLst>
          </c:dPt>
          <c:dPt>
            <c:idx val="1"/>
            <c:invertIfNegative val="0"/>
            <c:bubble3D val="0"/>
            <c:spPr>
              <a:solidFill>
                <a:srgbClr val="606868"/>
              </a:solidFill>
              <a:ln>
                <a:noFill/>
              </a:ln>
              <a:effectLst/>
            </c:spPr>
            <c:extLst>
              <c:ext xmlns:c16="http://schemas.microsoft.com/office/drawing/2014/chart" uri="{C3380CC4-5D6E-409C-BE32-E72D297353CC}">
                <c16:uniqueId val="{00000003-EBA4-4DBF-B729-D5DEFE5FB43C}"/>
              </c:ext>
            </c:extLst>
          </c:dPt>
          <c:dPt>
            <c:idx val="3"/>
            <c:invertIfNegative val="0"/>
            <c:bubble3D val="0"/>
            <c:spPr>
              <a:solidFill>
                <a:srgbClr val="606868"/>
              </a:solidFill>
              <a:ln>
                <a:noFill/>
              </a:ln>
              <a:effectLst/>
            </c:spPr>
            <c:extLst>
              <c:ext xmlns:c16="http://schemas.microsoft.com/office/drawing/2014/chart" uri="{C3380CC4-5D6E-409C-BE32-E72D297353CC}">
                <c16:uniqueId val="{00000005-EBA4-4DBF-B729-D5DEFE5FB43C}"/>
              </c:ext>
            </c:extLst>
          </c:dPt>
          <c:dPt>
            <c:idx val="4"/>
            <c:invertIfNegative val="0"/>
            <c:bubble3D val="0"/>
            <c:spPr>
              <a:solidFill>
                <a:srgbClr val="606868"/>
              </a:solidFill>
              <a:ln>
                <a:noFill/>
              </a:ln>
              <a:effectLst/>
            </c:spPr>
            <c:extLst>
              <c:ext xmlns:c16="http://schemas.microsoft.com/office/drawing/2014/chart" uri="{C3380CC4-5D6E-409C-BE32-E72D297353CC}">
                <c16:uniqueId val="{00000007-EBA4-4DBF-B729-D5DEFE5FB43C}"/>
              </c:ext>
            </c:extLst>
          </c:dPt>
          <c:dPt>
            <c:idx val="5"/>
            <c:invertIfNegative val="0"/>
            <c:bubble3D val="0"/>
            <c:spPr>
              <a:solidFill>
                <a:srgbClr val="606868"/>
              </a:solidFill>
              <a:ln>
                <a:noFill/>
              </a:ln>
              <a:effectLst/>
            </c:spPr>
            <c:extLst>
              <c:ext xmlns:c16="http://schemas.microsoft.com/office/drawing/2014/chart" uri="{C3380CC4-5D6E-409C-BE32-E72D297353CC}">
                <c16:uniqueId val="{00000009-EBA4-4DBF-B729-D5DEFE5FB43C}"/>
              </c:ext>
            </c:extLst>
          </c:dPt>
          <c:dPt>
            <c:idx val="6"/>
            <c:invertIfNegative val="0"/>
            <c:bubble3D val="0"/>
            <c:spPr>
              <a:solidFill>
                <a:srgbClr val="606868"/>
              </a:solidFill>
              <a:ln>
                <a:noFill/>
              </a:ln>
              <a:effectLst/>
            </c:spPr>
            <c:extLst>
              <c:ext xmlns:c16="http://schemas.microsoft.com/office/drawing/2014/chart" uri="{C3380CC4-5D6E-409C-BE32-E72D297353CC}">
                <c16:uniqueId val="{0000000B-EBA4-4DBF-B729-D5DEFE5FB43C}"/>
              </c:ext>
            </c:extLst>
          </c:dPt>
          <c:dPt>
            <c:idx val="7"/>
            <c:invertIfNegative val="0"/>
            <c:bubble3D val="0"/>
            <c:spPr>
              <a:solidFill>
                <a:srgbClr val="FFC000"/>
              </a:solidFill>
              <a:ln>
                <a:noFill/>
              </a:ln>
              <a:effectLst/>
            </c:spPr>
            <c:extLst>
              <c:ext xmlns:c16="http://schemas.microsoft.com/office/drawing/2014/chart" uri="{C3380CC4-5D6E-409C-BE32-E72D297353CC}">
                <c16:uniqueId val="{0000000D-EBA4-4DBF-B729-D5DEFE5FB43C}"/>
              </c:ext>
            </c:extLst>
          </c:dPt>
          <c:dPt>
            <c:idx val="8"/>
            <c:invertIfNegative val="0"/>
            <c:bubble3D val="0"/>
            <c:spPr>
              <a:solidFill>
                <a:srgbClr val="606868"/>
              </a:solidFill>
              <a:ln>
                <a:noFill/>
              </a:ln>
              <a:effectLst/>
            </c:spPr>
            <c:extLst>
              <c:ext xmlns:c16="http://schemas.microsoft.com/office/drawing/2014/chart" uri="{C3380CC4-5D6E-409C-BE32-E72D297353CC}">
                <c16:uniqueId val="{0000000F-EBA4-4DBF-B729-D5DEFE5FB43C}"/>
              </c:ext>
            </c:extLst>
          </c:dPt>
          <c:dPt>
            <c:idx val="9"/>
            <c:invertIfNegative val="0"/>
            <c:bubble3D val="0"/>
            <c:spPr>
              <a:solidFill>
                <a:srgbClr val="606868"/>
              </a:solidFill>
              <a:ln>
                <a:noFill/>
              </a:ln>
              <a:effectLst/>
            </c:spPr>
            <c:extLst>
              <c:ext xmlns:c16="http://schemas.microsoft.com/office/drawing/2014/chart" uri="{C3380CC4-5D6E-409C-BE32-E72D297353CC}">
                <c16:uniqueId val="{00000011-EBA4-4DBF-B729-D5DEFE5FB43C}"/>
              </c:ext>
            </c:extLst>
          </c:dPt>
          <c:dPt>
            <c:idx val="10"/>
            <c:invertIfNegative val="0"/>
            <c:bubble3D val="0"/>
            <c:spPr>
              <a:solidFill>
                <a:srgbClr val="606868"/>
              </a:solidFill>
              <a:ln>
                <a:noFill/>
              </a:ln>
              <a:effectLst/>
            </c:spPr>
            <c:extLst>
              <c:ext xmlns:c16="http://schemas.microsoft.com/office/drawing/2014/chart" uri="{C3380CC4-5D6E-409C-BE32-E72D297353CC}">
                <c16:uniqueId val="{00000013-EBA4-4DBF-B729-D5DEFE5FB43C}"/>
              </c:ext>
            </c:extLst>
          </c:dPt>
          <c:dPt>
            <c:idx val="12"/>
            <c:invertIfNegative val="0"/>
            <c:bubble3D val="0"/>
            <c:spPr>
              <a:solidFill>
                <a:srgbClr val="606868"/>
              </a:solidFill>
              <a:ln>
                <a:noFill/>
              </a:ln>
              <a:effectLst/>
            </c:spPr>
            <c:extLst>
              <c:ext xmlns:c16="http://schemas.microsoft.com/office/drawing/2014/chart" uri="{C3380CC4-5D6E-409C-BE32-E72D297353CC}">
                <c16:uniqueId val="{00000015-EBA4-4DBF-B729-D5DEFE5FB43C}"/>
              </c:ext>
            </c:extLst>
          </c:dPt>
          <c:dPt>
            <c:idx val="13"/>
            <c:invertIfNegative val="0"/>
            <c:bubble3D val="0"/>
            <c:spPr>
              <a:solidFill>
                <a:srgbClr val="606868"/>
              </a:solidFill>
              <a:ln>
                <a:noFill/>
              </a:ln>
              <a:effectLst/>
            </c:spPr>
            <c:extLst>
              <c:ext xmlns:c16="http://schemas.microsoft.com/office/drawing/2014/chart" uri="{C3380CC4-5D6E-409C-BE32-E72D297353CC}">
                <c16:uniqueId val="{00000017-EBA4-4DBF-B729-D5DEFE5FB43C}"/>
              </c:ext>
            </c:extLst>
          </c:dPt>
          <c:dPt>
            <c:idx val="14"/>
            <c:invertIfNegative val="0"/>
            <c:bubble3D val="0"/>
            <c:spPr>
              <a:solidFill>
                <a:srgbClr val="606868"/>
              </a:solidFill>
              <a:ln>
                <a:noFill/>
              </a:ln>
              <a:effectLst/>
            </c:spPr>
            <c:extLst>
              <c:ext xmlns:c16="http://schemas.microsoft.com/office/drawing/2014/chart" uri="{C3380CC4-5D6E-409C-BE32-E72D297353CC}">
                <c16:uniqueId val="{00000019-EBA4-4DBF-B729-D5DEFE5FB43C}"/>
              </c:ext>
            </c:extLst>
          </c:dPt>
          <c:dPt>
            <c:idx val="15"/>
            <c:invertIfNegative val="0"/>
            <c:bubble3D val="0"/>
            <c:spPr>
              <a:solidFill>
                <a:srgbClr val="606868"/>
              </a:solidFill>
              <a:ln>
                <a:noFill/>
              </a:ln>
              <a:effectLst/>
            </c:spPr>
            <c:extLst>
              <c:ext xmlns:c16="http://schemas.microsoft.com/office/drawing/2014/chart" uri="{C3380CC4-5D6E-409C-BE32-E72D297353CC}">
                <c16:uniqueId val="{0000001B-EBA4-4DBF-B729-D5DEFE5FB43C}"/>
              </c:ext>
            </c:extLst>
          </c:dPt>
          <c:dPt>
            <c:idx val="16"/>
            <c:invertIfNegative val="0"/>
            <c:bubble3D val="0"/>
            <c:spPr>
              <a:solidFill>
                <a:srgbClr val="606868"/>
              </a:solidFill>
              <a:ln>
                <a:noFill/>
              </a:ln>
              <a:effectLst/>
            </c:spPr>
            <c:extLst>
              <c:ext xmlns:c16="http://schemas.microsoft.com/office/drawing/2014/chart" uri="{C3380CC4-5D6E-409C-BE32-E72D297353CC}">
                <c16:uniqueId val="{0000001D-EBA4-4DBF-B729-D5DEFE5FB43C}"/>
              </c:ext>
            </c:extLst>
          </c:dPt>
          <c:dPt>
            <c:idx val="17"/>
            <c:invertIfNegative val="0"/>
            <c:bubble3D val="0"/>
            <c:spPr>
              <a:solidFill>
                <a:srgbClr val="606868"/>
              </a:solidFill>
              <a:ln>
                <a:noFill/>
              </a:ln>
              <a:effectLst/>
            </c:spPr>
            <c:extLst>
              <c:ext xmlns:c16="http://schemas.microsoft.com/office/drawing/2014/chart" uri="{C3380CC4-5D6E-409C-BE32-E72D297353CC}">
                <c16:uniqueId val="{0000001F-EBA4-4DBF-B729-D5DEFE5FB43C}"/>
              </c:ext>
            </c:extLst>
          </c:dPt>
          <c:dPt>
            <c:idx val="18"/>
            <c:invertIfNegative val="0"/>
            <c:bubble3D val="0"/>
            <c:spPr>
              <a:solidFill>
                <a:srgbClr val="606868"/>
              </a:solidFill>
              <a:ln>
                <a:noFill/>
              </a:ln>
              <a:effectLst/>
            </c:spPr>
            <c:extLst>
              <c:ext xmlns:c16="http://schemas.microsoft.com/office/drawing/2014/chart" uri="{C3380CC4-5D6E-409C-BE32-E72D297353CC}">
                <c16:uniqueId val="{00000021-EBA4-4DBF-B729-D5DEFE5FB43C}"/>
              </c:ext>
            </c:extLst>
          </c:dPt>
          <c:dPt>
            <c:idx val="19"/>
            <c:invertIfNegative val="0"/>
            <c:bubble3D val="0"/>
            <c:spPr>
              <a:solidFill>
                <a:srgbClr val="FFC000"/>
              </a:solidFill>
              <a:ln>
                <a:noFill/>
              </a:ln>
              <a:effectLst/>
            </c:spPr>
            <c:extLst>
              <c:ext xmlns:c16="http://schemas.microsoft.com/office/drawing/2014/chart" uri="{C3380CC4-5D6E-409C-BE32-E72D297353CC}">
                <c16:uniqueId val="{00000023-EBA4-4DBF-B729-D5DEFE5FB43C}"/>
              </c:ext>
            </c:extLst>
          </c:dPt>
          <c:dPt>
            <c:idx val="20"/>
            <c:invertIfNegative val="0"/>
            <c:bubble3D val="0"/>
            <c:spPr>
              <a:solidFill>
                <a:srgbClr val="606868"/>
              </a:solidFill>
              <a:ln>
                <a:noFill/>
              </a:ln>
              <a:effectLst/>
            </c:spPr>
            <c:extLst>
              <c:ext xmlns:c16="http://schemas.microsoft.com/office/drawing/2014/chart" uri="{C3380CC4-5D6E-409C-BE32-E72D297353CC}">
                <c16:uniqueId val="{00000025-EBA4-4DBF-B729-D5DEFE5FB43C}"/>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27-EBA4-4DBF-B729-D5DEFE5FB43C}"/>
              </c:ext>
            </c:extLst>
          </c:dPt>
          <c:dPt>
            <c:idx val="22"/>
            <c:invertIfNegative val="0"/>
            <c:bubble3D val="0"/>
            <c:spPr>
              <a:solidFill>
                <a:srgbClr val="606868"/>
              </a:solidFill>
              <a:ln>
                <a:noFill/>
              </a:ln>
              <a:effectLst/>
            </c:spPr>
            <c:extLst>
              <c:ext xmlns:c16="http://schemas.microsoft.com/office/drawing/2014/chart" uri="{C3380CC4-5D6E-409C-BE32-E72D297353CC}">
                <c16:uniqueId val="{00000029-EBA4-4DBF-B729-D5DEFE5FB43C}"/>
              </c:ext>
            </c:extLst>
          </c:dPt>
          <c:dPt>
            <c:idx val="24"/>
            <c:invertIfNegative val="0"/>
            <c:bubble3D val="0"/>
            <c:spPr>
              <a:solidFill>
                <a:srgbClr val="606868"/>
              </a:solidFill>
              <a:ln>
                <a:noFill/>
              </a:ln>
              <a:effectLst/>
            </c:spPr>
            <c:extLst>
              <c:ext xmlns:c16="http://schemas.microsoft.com/office/drawing/2014/chart" uri="{C3380CC4-5D6E-409C-BE32-E72D297353CC}">
                <c16:uniqueId val="{0000002B-EBA4-4DBF-B729-D5DEFE5FB43C}"/>
              </c:ext>
            </c:extLst>
          </c:dPt>
          <c:dPt>
            <c:idx val="25"/>
            <c:invertIfNegative val="0"/>
            <c:bubble3D val="0"/>
            <c:spPr>
              <a:solidFill>
                <a:srgbClr val="606868"/>
              </a:solidFill>
              <a:ln>
                <a:noFill/>
              </a:ln>
              <a:effectLst/>
            </c:spPr>
            <c:extLst>
              <c:ext xmlns:c16="http://schemas.microsoft.com/office/drawing/2014/chart" uri="{C3380CC4-5D6E-409C-BE32-E72D297353CC}">
                <c16:uniqueId val="{0000002D-EBA4-4DBF-B729-D5DEFE5FB43C}"/>
              </c:ext>
            </c:extLst>
          </c:dPt>
          <c:dPt>
            <c:idx val="27"/>
            <c:invertIfNegative val="0"/>
            <c:bubble3D val="0"/>
            <c:spPr>
              <a:solidFill>
                <a:srgbClr val="606868"/>
              </a:solidFill>
              <a:ln>
                <a:noFill/>
              </a:ln>
              <a:effectLst/>
            </c:spPr>
            <c:extLst>
              <c:ext xmlns:c16="http://schemas.microsoft.com/office/drawing/2014/chart" uri="{C3380CC4-5D6E-409C-BE32-E72D297353CC}">
                <c16:uniqueId val="{0000002F-EBA4-4DBF-B729-D5DEFE5FB43C}"/>
              </c:ext>
            </c:extLst>
          </c:dPt>
          <c:dPt>
            <c:idx val="28"/>
            <c:invertIfNegative val="0"/>
            <c:bubble3D val="0"/>
            <c:spPr>
              <a:solidFill>
                <a:srgbClr val="606868"/>
              </a:solidFill>
              <a:ln>
                <a:noFill/>
              </a:ln>
              <a:effectLst/>
            </c:spPr>
            <c:extLst>
              <c:ext xmlns:c16="http://schemas.microsoft.com/office/drawing/2014/chart" uri="{C3380CC4-5D6E-409C-BE32-E72D297353CC}">
                <c16:uniqueId val="{00000031-EBA4-4DBF-B729-D5DEFE5FB43C}"/>
              </c:ext>
            </c:extLst>
          </c:dPt>
          <c:dPt>
            <c:idx val="31"/>
            <c:invertIfNegative val="0"/>
            <c:bubble3D val="0"/>
            <c:spPr>
              <a:solidFill>
                <a:srgbClr val="FFC000"/>
              </a:solidFill>
              <a:ln>
                <a:noFill/>
              </a:ln>
              <a:effectLst/>
            </c:spPr>
            <c:extLst>
              <c:ext xmlns:c16="http://schemas.microsoft.com/office/drawing/2014/chart" uri="{C3380CC4-5D6E-409C-BE32-E72D297353CC}">
                <c16:uniqueId val="{00000033-EBA4-4DBF-B729-D5DEFE5FB43C}"/>
              </c:ext>
            </c:extLst>
          </c:dPt>
          <c:dPt>
            <c:idx val="36"/>
            <c:invertIfNegative val="0"/>
            <c:bubble3D val="0"/>
            <c:spPr>
              <a:solidFill>
                <a:srgbClr val="606868"/>
              </a:solidFill>
              <a:ln>
                <a:noFill/>
              </a:ln>
              <a:effectLst/>
            </c:spPr>
            <c:extLst>
              <c:ext xmlns:c16="http://schemas.microsoft.com/office/drawing/2014/chart" uri="{C3380CC4-5D6E-409C-BE32-E72D297353CC}">
                <c16:uniqueId val="{00000035-EBA4-4DBF-B729-D5DEFE5FB43C}"/>
              </c:ext>
            </c:extLst>
          </c:dPt>
          <c:dPt>
            <c:idx val="37"/>
            <c:invertIfNegative val="0"/>
            <c:bubble3D val="0"/>
            <c:spPr>
              <a:solidFill>
                <a:srgbClr val="606868"/>
              </a:solidFill>
              <a:ln>
                <a:noFill/>
              </a:ln>
              <a:effectLst/>
            </c:spPr>
            <c:extLst>
              <c:ext xmlns:c16="http://schemas.microsoft.com/office/drawing/2014/chart" uri="{C3380CC4-5D6E-409C-BE32-E72D297353CC}">
                <c16:uniqueId val="{00000037-EBA4-4DBF-B729-D5DEFE5FB43C}"/>
              </c:ext>
            </c:extLst>
          </c:dPt>
          <c:dPt>
            <c:idx val="39"/>
            <c:invertIfNegative val="0"/>
            <c:bubble3D val="0"/>
            <c:spPr>
              <a:solidFill>
                <a:srgbClr val="606868"/>
              </a:solidFill>
              <a:ln>
                <a:noFill/>
              </a:ln>
              <a:effectLst/>
            </c:spPr>
            <c:extLst>
              <c:ext xmlns:c16="http://schemas.microsoft.com/office/drawing/2014/chart" uri="{C3380CC4-5D6E-409C-BE32-E72D297353CC}">
                <c16:uniqueId val="{00000039-EBA4-4DBF-B729-D5DEFE5FB43C}"/>
              </c:ext>
            </c:extLst>
          </c:dPt>
          <c:dPt>
            <c:idx val="40"/>
            <c:invertIfNegative val="0"/>
            <c:bubble3D val="0"/>
            <c:spPr>
              <a:solidFill>
                <a:srgbClr val="606868"/>
              </a:solidFill>
              <a:ln>
                <a:noFill/>
              </a:ln>
              <a:effectLst/>
            </c:spPr>
            <c:extLst>
              <c:ext xmlns:c16="http://schemas.microsoft.com/office/drawing/2014/chart" uri="{C3380CC4-5D6E-409C-BE32-E72D297353CC}">
                <c16:uniqueId val="{0000003B-EBA4-4DBF-B729-D5DEFE5FB43C}"/>
              </c:ext>
            </c:extLst>
          </c:dPt>
          <c:dPt>
            <c:idx val="43"/>
            <c:invertIfNegative val="0"/>
            <c:bubble3D val="0"/>
            <c:spPr>
              <a:solidFill>
                <a:srgbClr val="FFC000"/>
              </a:solidFill>
              <a:ln>
                <a:noFill/>
              </a:ln>
              <a:effectLst/>
            </c:spPr>
            <c:extLst>
              <c:ext xmlns:c16="http://schemas.microsoft.com/office/drawing/2014/chart" uri="{C3380CC4-5D6E-409C-BE32-E72D297353CC}">
                <c16:uniqueId val="{0000003D-EBA4-4DBF-B729-D5DEFE5FB43C}"/>
              </c:ext>
            </c:extLst>
          </c:dPt>
          <c:dPt>
            <c:idx val="48"/>
            <c:invertIfNegative val="0"/>
            <c:bubble3D val="0"/>
            <c:spPr>
              <a:solidFill>
                <a:srgbClr val="606868"/>
              </a:solidFill>
              <a:ln>
                <a:noFill/>
              </a:ln>
              <a:effectLst/>
            </c:spPr>
            <c:extLst>
              <c:ext xmlns:c16="http://schemas.microsoft.com/office/drawing/2014/chart" uri="{C3380CC4-5D6E-409C-BE32-E72D297353CC}">
                <c16:uniqueId val="{0000003F-EBA4-4DBF-B729-D5DEFE5FB43C}"/>
              </c:ext>
            </c:extLst>
          </c:dPt>
          <c:dPt>
            <c:idx val="49"/>
            <c:invertIfNegative val="0"/>
            <c:bubble3D val="0"/>
            <c:spPr>
              <a:solidFill>
                <a:srgbClr val="606868"/>
              </a:solidFill>
              <a:ln>
                <a:noFill/>
              </a:ln>
              <a:effectLst/>
            </c:spPr>
            <c:extLst>
              <c:ext xmlns:c16="http://schemas.microsoft.com/office/drawing/2014/chart" uri="{C3380CC4-5D6E-409C-BE32-E72D297353CC}">
                <c16:uniqueId val="{00000041-EBA4-4DBF-B729-D5DEFE5FB43C}"/>
              </c:ext>
            </c:extLst>
          </c:dPt>
          <c:dPt>
            <c:idx val="51"/>
            <c:invertIfNegative val="0"/>
            <c:bubble3D val="0"/>
            <c:spPr>
              <a:solidFill>
                <a:srgbClr val="606868"/>
              </a:solidFill>
              <a:ln>
                <a:noFill/>
              </a:ln>
              <a:effectLst/>
            </c:spPr>
            <c:extLst>
              <c:ext xmlns:c16="http://schemas.microsoft.com/office/drawing/2014/chart" uri="{C3380CC4-5D6E-409C-BE32-E72D297353CC}">
                <c16:uniqueId val="{00000043-EBA4-4DBF-B729-D5DEFE5FB43C}"/>
              </c:ext>
            </c:extLst>
          </c:dPt>
          <c:dPt>
            <c:idx val="52"/>
            <c:invertIfNegative val="0"/>
            <c:bubble3D val="0"/>
            <c:spPr>
              <a:solidFill>
                <a:srgbClr val="606868"/>
              </a:solidFill>
              <a:ln>
                <a:noFill/>
              </a:ln>
              <a:effectLst/>
            </c:spPr>
            <c:extLst>
              <c:ext xmlns:c16="http://schemas.microsoft.com/office/drawing/2014/chart" uri="{C3380CC4-5D6E-409C-BE32-E72D297353CC}">
                <c16:uniqueId val="{00000045-EBA4-4DBF-B729-D5DEFE5FB43C}"/>
              </c:ext>
            </c:extLst>
          </c:dPt>
          <c:dPt>
            <c:idx val="55"/>
            <c:invertIfNegative val="0"/>
            <c:bubble3D val="0"/>
            <c:spPr>
              <a:solidFill>
                <a:srgbClr val="FFC000"/>
              </a:solidFill>
              <a:ln>
                <a:noFill/>
              </a:ln>
              <a:effectLst/>
            </c:spPr>
            <c:extLst>
              <c:ext xmlns:c16="http://schemas.microsoft.com/office/drawing/2014/chart" uri="{C3380CC4-5D6E-409C-BE32-E72D297353CC}">
                <c16:uniqueId val="{00000047-EBA4-4DBF-B729-D5DEFE5FB43C}"/>
              </c:ext>
            </c:extLst>
          </c:dPt>
          <c:dPt>
            <c:idx val="60"/>
            <c:invertIfNegative val="0"/>
            <c:bubble3D val="0"/>
            <c:spPr>
              <a:solidFill>
                <a:srgbClr val="606868"/>
              </a:solidFill>
              <a:ln>
                <a:noFill/>
              </a:ln>
              <a:effectLst/>
            </c:spPr>
            <c:extLst>
              <c:ext xmlns:c16="http://schemas.microsoft.com/office/drawing/2014/chart" uri="{C3380CC4-5D6E-409C-BE32-E72D297353CC}">
                <c16:uniqueId val="{00000049-EBA4-4DBF-B729-D5DEFE5FB43C}"/>
              </c:ext>
            </c:extLst>
          </c:dPt>
          <c:dPt>
            <c:idx val="61"/>
            <c:invertIfNegative val="0"/>
            <c:bubble3D val="0"/>
            <c:spPr>
              <a:solidFill>
                <a:srgbClr val="606868"/>
              </a:solidFill>
              <a:ln>
                <a:noFill/>
              </a:ln>
              <a:effectLst/>
            </c:spPr>
            <c:extLst>
              <c:ext xmlns:c16="http://schemas.microsoft.com/office/drawing/2014/chart" uri="{C3380CC4-5D6E-409C-BE32-E72D297353CC}">
                <c16:uniqueId val="{0000004B-EBA4-4DBF-B729-D5DEFE5FB43C}"/>
              </c:ext>
            </c:extLst>
          </c:dPt>
          <c:dPt>
            <c:idx val="63"/>
            <c:invertIfNegative val="0"/>
            <c:bubble3D val="0"/>
            <c:spPr>
              <a:solidFill>
                <a:srgbClr val="606868"/>
              </a:solidFill>
              <a:ln>
                <a:noFill/>
              </a:ln>
              <a:effectLst/>
            </c:spPr>
            <c:extLst>
              <c:ext xmlns:c16="http://schemas.microsoft.com/office/drawing/2014/chart" uri="{C3380CC4-5D6E-409C-BE32-E72D297353CC}">
                <c16:uniqueId val="{0000004D-EBA4-4DBF-B729-D5DEFE5FB43C}"/>
              </c:ext>
            </c:extLst>
          </c:dPt>
          <c:dPt>
            <c:idx val="64"/>
            <c:invertIfNegative val="0"/>
            <c:bubble3D val="0"/>
            <c:spPr>
              <a:solidFill>
                <a:srgbClr val="606868"/>
              </a:solidFill>
              <a:ln>
                <a:noFill/>
              </a:ln>
              <a:effectLst/>
            </c:spPr>
            <c:extLst>
              <c:ext xmlns:c16="http://schemas.microsoft.com/office/drawing/2014/chart" uri="{C3380CC4-5D6E-409C-BE32-E72D297353CC}">
                <c16:uniqueId val="{0000004F-EBA4-4DBF-B729-D5DEFE5FB43C}"/>
              </c:ext>
            </c:extLst>
          </c:dPt>
          <c:dPt>
            <c:idx val="67"/>
            <c:invertIfNegative val="0"/>
            <c:bubble3D val="0"/>
            <c:spPr>
              <a:solidFill>
                <a:srgbClr val="FFC000"/>
              </a:solidFill>
              <a:ln>
                <a:noFill/>
              </a:ln>
              <a:effectLst/>
            </c:spPr>
            <c:extLst>
              <c:ext xmlns:c16="http://schemas.microsoft.com/office/drawing/2014/chart" uri="{C3380CC4-5D6E-409C-BE32-E72D297353CC}">
                <c16:uniqueId val="{00000051-EBA4-4DBF-B729-D5DEFE5FB43C}"/>
              </c:ext>
            </c:extLst>
          </c:dPt>
          <c:dPt>
            <c:idx val="72"/>
            <c:invertIfNegative val="0"/>
            <c:bubble3D val="0"/>
            <c:spPr>
              <a:solidFill>
                <a:srgbClr val="606868"/>
              </a:solidFill>
              <a:ln>
                <a:noFill/>
              </a:ln>
              <a:effectLst/>
            </c:spPr>
            <c:extLst>
              <c:ext xmlns:c16="http://schemas.microsoft.com/office/drawing/2014/chart" uri="{C3380CC4-5D6E-409C-BE32-E72D297353CC}">
                <c16:uniqueId val="{00000053-EBA4-4DBF-B729-D5DEFE5FB43C}"/>
              </c:ext>
            </c:extLst>
          </c:dPt>
          <c:dPt>
            <c:idx val="73"/>
            <c:invertIfNegative val="0"/>
            <c:bubble3D val="0"/>
            <c:spPr>
              <a:solidFill>
                <a:srgbClr val="606868"/>
              </a:solidFill>
              <a:ln>
                <a:noFill/>
              </a:ln>
              <a:effectLst/>
            </c:spPr>
            <c:extLst>
              <c:ext xmlns:c16="http://schemas.microsoft.com/office/drawing/2014/chart" uri="{C3380CC4-5D6E-409C-BE32-E72D297353CC}">
                <c16:uniqueId val="{00000055-EBA4-4DBF-B729-D5DEFE5FB43C}"/>
              </c:ext>
            </c:extLst>
          </c:dPt>
          <c:dPt>
            <c:idx val="75"/>
            <c:invertIfNegative val="0"/>
            <c:bubble3D val="0"/>
            <c:spPr>
              <a:solidFill>
                <a:srgbClr val="606868"/>
              </a:solidFill>
              <a:ln>
                <a:noFill/>
              </a:ln>
              <a:effectLst/>
            </c:spPr>
            <c:extLst>
              <c:ext xmlns:c16="http://schemas.microsoft.com/office/drawing/2014/chart" uri="{C3380CC4-5D6E-409C-BE32-E72D297353CC}">
                <c16:uniqueId val="{00000057-EBA4-4DBF-B729-D5DEFE5FB43C}"/>
              </c:ext>
            </c:extLst>
          </c:dPt>
          <c:dPt>
            <c:idx val="76"/>
            <c:invertIfNegative val="0"/>
            <c:bubble3D val="0"/>
            <c:spPr>
              <a:solidFill>
                <a:srgbClr val="606868"/>
              </a:solidFill>
              <a:ln>
                <a:noFill/>
              </a:ln>
              <a:effectLst/>
            </c:spPr>
            <c:extLst>
              <c:ext xmlns:c16="http://schemas.microsoft.com/office/drawing/2014/chart" uri="{C3380CC4-5D6E-409C-BE32-E72D297353CC}">
                <c16:uniqueId val="{00000059-EBA4-4DBF-B729-D5DEFE5FB43C}"/>
              </c:ext>
            </c:extLst>
          </c:dPt>
          <c:dPt>
            <c:idx val="79"/>
            <c:invertIfNegative val="0"/>
            <c:bubble3D val="0"/>
            <c:spPr>
              <a:solidFill>
                <a:srgbClr val="FFC000"/>
              </a:solidFill>
              <a:ln>
                <a:noFill/>
              </a:ln>
              <a:effectLst/>
            </c:spPr>
            <c:extLst>
              <c:ext xmlns:c16="http://schemas.microsoft.com/office/drawing/2014/chart" uri="{C3380CC4-5D6E-409C-BE32-E72D297353CC}">
                <c16:uniqueId val="{0000005B-EBA4-4DBF-B729-D5DEFE5FB43C}"/>
              </c:ext>
            </c:extLst>
          </c:dPt>
          <c:dPt>
            <c:idx val="84"/>
            <c:invertIfNegative val="0"/>
            <c:bubble3D val="0"/>
            <c:spPr>
              <a:solidFill>
                <a:srgbClr val="606868"/>
              </a:solidFill>
              <a:ln>
                <a:noFill/>
              </a:ln>
              <a:effectLst/>
            </c:spPr>
            <c:extLst>
              <c:ext xmlns:c16="http://schemas.microsoft.com/office/drawing/2014/chart" uri="{C3380CC4-5D6E-409C-BE32-E72D297353CC}">
                <c16:uniqueId val="{0000005D-EBA4-4DBF-B729-D5DEFE5FB43C}"/>
              </c:ext>
            </c:extLst>
          </c:dPt>
          <c:dPt>
            <c:idx val="85"/>
            <c:invertIfNegative val="0"/>
            <c:bubble3D val="0"/>
            <c:spPr>
              <a:solidFill>
                <a:srgbClr val="606868"/>
              </a:solidFill>
              <a:ln>
                <a:noFill/>
              </a:ln>
              <a:effectLst/>
            </c:spPr>
            <c:extLst>
              <c:ext xmlns:c16="http://schemas.microsoft.com/office/drawing/2014/chart" uri="{C3380CC4-5D6E-409C-BE32-E72D297353CC}">
                <c16:uniqueId val="{0000005F-EBA4-4DBF-B729-D5DEFE5FB43C}"/>
              </c:ext>
            </c:extLst>
          </c:dPt>
          <c:dPt>
            <c:idx val="87"/>
            <c:invertIfNegative val="0"/>
            <c:bubble3D val="0"/>
            <c:spPr>
              <a:solidFill>
                <a:srgbClr val="606868"/>
              </a:solidFill>
              <a:ln>
                <a:noFill/>
              </a:ln>
              <a:effectLst/>
            </c:spPr>
            <c:extLst>
              <c:ext xmlns:c16="http://schemas.microsoft.com/office/drawing/2014/chart" uri="{C3380CC4-5D6E-409C-BE32-E72D297353CC}">
                <c16:uniqueId val="{00000061-EBA4-4DBF-B729-D5DEFE5FB43C}"/>
              </c:ext>
            </c:extLst>
          </c:dPt>
          <c:dPt>
            <c:idx val="88"/>
            <c:invertIfNegative val="0"/>
            <c:bubble3D val="0"/>
            <c:spPr>
              <a:solidFill>
                <a:srgbClr val="606868"/>
              </a:solidFill>
              <a:ln>
                <a:noFill/>
              </a:ln>
              <a:effectLst/>
            </c:spPr>
            <c:extLst>
              <c:ext xmlns:c16="http://schemas.microsoft.com/office/drawing/2014/chart" uri="{C3380CC4-5D6E-409C-BE32-E72D297353CC}">
                <c16:uniqueId val="{00000063-EBA4-4DBF-B729-D5DEFE5FB43C}"/>
              </c:ext>
            </c:extLst>
          </c:dPt>
          <c:dPt>
            <c:idx val="91"/>
            <c:invertIfNegative val="0"/>
            <c:bubble3D val="0"/>
            <c:spPr>
              <a:solidFill>
                <a:srgbClr val="FFC000"/>
              </a:solidFill>
              <a:ln>
                <a:noFill/>
              </a:ln>
              <a:effectLst/>
            </c:spPr>
            <c:extLst>
              <c:ext xmlns:c16="http://schemas.microsoft.com/office/drawing/2014/chart" uri="{C3380CC4-5D6E-409C-BE32-E72D297353CC}">
                <c16:uniqueId val="{00000065-EBA4-4DBF-B729-D5DEFE5FB43C}"/>
              </c:ext>
            </c:extLst>
          </c:dPt>
          <c:dPt>
            <c:idx val="96"/>
            <c:invertIfNegative val="0"/>
            <c:bubble3D val="0"/>
            <c:spPr>
              <a:solidFill>
                <a:srgbClr val="606868"/>
              </a:solidFill>
              <a:ln>
                <a:noFill/>
              </a:ln>
              <a:effectLst/>
            </c:spPr>
            <c:extLst>
              <c:ext xmlns:c16="http://schemas.microsoft.com/office/drawing/2014/chart" uri="{C3380CC4-5D6E-409C-BE32-E72D297353CC}">
                <c16:uniqueId val="{00000067-EBA4-4DBF-B729-D5DEFE5FB43C}"/>
              </c:ext>
            </c:extLst>
          </c:dPt>
          <c:dPt>
            <c:idx val="97"/>
            <c:invertIfNegative val="0"/>
            <c:bubble3D val="0"/>
            <c:spPr>
              <a:solidFill>
                <a:srgbClr val="606868"/>
              </a:solidFill>
              <a:ln>
                <a:noFill/>
              </a:ln>
              <a:effectLst/>
            </c:spPr>
            <c:extLst>
              <c:ext xmlns:c16="http://schemas.microsoft.com/office/drawing/2014/chart" uri="{C3380CC4-5D6E-409C-BE32-E72D297353CC}">
                <c16:uniqueId val="{00000069-EBA4-4DBF-B729-D5DEFE5FB43C}"/>
              </c:ext>
            </c:extLst>
          </c:dPt>
          <c:dPt>
            <c:idx val="99"/>
            <c:invertIfNegative val="0"/>
            <c:bubble3D val="0"/>
            <c:spPr>
              <a:solidFill>
                <a:srgbClr val="606868"/>
              </a:solidFill>
              <a:ln>
                <a:noFill/>
              </a:ln>
              <a:effectLst/>
            </c:spPr>
            <c:extLst>
              <c:ext xmlns:c16="http://schemas.microsoft.com/office/drawing/2014/chart" uri="{C3380CC4-5D6E-409C-BE32-E72D297353CC}">
                <c16:uniqueId val="{0000006B-EBA4-4DBF-B729-D5DEFE5FB43C}"/>
              </c:ext>
            </c:extLst>
          </c:dPt>
          <c:dPt>
            <c:idx val="100"/>
            <c:invertIfNegative val="0"/>
            <c:bubble3D val="0"/>
            <c:spPr>
              <a:solidFill>
                <a:srgbClr val="606868"/>
              </a:solidFill>
              <a:ln>
                <a:noFill/>
              </a:ln>
              <a:effectLst/>
            </c:spPr>
            <c:extLst>
              <c:ext xmlns:c16="http://schemas.microsoft.com/office/drawing/2014/chart" uri="{C3380CC4-5D6E-409C-BE32-E72D297353CC}">
                <c16:uniqueId val="{0000006D-EBA4-4DBF-B729-D5DEFE5FB43C}"/>
              </c:ext>
            </c:extLst>
          </c:dPt>
          <c:dPt>
            <c:idx val="103"/>
            <c:invertIfNegative val="0"/>
            <c:bubble3D val="0"/>
            <c:spPr>
              <a:solidFill>
                <a:srgbClr val="FFC000"/>
              </a:solidFill>
              <a:ln>
                <a:noFill/>
              </a:ln>
              <a:effectLst/>
            </c:spPr>
            <c:extLst>
              <c:ext xmlns:c16="http://schemas.microsoft.com/office/drawing/2014/chart" uri="{C3380CC4-5D6E-409C-BE32-E72D297353CC}">
                <c16:uniqueId val="{0000006F-EBA4-4DBF-B729-D5DEFE5FB43C}"/>
              </c:ext>
            </c:extLst>
          </c:dPt>
          <c:dPt>
            <c:idx val="108"/>
            <c:invertIfNegative val="0"/>
            <c:bubble3D val="0"/>
            <c:spPr>
              <a:solidFill>
                <a:srgbClr val="606868"/>
              </a:solidFill>
              <a:ln>
                <a:noFill/>
              </a:ln>
              <a:effectLst/>
            </c:spPr>
            <c:extLst>
              <c:ext xmlns:c16="http://schemas.microsoft.com/office/drawing/2014/chart" uri="{C3380CC4-5D6E-409C-BE32-E72D297353CC}">
                <c16:uniqueId val="{00000071-EBA4-4DBF-B729-D5DEFE5FB43C}"/>
              </c:ext>
            </c:extLst>
          </c:dPt>
          <c:dPt>
            <c:idx val="109"/>
            <c:invertIfNegative val="0"/>
            <c:bubble3D val="0"/>
            <c:spPr>
              <a:solidFill>
                <a:srgbClr val="606868"/>
              </a:solidFill>
              <a:ln>
                <a:noFill/>
              </a:ln>
              <a:effectLst/>
            </c:spPr>
            <c:extLst>
              <c:ext xmlns:c16="http://schemas.microsoft.com/office/drawing/2014/chart" uri="{C3380CC4-5D6E-409C-BE32-E72D297353CC}">
                <c16:uniqueId val="{00000073-EBA4-4DBF-B729-D5DEFE5FB43C}"/>
              </c:ext>
            </c:extLst>
          </c:dPt>
          <c:dPt>
            <c:idx val="111"/>
            <c:invertIfNegative val="0"/>
            <c:bubble3D val="0"/>
            <c:spPr>
              <a:solidFill>
                <a:srgbClr val="606868"/>
              </a:solidFill>
              <a:ln>
                <a:noFill/>
              </a:ln>
              <a:effectLst/>
            </c:spPr>
            <c:extLst>
              <c:ext xmlns:c16="http://schemas.microsoft.com/office/drawing/2014/chart" uri="{C3380CC4-5D6E-409C-BE32-E72D297353CC}">
                <c16:uniqueId val="{00000075-EBA4-4DBF-B729-D5DEFE5FB43C}"/>
              </c:ext>
            </c:extLst>
          </c:dPt>
          <c:dPt>
            <c:idx val="112"/>
            <c:invertIfNegative val="0"/>
            <c:bubble3D val="0"/>
            <c:spPr>
              <a:solidFill>
                <a:srgbClr val="606868"/>
              </a:solidFill>
              <a:ln>
                <a:noFill/>
              </a:ln>
              <a:effectLst/>
            </c:spPr>
            <c:extLst>
              <c:ext xmlns:c16="http://schemas.microsoft.com/office/drawing/2014/chart" uri="{C3380CC4-5D6E-409C-BE32-E72D297353CC}">
                <c16:uniqueId val="{00000077-EBA4-4DBF-B729-D5DEFE5FB43C}"/>
              </c:ext>
            </c:extLst>
          </c:dPt>
          <c:dPt>
            <c:idx val="115"/>
            <c:invertIfNegative val="0"/>
            <c:bubble3D val="0"/>
            <c:spPr>
              <a:solidFill>
                <a:srgbClr val="FFC000"/>
              </a:solidFill>
              <a:ln>
                <a:noFill/>
              </a:ln>
              <a:effectLst/>
            </c:spPr>
            <c:extLst>
              <c:ext xmlns:c16="http://schemas.microsoft.com/office/drawing/2014/chart" uri="{C3380CC4-5D6E-409C-BE32-E72D297353CC}">
                <c16:uniqueId val="{00000079-EBA4-4DBF-B729-D5DEFE5FB43C}"/>
              </c:ext>
            </c:extLst>
          </c:dPt>
          <c:dPt>
            <c:idx val="127"/>
            <c:invertIfNegative val="0"/>
            <c:bubble3D val="0"/>
            <c:spPr>
              <a:solidFill>
                <a:srgbClr val="FFC000"/>
              </a:solidFill>
              <a:ln>
                <a:noFill/>
              </a:ln>
              <a:effectLst/>
            </c:spPr>
            <c:extLst>
              <c:ext xmlns:c16="http://schemas.microsoft.com/office/drawing/2014/chart" uri="{C3380CC4-5D6E-409C-BE32-E72D297353CC}">
                <c16:uniqueId val="{0000007B-EBA4-4DBF-B729-D5DEFE5FB43C}"/>
              </c:ext>
            </c:extLst>
          </c:dPt>
          <c:dLbls>
            <c:dLbl>
              <c:idx val="7"/>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BA4-4DBF-B729-D5DEFE5FB43C}"/>
                </c:ext>
              </c:extLst>
            </c:dLbl>
            <c:dLbl>
              <c:idx val="19"/>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BA4-4DBF-B729-D5DEFE5FB43C}"/>
                </c:ext>
              </c:extLst>
            </c:dLbl>
            <c:dLbl>
              <c:idx val="31"/>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BA4-4DBF-B729-D5DEFE5FB43C}"/>
                </c:ext>
              </c:extLst>
            </c:dLbl>
            <c:dLbl>
              <c:idx val="4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EBA4-4DBF-B729-D5DEFE5FB43C}"/>
                </c:ext>
              </c:extLst>
            </c:dLbl>
            <c:dLbl>
              <c:idx val="55"/>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EBA4-4DBF-B729-D5DEFE5FB43C}"/>
                </c:ext>
              </c:extLst>
            </c:dLbl>
            <c:dLbl>
              <c:idx val="67"/>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EBA4-4DBF-B729-D5DEFE5FB43C}"/>
                </c:ext>
              </c:extLst>
            </c:dLbl>
            <c:dLbl>
              <c:idx val="79"/>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EBA4-4DBF-B729-D5DEFE5FB43C}"/>
                </c:ext>
              </c:extLst>
            </c:dLbl>
            <c:dLbl>
              <c:idx val="91"/>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EBA4-4DBF-B729-D5DEFE5FB43C}"/>
                </c:ext>
              </c:extLst>
            </c:dLbl>
            <c:dLbl>
              <c:idx val="10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EBA4-4DBF-B729-D5DEFE5FB43C}"/>
                </c:ext>
              </c:extLst>
            </c:dLbl>
            <c:dLbl>
              <c:idx val="115"/>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9-EBA4-4DBF-B729-D5DEFE5FB43C}"/>
                </c:ext>
              </c:extLst>
            </c:dLbl>
            <c:dLbl>
              <c:idx val="127"/>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EBA4-4DBF-B729-D5DEFE5FB4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'F36'!$A$163:$B$290</c:f>
              <c:multiLvlStrCache>
                <c:ptCount val="12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pt idx="78">
                    <c:v>julio</c:v>
                  </c:pt>
                  <c:pt idx="79">
                    <c:v>agosto</c:v>
                  </c:pt>
                  <c:pt idx="80">
                    <c:v>septiembre</c:v>
                  </c:pt>
                  <c:pt idx="81">
                    <c:v>octubre</c:v>
                  </c:pt>
                  <c:pt idx="82">
                    <c:v>noviembre</c:v>
                  </c:pt>
                  <c:pt idx="83">
                    <c:v>diciembre</c:v>
                  </c:pt>
                  <c:pt idx="84">
                    <c:v>enero</c:v>
                  </c:pt>
                  <c:pt idx="85">
                    <c:v>febrero</c:v>
                  </c:pt>
                  <c:pt idx="86">
                    <c:v>marzo</c:v>
                  </c:pt>
                  <c:pt idx="87">
                    <c:v>abril</c:v>
                  </c:pt>
                  <c:pt idx="88">
                    <c:v>mayo</c:v>
                  </c:pt>
                  <c:pt idx="89">
                    <c:v>junio</c:v>
                  </c:pt>
                  <c:pt idx="90">
                    <c:v>julio</c:v>
                  </c:pt>
                  <c:pt idx="91">
                    <c:v>agosto</c:v>
                  </c:pt>
                  <c:pt idx="92">
                    <c:v>septiembre</c:v>
                  </c:pt>
                  <c:pt idx="93">
                    <c:v>octubre</c:v>
                  </c:pt>
                  <c:pt idx="94">
                    <c:v>noviembre</c:v>
                  </c:pt>
                  <c:pt idx="95">
                    <c:v>diciembre</c:v>
                  </c:pt>
                  <c:pt idx="96">
                    <c:v>enero</c:v>
                  </c:pt>
                  <c:pt idx="97">
                    <c:v>febrero</c:v>
                  </c:pt>
                  <c:pt idx="98">
                    <c:v>marzo</c:v>
                  </c:pt>
                  <c:pt idx="99">
                    <c:v>abril</c:v>
                  </c:pt>
                  <c:pt idx="100">
                    <c:v>mayo</c:v>
                  </c:pt>
                  <c:pt idx="101">
                    <c:v>junio</c:v>
                  </c:pt>
                  <c:pt idx="102">
                    <c:v>julio</c:v>
                  </c:pt>
                  <c:pt idx="103">
                    <c:v>agosto</c:v>
                  </c:pt>
                  <c:pt idx="104">
                    <c:v>septiembre</c:v>
                  </c:pt>
                  <c:pt idx="105">
                    <c:v>octubre</c:v>
                  </c:pt>
                  <c:pt idx="106">
                    <c:v>noviembre</c:v>
                  </c:pt>
                  <c:pt idx="107">
                    <c:v>diciembre</c:v>
                  </c:pt>
                  <c:pt idx="108">
                    <c:v>enero</c:v>
                  </c:pt>
                  <c:pt idx="109">
                    <c:v>febrero</c:v>
                  </c:pt>
                  <c:pt idx="110">
                    <c:v>marzo</c:v>
                  </c:pt>
                  <c:pt idx="111">
                    <c:v>abril</c:v>
                  </c:pt>
                  <c:pt idx="112">
                    <c:v>mayo</c:v>
                  </c:pt>
                  <c:pt idx="113">
                    <c:v>junio</c:v>
                  </c:pt>
                  <c:pt idx="114">
                    <c:v>julio</c:v>
                  </c:pt>
                  <c:pt idx="115">
                    <c:v>agosto</c:v>
                  </c:pt>
                  <c:pt idx="116">
                    <c:v>septiembre</c:v>
                  </c:pt>
                  <c:pt idx="117">
                    <c:v>octubre</c:v>
                  </c:pt>
                  <c:pt idx="118">
                    <c:v>noviembre</c:v>
                  </c:pt>
                  <c:pt idx="119">
                    <c:v>diciembre</c:v>
                  </c:pt>
                  <c:pt idx="120">
                    <c:v>enero</c:v>
                  </c:pt>
                  <c:pt idx="121">
                    <c:v>febrero</c:v>
                  </c:pt>
                  <c:pt idx="122">
                    <c:v>marzo</c:v>
                  </c:pt>
                  <c:pt idx="123">
                    <c:v>abril</c:v>
                  </c:pt>
                  <c:pt idx="124">
                    <c:v>mayo</c:v>
                  </c:pt>
                  <c:pt idx="125">
                    <c:v>junio</c:v>
                  </c:pt>
                  <c:pt idx="126">
                    <c:v>julio</c:v>
                  </c:pt>
                  <c:pt idx="127">
                    <c:v>agosto</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'F36'!$C$163:$C$290</c:f>
              <c:numCache>
                <c:formatCode>#,##0</c:formatCode>
                <c:ptCount val="128"/>
                <c:pt idx="0">
                  <c:v>1353365</c:v>
                </c:pt>
                <c:pt idx="1">
                  <c:v>1361492</c:v>
                </c:pt>
                <c:pt idx="2">
                  <c:v>1368619</c:v>
                </c:pt>
                <c:pt idx="3">
                  <c:v>1374487</c:v>
                </c:pt>
                <c:pt idx="4">
                  <c:v>1378318</c:v>
                </c:pt>
                <c:pt idx="5">
                  <c:v>1380069</c:v>
                </c:pt>
                <c:pt idx="6">
                  <c:v>1383564</c:v>
                </c:pt>
                <c:pt idx="7">
                  <c:v>1387421</c:v>
                </c:pt>
                <c:pt idx="8">
                  <c:v>1391042</c:v>
                </c:pt>
                <c:pt idx="9">
                  <c:v>1403518</c:v>
                </c:pt>
                <c:pt idx="10">
                  <c:v>1410118</c:v>
                </c:pt>
                <c:pt idx="11">
                  <c:v>1397248</c:v>
                </c:pt>
                <c:pt idx="12">
                  <c:v>1396563</c:v>
                </c:pt>
                <c:pt idx="13">
                  <c:v>1402503</c:v>
                </c:pt>
                <c:pt idx="14">
                  <c:v>1413343</c:v>
                </c:pt>
                <c:pt idx="15">
                  <c:v>1415615</c:v>
                </c:pt>
                <c:pt idx="16">
                  <c:v>1421309</c:v>
                </c:pt>
                <c:pt idx="17">
                  <c:v>1423620</c:v>
                </c:pt>
                <c:pt idx="18">
                  <c:v>1433741</c:v>
                </c:pt>
                <c:pt idx="19">
                  <c:v>1435303</c:v>
                </c:pt>
                <c:pt idx="20">
                  <c:v>1447119</c:v>
                </c:pt>
                <c:pt idx="21">
                  <c:v>1463050</c:v>
                </c:pt>
                <c:pt idx="22">
                  <c:v>1477172</c:v>
                </c:pt>
                <c:pt idx="23">
                  <c:v>1463340</c:v>
                </c:pt>
                <c:pt idx="24">
                  <c:v>1466848</c:v>
                </c:pt>
                <c:pt idx="25">
                  <c:v>1479593</c:v>
                </c:pt>
                <c:pt idx="26">
                  <c:v>1493885</c:v>
                </c:pt>
                <c:pt idx="27">
                  <c:v>1496860</c:v>
                </c:pt>
                <c:pt idx="28">
                  <c:v>1496590</c:v>
                </c:pt>
                <c:pt idx="29">
                  <c:v>1494289</c:v>
                </c:pt>
                <c:pt idx="30">
                  <c:v>1498787</c:v>
                </c:pt>
                <c:pt idx="31">
                  <c:v>1505250</c:v>
                </c:pt>
                <c:pt idx="32">
                  <c:v>1517710</c:v>
                </c:pt>
                <c:pt idx="33">
                  <c:v>1530447</c:v>
                </c:pt>
                <c:pt idx="34">
                  <c:v>1548821</c:v>
                </c:pt>
                <c:pt idx="35">
                  <c:v>1535255</c:v>
                </c:pt>
                <c:pt idx="36">
                  <c:v>1539143</c:v>
                </c:pt>
                <c:pt idx="37">
                  <c:v>1552349</c:v>
                </c:pt>
                <c:pt idx="38">
                  <c:v>1559149</c:v>
                </c:pt>
                <c:pt idx="39">
                  <c:v>1569657</c:v>
                </c:pt>
                <c:pt idx="40">
                  <c:v>1571236</c:v>
                </c:pt>
                <c:pt idx="41">
                  <c:v>1576839</c:v>
                </c:pt>
                <c:pt idx="42">
                  <c:v>1582329</c:v>
                </c:pt>
                <c:pt idx="43">
                  <c:v>1592063</c:v>
                </c:pt>
                <c:pt idx="44">
                  <c:v>1608623</c:v>
                </c:pt>
                <c:pt idx="45">
                  <c:v>1627392</c:v>
                </c:pt>
                <c:pt idx="46">
                  <c:v>1643345</c:v>
                </c:pt>
                <c:pt idx="47">
                  <c:v>1624237</c:v>
                </c:pt>
                <c:pt idx="48">
                  <c:v>1635012</c:v>
                </c:pt>
                <c:pt idx="49">
                  <c:v>1640265</c:v>
                </c:pt>
                <c:pt idx="50">
                  <c:v>1661636</c:v>
                </c:pt>
                <c:pt idx="51">
                  <c:v>1662463</c:v>
                </c:pt>
                <c:pt idx="52">
                  <c:v>1664615</c:v>
                </c:pt>
                <c:pt idx="53">
                  <c:v>1672581</c:v>
                </c:pt>
                <c:pt idx="54">
                  <c:v>1675221</c:v>
                </c:pt>
                <c:pt idx="55">
                  <c:v>1694618</c:v>
                </c:pt>
                <c:pt idx="56">
                  <c:v>1708982</c:v>
                </c:pt>
                <c:pt idx="57">
                  <c:v>1728026</c:v>
                </c:pt>
                <c:pt idx="58">
                  <c:v>1740013</c:v>
                </c:pt>
                <c:pt idx="59">
                  <c:v>1717868</c:v>
                </c:pt>
                <c:pt idx="60">
                  <c:v>1723991</c:v>
                </c:pt>
                <c:pt idx="61">
                  <c:v>1738722</c:v>
                </c:pt>
                <c:pt idx="62">
                  <c:v>1743804</c:v>
                </c:pt>
                <c:pt idx="63">
                  <c:v>1749012</c:v>
                </c:pt>
                <c:pt idx="64">
                  <c:v>1752923</c:v>
                </c:pt>
                <c:pt idx="65">
                  <c:v>1755753</c:v>
                </c:pt>
                <c:pt idx="66">
                  <c:v>1750450</c:v>
                </c:pt>
                <c:pt idx="67">
                  <c:v>1766168</c:v>
                </c:pt>
                <c:pt idx="68">
                  <c:v>1774072</c:v>
                </c:pt>
                <c:pt idx="69">
                  <c:v>1782918</c:v>
                </c:pt>
                <c:pt idx="70">
                  <c:v>1792036</c:v>
                </c:pt>
                <c:pt idx="71">
                  <c:v>1761000</c:v>
                </c:pt>
                <c:pt idx="72">
                  <c:v>1778570</c:v>
                </c:pt>
                <c:pt idx="73">
                  <c:v>1792233</c:v>
                </c:pt>
                <c:pt idx="74">
                  <c:v>1796144</c:v>
                </c:pt>
                <c:pt idx="75">
                  <c:v>1798713</c:v>
                </c:pt>
                <c:pt idx="76">
                  <c:v>1798861</c:v>
                </c:pt>
                <c:pt idx="77">
                  <c:v>1796535</c:v>
                </c:pt>
                <c:pt idx="78">
                  <c:v>1792119</c:v>
                </c:pt>
                <c:pt idx="79">
                  <c:v>1800138</c:v>
                </c:pt>
                <c:pt idx="80">
                  <c:v>1815615</c:v>
                </c:pt>
                <c:pt idx="81">
                  <c:v>1828691</c:v>
                </c:pt>
                <c:pt idx="82">
                  <c:v>1840150</c:v>
                </c:pt>
                <c:pt idx="83">
                  <c:v>1812699</c:v>
                </c:pt>
                <c:pt idx="84">
                  <c:v>1822293</c:v>
                </c:pt>
                <c:pt idx="85">
                  <c:v>1837966</c:v>
                </c:pt>
                <c:pt idx="86">
                  <c:v>1831940</c:v>
                </c:pt>
                <c:pt idx="87">
                  <c:v>1793795</c:v>
                </c:pt>
                <c:pt idx="88">
                  <c:v>1770324</c:v>
                </c:pt>
                <c:pt idx="89">
                  <c:v>1755765</c:v>
                </c:pt>
                <c:pt idx="90">
                  <c:v>1742635</c:v>
                </c:pt>
                <c:pt idx="91">
                  <c:v>1758496</c:v>
                </c:pt>
                <c:pt idx="92">
                  <c:v>1769661</c:v>
                </c:pt>
                <c:pt idx="93">
                  <c:v>1788334</c:v>
                </c:pt>
                <c:pt idx="94">
                  <c:v>1805269</c:v>
                </c:pt>
                <c:pt idx="95">
                  <c:v>1780367</c:v>
                </c:pt>
                <c:pt idx="96">
                  <c:v>1787122</c:v>
                </c:pt>
                <c:pt idx="97">
                  <c:v>1800733</c:v>
                </c:pt>
                <c:pt idx="98">
                  <c:v>1803619</c:v>
                </c:pt>
                <c:pt idx="99">
                  <c:v>1810884</c:v>
                </c:pt>
                <c:pt idx="100">
                  <c:v>1815607</c:v>
                </c:pt>
                <c:pt idx="101">
                  <c:v>1820785</c:v>
                </c:pt>
                <c:pt idx="102">
                  <c:v>1826575</c:v>
                </c:pt>
                <c:pt idx="103">
                  <c:v>1837975</c:v>
                </c:pt>
                <c:pt idx="104">
                  <c:v>1847731</c:v>
                </c:pt>
                <c:pt idx="105">
                  <c:v>1858235</c:v>
                </c:pt>
                <c:pt idx="106">
                  <c:v>1873476</c:v>
                </c:pt>
                <c:pt idx="107">
                  <c:v>1849999</c:v>
                </c:pt>
                <c:pt idx="108">
                  <c:v>1861159</c:v>
                </c:pt>
                <c:pt idx="109">
                  <c:v>1874622</c:v>
                </c:pt>
                <c:pt idx="110">
                  <c:v>1886776</c:v>
                </c:pt>
                <c:pt idx="111">
                  <c:v>1884715</c:v>
                </c:pt>
                <c:pt idx="112">
                  <c:v>1888232</c:v>
                </c:pt>
                <c:pt idx="113">
                  <c:v>1896755</c:v>
                </c:pt>
                <c:pt idx="114">
                  <c:v>1896517</c:v>
                </c:pt>
                <c:pt idx="115">
                  <c:v>1910627</c:v>
                </c:pt>
                <c:pt idx="116">
                  <c:v>1927647</c:v>
                </c:pt>
                <c:pt idx="117">
                  <c:v>1950941</c:v>
                </c:pt>
                <c:pt idx="118">
                  <c:v>1960510</c:v>
                </c:pt>
                <c:pt idx="119">
                  <c:v>1932962</c:v>
                </c:pt>
                <c:pt idx="120">
                  <c:v>1951256</c:v>
                </c:pt>
                <c:pt idx="121">
                  <c:v>1964519</c:v>
                </c:pt>
                <c:pt idx="122">
                  <c:v>1972715</c:v>
                </c:pt>
                <c:pt idx="123">
                  <c:v>1973202</c:v>
                </c:pt>
                <c:pt idx="124">
                  <c:v>1974565</c:v>
                </c:pt>
                <c:pt idx="125">
                  <c:v>1980790</c:v>
                </c:pt>
                <c:pt idx="126">
                  <c:v>1981146</c:v>
                </c:pt>
                <c:pt idx="127">
                  <c:v>1988746</c:v>
                </c:pt>
              </c:numCache>
            </c:numRef>
          </c:val>
          <c:extLst xmlns:c15="http://schemas.microsoft.com/office/drawing/2012/chart">
            <c:ext xmlns:c16="http://schemas.microsoft.com/office/drawing/2014/chart" uri="{C3380CC4-5D6E-409C-BE32-E72D297353CC}">
              <c16:uniqueId val="{0000007C-EBA4-4DBF-B729-D5DEFE5FB43C}"/>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2100000"/>
          <c:min val="130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595959"/>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8694-4D93-870D-636A766483E6}"/>
              </c:ext>
            </c:extLst>
          </c:dPt>
          <c:dPt>
            <c:idx val="1"/>
            <c:invertIfNegative val="0"/>
            <c:bubble3D val="0"/>
            <c:spPr>
              <a:solidFill>
                <a:srgbClr val="FFC000"/>
              </a:solidFill>
              <a:ln>
                <a:noFill/>
              </a:ln>
              <a:effectLst/>
            </c:spPr>
            <c:extLst>
              <c:ext xmlns:c16="http://schemas.microsoft.com/office/drawing/2014/chart" uri="{C3380CC4-5D6E-409C-BE32-E72D297353CC}">
                <c16:uniqueId val="{00000003-8694-4D93-870D-636A766483E6}"/>
              </c:ext>
            </c:extLst>
          </c:dPt>
          <c:dPt>
            <c:idx val="5"/>
            <c:invertIfNegative val="0"/>
            <c:bubble3D val="0"/>
            <c:spPr>
              <a:solidFill>
                <a:srgbClr val="595959"/>
              </a:solidFill>
              <a:ln>
                <a:noFill/>
              </a:ln>
              <a:effectLst/>
            </c:spPr>
            <c:extLst>
              <c:ext xmlns:c16="http://schemas.microsoft.com/office/drawing/2014/chart" uri="{C3380CC4-5D6E-409C-BE32-E72D297353CC}">
                <c16:uniqueId val="{00000005-8694-4D93-870D-636A766483E6}"/>
              </c:ext>
            </c:extLst>
          </c:dPt>
          <c:dPt>
            <c:idx val="6"/>
            <c:invertIfNegative val="0"/>
            <c:bubble3D val="0"/>
            <c:spPr>
              <a:solidFill>
                <a:srgbClr val="595959"/>
              </a:solidFill>
              <a:ln>
                <a:noFill/>
              </a:ln>
              <a:effectLst/>
            </c:spPr>
            <c:extLst>
              <c:ext xmlns:c16="http://schemas.microsoft.com/office/drawing/2014/chart" uri="{C3380CC4-5D6E-409C-BE32-E72D297353CC}">
                <c16:uniqueId val="{00000007-8694-4D93-870D-636A766483E6}"/>
              </c:ext>
            </c:extLst>
          </c:dPt>
          <c:dPt>
            <c:idx val="7"/>
            <c:invertIfNegative val="0"/>
            <c:bubble3D val="0"/>
            <c:spPr>
              <a:solidFill>
                <a:srgbClr val="FFC000"/>
              </a:solidFill>
              <a:ln>
                <a:noFill/>
              </a:ln>
              <a:effectLst/>
            </c:spPr>
            <c:extLst>
              <c:ext xmlns:c16="http://schemas.microsoft.com/office/drawing/2014/chart" uri="{C3380CC4-5D6E-409C-BE32-E72D297353CC}">
                <c16:uniqueId val="{00000009-8694-4D93-870D-636A766483E6}"/>
              </c:ext>
            </c:extLst>
          </c:dPt>
          <c:dPt>
            <c:idx val="8"/>
            <c:invertIfNegative val="0"/>
            <c:bubble3D val="0"/>
            <c:spPr>
              <a:solidFill>
                <a:srgbClr val="FFC000"/>
              </a:solidFill>
              <a:ln>
                <a:noFill/>
              </a:ln>
              <a:effectLst/>
            </c:spPr>
            <c:extLst>
              <c:ext xmlns:c16="http://schemas.microsoft.com/office/drawing/2014/chart" uri="{C3380CC4-5D6E-409C-BE32-E72D297353CC}">
                <c16:uniqueId val="{0000000B-8694-4D93-870D-636A766483E6}"/>
              </c:ext>
            </c:extLst>
          </c:dPt>
          <c:dPt>
            <c:idx val="9"/>
            <c:invertIfNegative val="0"/>
            <c:bubble3D val="0"/>
            <c:spPr>
              <a:solidFill>
                <a:srgbClr val="FFC000"/>
              </a:solidFill>
              <a:ln>
                <a:noFill/>
              </a:ln>
              <a:effectLst/>
            </c:spPr>
            <c:extLst>
              <c:ext xmlns:c16="http://schemas.microsoft.com/office/drawing/2014/chart" uri="{C3380CC4-5D6E-409C-BE32-E72D297353CC}">
                <c16:uniqueId val="{0000000D-8694-4D93-870D-636A766483E6}"/>
              </c:ext>
            </c:extLst>
          </c:dPt>
          <c:dPt>
            <c:idx val="10"/>
            <c:invertIfNegative val="0"/>
            <c:bubble3D val="0"/>
            <c:spPr>
              <a:solidFill>
                <a:srgbClr val="FFC000"/>
              </a:solidFill>
              <a:ln>
                <a:noFill/>
              </a:ln>
              <a:effectLst/>
            </c:spPr>
            <c:extLst>
              <c:ext xmlns:c16="http://schemas.microsoft.com/office/drawing/2014/chart" uri="{C3380CC4-5D6E-409C-BE32-E72D297353CC}">
                <c16:uniqueId val="{0000000F-8694-4D93-870D-636A766483E6}"/>
              </c:ext>
            </c:extLst>
          </c:dPt>
          <c:dPt>
            <c:idx val="12"/>
            <c:invertIfNegative val="0"/>
            <c:bubble3D val="0"/>
            <c:spPr>
              <a:solidFill>
                <a:srgbClr val="FFC000"/>
              </a:solidFill>
              <a:ln>
                <a:noFill/>
              </a:ln>
              <a:effectLst/>
            </c:spPr>
            <c:extLst>
              <c:ext xmlns:c16="http://schemas.microsoft.com/office/drawing/2014/chart" uri="{C3380CC4-5D6E-409C-BE32-E72D297353CC}">
                <c16:uniqueId val="{00000011-8694-4D93-870D-636A766483E6}"/>
              </c:ext>
            </c:extLst>
          </c:dPt>
          <c:dPt>
            <c:idx val="13"/>
            <c:invertIfNegative val="0"/>
            <c:bubble3D val="0"/>
            <c:spPr>
              <a:solidFill>
                <a:srgbClr val="FFC000"/>
              </a:solidFill>
              <a:ln>
                <a:noFill/>
              </a:ln>
              <a:effectLst/>
            </c:spPr>
            <c:extLst>
              <c:ext xmlns:c16="http://schemas.microsoft.com/office/drawing/2014/chart" uri="{C3380CC4-5D6E-409C-BE32-E72D297353CC}">
                <c16:uniqueId val="{00000013-8694-4D93-870D-636A766483E6}"/>
              </c:ext>
            </c:extLst>
          </c:dPt>
          <c:dPt>
            <c:idx val="14"/>
            <c:invertIfNegative val="0"/>
            <c:bubble3D val="0"/>
            <c:spPr>
              <a:solidFill>
                <a:srgbClr val="FFC000"/>
              </a:solidFill>
              <a:ln>
                <a:noFill/>
              </a:ln>
              <a:effectLst/>
            </c:spPr>
            <c:extLst>
              <c:ext xmlns:c16="http://schemas.microsoft.com/office/drawing/2014/chart" uri="{C3380CC4-5D6E-409C-BE32-E72D297353CC}">
                <c16:uniqueId val="{00000015-8694-4D93-870D-636A766483E6}"/>
              </c:ext>
            </c:extLst>
          </c:dPt>
          <c:dPt>
            <c:idx val="15"/>
            <c:invertIfNegative val="0"/>
            <c:bubble3D val="0"/>
            <c:spPr>
              <a:solidFill>
                <a:srgbClr val="FFC000"/>
              </a:solidFill>
              <a:ln>
                <a:noFill/>
              </a:ln>
              <a:effectLst/>
            </c:spPr>
            <c:extLst>
              <c:ext xmlns:c16="http://schemas.microsoft.com/office/drawing/2014/chart" uri="{C3380CC4-5D6E-409C-BE32-E72D297353CC}">
                <c16:uniqueId val="{00000017-8694-4D93-870D-636A766483E6}"/>
              </c:ext>
            </c:extLst>
          </c:dPt>
          <c:dPt>
            <c:idx val="16"/>
            <c:invertIfNegative val="0"/>
            <c:bubble3D val="0"/>
            <c:spPr>
              <a:solidFill>
                <a:srgbClr val="FFC000"/>
              </a:solidFill>
              <a:ln>
                <a:noFill/>
              </a:ln>
              <a:effectLst/>
            </c:spPr>
            <c:extLst>
              <c:ext xmlns:c16="http://schemas.microsoft.com/office/drawing/2014/chart" uri="{C3380CC4-5D6E-409C-BE32-E72D297353CC}">
                <c16:uniqueId val="{00000019-8694-4D93-870D-636A766483E6}"/>
              </c:ext>
            </c:extLst>
          </c:dPt>
          <c:dPt>
            <c:idx val="17"/>
            <c:invertIfNegative val="0"/>
            <c:bubble3D val="0"/>
            <c:spPr>
              <a:solidFill>
                <a:srgbClr val="FFC000"/>
              </a:solidFill>
              <a:ln>
                <a:noFill/>
              </a:ln>
              <a:effectLst/>
            </c:spPr>
            <c:extLst>
              <c:ext xmlns:c16="http://schemas.microsoft.com/office/drawing/2014/chart" uri="{C3380CC4-5D6E-409C-BE32-E72D297353CC}">
                <c16:uniqueId val="{0000001B-8694-4D93-870D-636A766483E6}"/>
              </c:ext>
            </c:extLst>
          </c:dPt>
          <c:dPt>
            <c:idx val="18"/>
            <c:invertIfNegative val="0"/>
            <c:bubble3D val="0"/>
            <c:spPr>
              <a:solidFill>
                <a:srgbClr val="FFC000"/>
              </a:solidFill>
              <a:ln>
                <a:noFill/>
              </a:ln>
              <a:effectLst/>
            </c:spPr>
            <c:extLst>
              <c:ext xmlns:c16="http://schemas.microsoft.com/office/drawing/2014/chart" uri="{C3380CC4-5D6E-409C-BE32-E72D297353CC}">
                <c16:uniqueId val="{0000001D-8694-4D93-870D-636A766483E6}"/>
              </c:ext>
            </c:extLst>
          </c:dPt>
          <c:dPt>
            <c:idx val="19"/>
            <c:invertIfNegative val="0"/>
            <c:bubble3D val="0"/>
            <c:spPr>
              <a:solidFill>
                <a:srgbClr val="FFC000"/>
              </a:solidFill>
              <a:ln>
                <a:noFill/>
              </a:ln>
              <a:effectLst/>
            </c:spPr>
            <c:extLst>
              <c:ext xmlns:c16="http://schemas.microsoft.com/office/drawing/2014/chart" uri="{C3380CC4-5D6E-409C-BE32-E72D297353CC}">
                <c16:uniqueId val="{0000001F-8694-4D93-870D-636A766483E6}"/>
              </c:ext>
            </c:extLst>
          </c:dPt>
          <c:dPt>
            <c:idx val="20"/>
            <c:invertIfNegative val="0"/>
            <c:bubble3D val="0"/>
            <c:spPr>
              <a:solidFill>
                <a:srgbClr val="FFC000"/>
              </a:solidFill>
              <a:ln>
                <a:noFill/>
              </a:ln>
              <a:effectLst/>
            </c:spPr>
            <c:extLst>
              <c:ext xmlns:c16="http://schemas.microsoft.com/office/drawing/2014/chart" uri="{C3380CC4-5D6E-409C-BE32-E72D297353CC}">
                <c16:uniqueId val="{00000021-8694-4D93-870D-636A766483E6}"/>
              </c:ext>
            </c:extLst>
          </c:dPt>
          <c:dPt>
            <c:idx val="21"/>
            <c:invertIfNegative val="0"/>
            <c:bubble3D val="0"/>
            <c:spPr>
              <a:solidFill>
                <a:srgbClr val="FFC000"/>
              </a:solidFill>
              <a:ln>
                <a:noFill/>
              </a:ln>
              <a:effectLst/>
            </c:spPr>
            <c:extLst xmlns:c15="http://schemas.microsoft.com/office/drawing/2012/chart">
              <c:ext xmlns:c16="http://schemas.microsoft.com/office/drawing/2014/chart" uri="{C3380CC4-5D6E-409C-BE32-E72D297353CC}">
                <c16:uniqueId val="{00000023-8694-4D93-870D-636A766483E6}"/>
              </c:ext>
            </c:extLst>
          </c:dPt>
          <c:dPt>
            <c:idx val="22"/>
            <c:invertIfNegative val="0"/>
            <c:bubble3D val="0"/>
            <c:spPr>
              <a:solidFill>
                <a:srgbClr val="FFC000"/>
              </a:solidFill>
              <a:ln>
                <a:noFill/>
              </a:ln>
              <a:effectLst/>
            </c:spPr>
            <c:extLst>
              <c:ext xmlns:c16="http://schemas.microsoft.com/office/drawing/2014/chart" uri="{C3380CC4-5D6E-409C-BE32-E72D297353CC}">
                <c16:uniqueId val="{00000025-8694-4D93-870D-636A766483E6}"/>
              </c:ext>
            </c:extLst>
          </c:dPt>
          <c:dPt>
            <c:idx val="24"/>
            <c:invertIfNegative val="0"/>
            <c:bubble3D val="0"/>
            <c:spPr>
              <a:solidFill>
                <a:srgbClr val="FFC000"/>
              </a:solidFill>
              <a:ln>
                <a:noFill/>
              </a:ln>
              <a:effectLst/>
            </c:spPr>
            <c:extLst>
              <c:ext xmlns:c16="http://schemas.microsoft.com/office/drawing/2014/chart" uri="{C3380CC4-5D6E-409C-BE32-E72D297353CC}">
                <c16:uniqueId val="{00000027-8694-4D93-870D-636A766483E6}"/>
              </c:ext>
            </c:extLst>
          </c:dPt>
          <c:dPt>
            <c:idx val="25"/>
            <c:invertIfNegative val="0"/>
            <c:bubble3D val="0"/>
            <c:spPr>
              <a:solidFill>
                <a:srgbClr val="FFC000"/>
              </a:solidFill>
              <a:ln>
                <a:noFill/>
              </a:ln>
              <a:effectLst/>
            </c:spPr>
            <c:extLst>
              <c:ext xmlns:c16="http://schemas.microsoft.com/office/drawing/2014/chart" uri="{C3380CC4-5D6E-409C-BE32-E72D297353CC}">
                <c16:uniqueId val="{00000028-8694-4D93-870D-636A766483E6}"/>
              </c:ext>
            </c:extLst>
          </c:dPt>
          <c:dPt>
            <c:idx val="26"/>
            <c:invertIfNegative val="0"/>
            <c:bubble3D val="0"/>
            <c:spPr>
              <a:solidFill>
                <a:srgbClr val="FFC000"/>
              </a:solidFill>
              <a:ln>
                <a:noFill/>
              </a:ln>
              <a:effectLst/>
            </c:spPr>
            <c:extLst>
              <c:ext xmlns:c16="http://schemas.microsoft.com/office/drawing/2014/chart" uri="{C3380CC4-5D6E-409C-BE32-E72D297353CC}">
                <c16:uniqueId val="{0000002A-8694-4D93-870D-636A766483E6}"/>
              </c:ext>
            </c:extLst>
          </c:dPt>
          <c:dPt>
            <c:idx val="28"/>
            <c:invertIfNegative val="0"/>
            <c:bubble3D val="0"/>
            <c:spPr>
              <a:solidFill>
                <a:srgbClr val="FFC000"/>
              </a:solidFill>
              <a:ln>
                <a:noFill/>
              </a:ln>
              <a:effectLst/>
            </c:spPr>
            <c:extLst>
              <c:ext xmlns:c16="http://schemas.microsoft.com/office/drawing/2014/chart" uri="{C3380CC4-5D6E-409C-BE32-E72D297353CC}">
                <c16:uniqueId val="{0000002B-8694-4D93-870D-636A766483E6}"/>
              </c:ext>
            </c:extLst>
          </c:dPt>
          <c:dPt>
            <c:idx val="29"/>
            <c:invertIfNegative val="0"/>
            <c:bubble3D val="0"/>
            <c:spPr>
              <a:solidFill>
                <a:srgbClr val="FFC000"/>
              </a:solidFill>
              <a:ln>
                <a:noFill/>
              </a:ln>
              <a:effectLst/>
            </c:spPr>
            <c:extLst>
              <c:ext xmlns:c16="http://schemas.microsoft.com/office/drawing/2014/chart" uri="{C3380CC4-5D6E-409C-BE32-E72D297353CC}">
                <c16:uniqueId val="{0000002C-8694-4D93-870D-636A766483E6}"/>
              </c:ext>
            </c:extLst>
          </c:dPt>
          <c:dPt>
            <c:idx val="31"/>
            <c:invertIfNegative val="0"/>
            <c:bubble3D val="0"/>
            <c:spPr>
              <a:solidFill>
                <a:srgbClr val="FFC000"/>
              </a:solidFill>
              <a:ln>
                <a:noFill/>
              </a:ln>
              <a:effectLst/>
            </c:spPr>
            <c:extLst>
              <c:ext xmlns:c16="http://schemas.microsoft.com/office/drawing/2014/chart" uri="{C3380CC4-5D6E-409C-BE32-E72D297353CC}">
                <c16:uniqueId val="{0000002D-8694-4D93-870D-636A766483E6}"/>
              </c:ext>
            </c:extLst>
          </c:dPt>
          <c:dPt>
            <c:idx val="32"/>
            <c:invertIfNegative val="0"/>
            <c:bubble3D val="0"/>
            <c:spPr>
              <a:solidFill>
                <a:srgbClr val="FFC000"/>
              </a:solidFill>
              <a:ln>
                <a:noFill/>
              </a:ln>
              <a:effectLst/>
            </c:spPr>
            <c:extLst>
              <c:ext xmlns:c16="http://schemas.microsoft.com/office/drawing/2014/chart" uri="{C3380CC4-5D6E-409C-BE32-E72D297353CC}">
                <c16:uniqueId val="{0000002E-8694-4D93-870D-636A766483E6}"/>
              </c:ext>
            </c:extLst>
          </c:dPt>
          <c:dPt>
            <c:idx val="33"/>
            <c:invertIfNegative val="0"/>
            <c:bubble3D val="0"/>
            <c:spPr>
              <a:solidFill>
                <a:srgbClr val="FFC000"/>
              </a:solidFill>
              <a:ln>
                <a:noFill/>
              </a:ln>
              <a:effectLst/>
            </c:spPr>
            <c:extLst>
              <c:ext xmlns:c16="http://schemas.microsoft.com/office/drawing/2014/chart" uri="{C3380CC4-5D6E-409C-BE32-E72D297353CC}">
                <c16:uniqueId val="{0000002F-8694-4D93-870D-636A766483E6}"/>
              </c:ext>
            </c:extLst>
          </c:dPt>
          <c:dPt>
            <c:idx val="34"/>
            <c:invertIfNegative val="0"/>
            <c:bubble3D val="0"/>
            <c:spPr>
              <a:solidFill>
                <a:srgbClr val="FFC000"/>
              </a:solidFill>
              <a:ln>
                <a:noFill/>
              </a:ln>
              <a:effectLst/>
            </c:spPr>
            <c:extLst>
              <c:ext xmlns:c16="http://schemas.microsoft.com/office/drawing/2014/chart" uri="{C3380CC4-5D6E-409C-BE32-E72D297353CC}">
                <c16:uniqueId val="{00000030-8694-4D93-870D-636A766483E6}"/>
              </c:ext>
            </c:extLst>
          </c:dPt>
          <c:dPt>
            <c:idx val="36"/>
            <c:invertIfNegative val="0"/>
            <c:bubble3D val="0"/>
            <c:spPr>
              <a:solidFill>
                <a:srgbClr val="FFC000"/>
              </a:solidFill>
              <a:ln>
                <a:noFill/>
              </a:ln>
              <a:effectLst/>
            </c:spPr>
            <c:extLst>
              <c:ext xmlns:c16="http://schemas.microsoft.com/office/drawing/2014/chart" uri="{C3380CC4-5D6E-409C-BE32-E72D297353CC}">
                <c16:uniqueId val="{00000031-8694-4D93-870D-636A766483E6}"/>
              </c:ext>
            </c:extLst>
          </c:dPt>
          <c:dPt>
            <c:idx val="37"/>
            <c:invertIfNegative val="0"/>
            <c:bubble3D val="0"/>
            <c:spPr>
              <a:solidFill>
                <a:srgbClr val="FFC000"/>
              </a:solidFill>
              <a:ln>
                <a:noFill/>
              </a:ln>
              <a:effectLst/>
            </c:spPr>
            <c:extLst>
              <c:ext xmlns:c16="http://schemas.microsoft.com/office/drawing/2014/chart" uri="{C3380CC4-5D6E-409C-BE32-E72D297353CC}">
                <c16:uniqueId val="{00000032-8694-4D93-870D-636A766483E6}"/>
              </c:ext>
            </c:extLst>
          </c:dPt>
          <c:dPt>
            <c:idx val="38"/>
            <c:invertIfNegative val="0"/>
            <c:bubble3D val="0"/>
            <c:spPr>
              <a:solidFill>
                <a:srgbClr val="FFC000"/>
              </a:solidFill>
              <a:ln>
                <a:noFill/>
              </a:ln>
              <a:effectLst/>
            </c:spPr>
            <c:extLst>
              <c:ext xmlns:c16="http://schemas.microsoft.com/office/drawing/2014/chart" uri="{C3380CC4-5D6E-409C-BE32-E72D297353CC}">
                <c16:uniqueId val="{00000034-8694-4D93-870D-636A766483E6}"/>
              </c:ext>
            </c:extLst>
          </c:dPt>
          <c:dPt>
            <c:idx val="39"/>
            <c:invertIfNegative val="0"/>
            <c:bubble3D val="0"/>
            <c:spPr>
              <a:solidFill>
                <a:srgbClr val="FFC000"/>
              </a:solidFill>
              <a:ln>
                <a:noFill/>
              </a:ln>
              <a:effectLst/>
            </c:spPr>
            <c:extLst>
              <c:ext xmlns:c16="http://schemas.microsoft.com/office/drawing/2014/chart" uri="{C3380CC4-5D6E-409C-BE32-E72D297353CC}">
                <c16:uniqueId val="{00000038-8694-4D93-870D-636A766483E6}"/>
              </c:ext>
            </c:extLst>
          </c:dPt>
          <c:dPt>
            <c:idx val="40"/>
            <c:invertIfNegative val="0"/>
            <c:bubble3D val="0"/>
            <c:spPr>
              <a:solidFill>
                <a:srgbClr val="FFC000"/>
              </a:solidFill>
              <a:ln>
                <a:noFill/>
              </a:ln>
              <a:effectLst/>
            </c:spPr>
            <c:extLst>
              <c:ext xmlns:c16="http://schemas.microsoft.com/office/drawing/2014/chart" uri="{C3380CC4-5D6E-409C-BE32-E72D297353CC}">
                <c16:uniqueId val="{00000037-8694-4D93-870D-636A766483E6}"/>
              </c:ext>
            </c:extLst>
          </c:dPt>
          <c:dPt>
            <c:idx val="41"/>
            <c:invertIfNegative val="0"/>
            <c:bubble3D val="0"/>
            <c:spPr>
              <a:solidFill>
                <a:srgbClr val="FFC000"/>
              </a:solidFill>
              <a:ln>
                <a:noFill/>
              </a:ln>
              <a:effectLst/>
            </c:spPr>
            <c:extLst>
              <c:ext xmlns:c16="http://schemas.microsoft.com/office/drawing/2014/chart" uri="{C3380CC4-5D6E-409C-BE32-E72D297353CC}">
                <c16:uniqueId val="{00000036-8694-4D93-870D-636A766483E6}"/>
              </c:ext>
            </c:extLst>
          </c:dPt>
          <c:dPt>
            <c:idx val="42"/>
            <c:invertIfNegative val="0"/>
            <c:bubble3D val="0"/>
            <c:spPr>
              <a:solidFill>
                <a:srgbClr val="FFC000"/>
              </a:solidFill>
              <a:ln>
                <a:noFill/>
              </a:ln>
              <a:effectLst/>
            </c:spPr>
            <c:extLst>
              <c:ext xmlns:c16="http://schemas.microsoft.com/office/drawing/2014/chart" uri="{C3380CC4-5D6E-409C-BE32-E72D297353CC}">
                <c16:uniqueId val="{00000035-8694-4D93-870D-636A766483E6}"/>
              </c:ext>
            </c:extLst>
          </c:dPt>
          <c:dPt>
            <c:idx val="43"/>
            <c:invertIfNegative val="0"/>
            <c:bubble3D val="0"/>
            <c:spPr>
              <a:solidFill>
                <a:srgbClr val="FFC000"/>
              </a:solidFill>
              <a:ln>
                <a:noFill/>
              </a:ln>
              <a:effectLst/>
            </c:spPr>
            <c:extLst>
              <c:ext xmlns:c16="http://schemas.microsoft.com/office/drawing/2014/chart" uri="{C3380CC4-5D6E-409C-BE32-E72D297353CC}">
                <c16:uniqueId val="{00000033-8694-4D93-870D-636A766483E6}"/>
              </c:ext>
            </c:extLst>
          </c:dPt>
          <c:dLbls>
            <c:dLbl>
              <c:idx val="5"/>
              <c:layout>
                <c:manualLayout>
                  <c:x val="0"/>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94-4D93-870D-636A766483E6}"/>
                </c:ext>
              </c:extLst>
            </c:dLbl>
            <c:dLbl>
              <c:idx val="6"/>
              <c:layout>
                <c:manualLayout>
                  <c:x val="-3.9197078056207006E-17"/>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694-4D93-870D-636A766483E6}"/>
                </c:ext>
              </c:extLst>
            </c:dLbl>
            <c:dLbl>
              <c:idx val="9"/>
              <c:layout>
                <c:manualLayout>
                  <c:x val="0"/>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694-4D93-870D-636A766483E6}"/>
                </c:ext>
              </c:extLst>
            </c:dLbl>
            <c:dLbl>
              <c:idx val="15"/>
              <c:layout>
                <c:manualLayout>
                  <c:x val="-7.8394156112414012E-17"/>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694-4D93-870D-636A766483E6}"/>
                </c:ext>
              </c:extLst>
            </c:dLbl>
            <c:dLbl>
              <c:idx val="17"/>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694-4D93-870D-636A766483E6}"/>
                </c:ext>
              </c:extLst>
            </c:dLbl>
            <c:dLbl>
              <c:idx val="19"/>
              <c:layout>
                <c:manualLayout>
                  <c:x val="0"/>
                  <c:y val="-2.7777777777777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694-4D93-870D-636A766483E6}"/>
                </c:ext>
              </c:extLst>
            </c:dLbl>
            <c:dLbl>
              <c:idx val="20"/>
              <c:layout>
                <c:manualLayout>
                  <c:x val="-1.5678831222482802E-16"/>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694-4D93-870D-636A766483E6}"/>
                </c:ext>
              </c:extLst>
            </c:dLbl>
            <c:dLbl>
              <c:idx val="21"/>
              <c:layout>
                <c:manualLayout>
                  <c:x val="0"/>
                  <c:y val="-1.361867982447988E-2"/>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3-8694-4D93-870D-636A766483E6}"/>
                </c:ext>
              </c:extLst>
            </c:dLbl>
            <c:dLbl>
              <c:idx val="22"/>
              <c:layout>
                <c:manualLayout>
                  <c:x val="-1.5678831222482802E-16"/>
                  <c:y val="-1.85185185185185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694-4D93-870D-636A766483E6}"/>
                </c:ext>
              </c:extLst>
            </c:dLbl>
            <c:dLbl>
              <c:idx val="25"/>
              <c:layout>
                <c:manualLayout>
                  <c:x val="0"/>
                  <c:y val="-2.72373596489597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8694-4D93-870D-636A766483E6}"/>
                </c:ext>
              </c:extLst>
            </c:dLbl>
            <c:dLbl>
              <c:idx val="39"/>
              <c:layout>
                <c:manualLayout>
                  <c:x val="0"/>
                  <c:y val="-6.99806643975298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8694-4D93-870D-636A766483E6}"/>
                </c:ext>
              </c:extLst>
            </c:dLbl>
            <c:dLbl>
              <c:idx val="40"/>
              <c:layout>
                <c:manualLayout>
                  <c:x val="-1.5692796225993004E-16"/>
                  <c:y val="-3.4990332198764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8694-4D93-870D-636A766483E6}"/>
                </c:ext>
              </c:extLst>
            </c:dLbl>
            <c:dLbl>
              <c:idx val="41"/>
              <c:layout>
                <c:manualLayout>
                  <c:x val="0"/>
                  <c:y val="-2.7992265759011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8694-4D93-870D-636A766483E6}"/>
                </c:ext>
              </c:extLst>
            </c:dLbl>
            <c:dLbl>
              <c:idx val="42"/>
              <c:layout>
                <c:manualLayout>
                  <c:x val="0"/>
                  <c:y val="-3.8489365418641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8694-4D93-870D-636A766483E6}"/>
                </c:ext>
              </c:extLst>
            </c:dLbl>
            <c:dLbl>
              <c:idx val="43"/>
              <c:layout>
                <c:manualLayout>
                  <c:x val="-4.2799029574129436E-3"/>
                  <c:y val="-6.2982597957776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8694-4D93-870D-636A766483E6}"/>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multiLvlStrRef>
              <c:f>'F37'!$A$247:$B$290</c:f>
              <c:multiLvlStrCache>
                <c:ptCount val="4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lvl>
                <c:lvl>
                  <c:pt idx="0">
                    <c:v>2020</c:v>
                  </c:pt>
                  <c:pt idx="12">
                    <c:v>2021</c:v>
                  </c:pt>
                  <c:pt idx="24">
                    <c:v>2022</c:v>
                  </c:pt>
                  <c:pt idx="36">
                    <c:v>2023</c:v>
                  </c:pt>
                </c:lvl>
              </c:multiLvlStrCache>
            </c:multiLvlStrRef>
          </c:cat>
          <c:val>
            <c:numRef>
              <c:f>'F37'!$F$247:$F$290</c:f>
              <c:numCache>
                <c:formatCode>#,##0</c:formatCode>
                <c:ptCount val="44"/>
                <c:pt idx="0">
                  <c:v>9594</c:v>
                </c:pt>
                <c:pt idx="1">
                  <c:v>15673</c:v>
                </c:pt>
                <c:pt idx="2">
                  <c:v>-6026</c:v>
                </c:pt>
                <c:pt idx="3">
                  <c:v>-38145</c:v>
                </c:pt>
                <c:pt idx="4">
                  <c:v>-23471</c:v>
                </c:pt>
                <c:pt idx="5">
                  <c:v>-14559</c:v>
                </c:pt>
                <c:pt idx="6">
                  <c:v>-13130</c:v>
                </c:pt>
                <c:pt idx="7">
                  <c:v>15861</c:v>
                </c:pt>
                <c:pt idx="8">
                  <c:v>11165</c:v>
                </c:pt>
                <c:pt idx="9">
                  <c:v>18673</c:v>
                </c:pt>
                <c:pt idx="10">
                  <c:v>16935</c:v>
                </c:pt>
                <c:pt idx="11">
                  <c:v>-24902</c:v>
                </c:pt>
                <c:pt idx="12">
                  <c:v>6755</c:v>
                </c:pt>
                <c:pt idx="13">
                  <c:v>13611</c:v>
                </c:pt>
                <c:pt idx="14">
                  <c:v>2886</c:v>
                </c:pt>
                <c:pt idx="15">
                  <c:v>7265</c:v>
                </c:pt>
                <c:pt idx="16">
                  <c:v>4723</c:v>
                </c:pt>
                <c:pt idx="17">
                  <c:v>5178</c:v>
                </c:pt>
                <c:pt idx="18">
                  <c:v>5790</c:v>
                </c:pt>
                <c:pt idx="19">
                  <c:v>11400</c:v>
                </c:pt>
                <c:pt idx="20">
                  <c:v>9756</c:v>
                </c:pt>
                <c:pt idx="21">
                  <c:v>10504</c:v>
                </c:pt>
                <c:pt idx="22">
                  <c:v>15241</c:v>
                </c:pt>
                <c:pt idx="23">
                  <c:v>-23477</c:v>
                </c:pt>
                <c:pt idx="24">
                  <c:v>11160</c:v>
                </c:pt>
                <c:pt idx="25">
                  <c:v>13463</c:v>
                </c:pt>
                <c:pt idx="26">
                  <c:v>12154</c:v>
                </c:pt>
                <c:pt idx="27">
                  <c:v>-2061</c:v>
                </c:pt>
                <c:pt idx="28">
                  <c:v>3517</c:v>
                </c:pt>
                <c:pt idx="29">
                  <c:v>8523</c:v>
                </c:pt>
                <c:pt idx="30">
                  <c:v>-238</c:v>
                </c:pt>
                <c:pt idx="31">
                  <c:v>14110</c:v>
                </c:pt>
                <c:pt idx="32">
                  <c:v>17020</c:v>
                </c:pt>
                <c:pt idx="33">
                  <c:v>23294</c:v>
                </c:pt>
                <c:pt idx="34">
                  <c:v>9569</c:v>
                </c:pt>
                <c:pt idx="35">
                  <c:v>-27548</c:v>
                </c:pt>
                <c:pt idx="36">
                  <c:v>18294</c:v>
                </c:pt>
                <c:pt idx="37">
                  <c:v>13263</c:v>
                </c:pt>
                <c:pt idx="38">
                  <c:v>8196</c:v>
                </c:pt>
                <c:pt idx="39">
                  <c:v>487</c:v>
                </c:pt>
                <c:pt idx="40">
                  <c:v>1363</c:v>
                </c:pt>
                <c:pt idx="41">
                  <c:v>6225</c:v>
                </c:pt>
                <c:pt idx="42">
                  <c:v>356</c:v>
                </c:pt>
                <c:pt idx="43">
                  <c:v>7600</c:v>
                </c:pt>
              </c:numCache>
            </c:numRef>
          </c:val>
          <c:extLst xmlns:c15="http://schemas.microsoft.com/office/drawing/2012/chart">
            <c:ext xmlns:c16="http://schemas.microsoft.com/office/drawing/2014/chart" uri="{C3380CC4-5D6E-409C-BE32-E72D297353CC}">
              <c16:uniqueId val="{00000029-8694-4D93-870D-636A766483E6}"/>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ABCE-4BED-878B-30D0DD0B056C}"/>
              </c:ext>
            </c:extLst>
          </c:dPt>
          <c:dPt>
            <c:idx val="1"/>
            <c:invertIfNegative val="0"/>
            <c:bubble3D val="0"/>
            <c:spPr>
              <a:solidFill>
                <a:srgbClr val="606868"/>
              </a:solidFill>
              <a:ln>
                <a:noFill/>
              </a:ln>
              <a:effectLst/>
            </c:spPr>
            <c:extLst>
              <c:ext xmlns:c16="http://schemas.microsoft.com/office/drawing/2014/chart" uri="{C3380CC4-5D6E-409C-BE32-E72D297353CC}">
                <c16:uniqueId val="{00000003-ABCE-4BED-878B-30D0DD0B056C}"/>
              </c:ext>
            </c:extLst>
          </c:dPt>
          <c:dPt>
            <c:idx val="3"/>
            <c:invertIfNegative val="0"/>
            <c:bubble3D val="0"/>
            <c:spPr>
              <a:solidFill>
                <a:srgbClr val="606868"/>
              </a:solidFill>
              <a:ln>
                <a:noFill/>
              </a:ln>
              <a:effectLst/>
            </c:spPr>
            <c:extLst>
              <c:ext xmlns:c16="http://schemas.microsoft.com/office/drawing/2014/chart" uri="{C3380CC4-5D6E-409C-BE32-E72D297353CC}">
                <c16:uniqueId val="{00000005-ABCE-4BED-878B-30D0DD0B056C}"/>
              </c:ext>
            </c:extLst>
          </c:dPt>
          <c:dPt>
            <c:idx val="4"/>
            <c:invertIfNegative val="0"/>
            <c:bubble3D val="0"/>
            <c:spPr>
              <a:solidFill>
                <a:srgbClr val="606868"/>
              </a:solidFill>
              <a:ln>
                <a:noFill/>
              </a:ln>
              <a:effectLst/>
            </c:spPr>
            <c:extLst>
              <c:ext xmlns:c16="http://schemas.microsoft.com/office/drawing/2014/chart" uri="{C3380CC4-5D6E-409C-BE32-E72D297353CC}">
                <c16:uniqueId val="{00000007-ABCE-4BED-878B-30D0DD0B056C}"/>
              </c:ext>
            </c:extLst>
          </c:dPt>
          <c:dPt>
            <c:idx val="6"/>
            <c:invertIfNegative val="0"/>
            <c:bubble3D val="0"/>
            <c:spPr>
              <a:solidFill>
                <a:srgbClr val="606868"/>
              </a:solidFill>
              <a:ln>
                <a:noFill/>
              </a:ln>
              <a:effectLst/>
            </c:spPr>
            <c:extLst>
              <c:ext xmlns:c16="http://schemas.microsoft.com/office/drawing/2014/chart" uri="{C3380CC4-5D6E-409C-BE32-E72D297353CC}">
                <c16:uniqueId val="{00000009-ABCE-4BED-878B-30D0DD0B056C}"/>
              </c:ext>
            </c:extLst>
          </c:dPt>
          <c:dPt>
            <c:idx val="11"/>
            <c:invertIfNegative val="0"/>
            <c:bubble3D val="0"/>
            <c:spPr>
              <a:solidFill>
                <a:srgbClr val="606868"/>
              </a:solidFill>
              <a:ln>
                <a:noFill/>
              </a:ln>
              <a:effectLst/>
            </c:spPr>
            <c:extLst>
              <c:ext xmlns:c16="http://schemas.microsoft.com/office/drawing/2014/chart" uri="{C3380CC4-5D6E-409C-BE32-E72D297353CC}">
                <c16:uniqueId val="{0000000B-ABCE-4BED-878B-30D0DD0B056C}"/>
              </c:ext>
            </c:extLst>
          </c:dPt>
          <c:dPt>
            <c:idx val="14"/>
            <c:invertIfNegative val="0"/>
            <c:bubble3D val="0"/>
            <c:spPr>
              <a:solidFill>
                <a:srgbClr val="606868"/>
              </a:solidFill>
              <a:ln>
                <a:noFill/>
              </a:ln>
              <a:effectLst/>
            </c:spPr>
            <c:extLst>
              <c:ext xmlns:c16="http://schemas.microsoft.com/office/drawing/2014/chart" uri="{C3380CC4-5D6E-409C-BE32-E72D297353CC}">
                <c16:uniqueId val="{0000000D-ABCE-4BED-878B-30D0DD0B056C}"/>
              </c:ext>
            </c:extLst>
          </c:dPt>
          <c:dPt>
            <c:idx val="19"/>
            <c:invertIfNegative val="0"/>
            <c:bubble3D val="0"/>
            <c:spPr>
              <a:solidFill>
                <a:srgbClr val="606868"/>
              </a:solidFill>
              <a:ln>
                <a:noFill/>
              </a:ln>
              <a:effectLst/>
            </c:spPr>
            <c:extLst>
              <c:ext xmlns:c16="http://schemas.microsoft.com/office/drawing/2014/chart" uri="{C3380CC4-5D6E-409C-BE32-E72D297353CC}">
                <c16:uniqueId val="{0000000F-ABCE-4BED-878B-30D0DD0B056C}"/>
              </c:ext>
            </c:extLst>
          </c:dPt>
          <c:dPt>
            <c:idx val="24"/>
            <c:invertIfNegative val="0"/>
            <c:bubble3D val="0"/>
            <c:spPr>
              <a:solidFill>
                <a:srgbClr val="606868"/>
              </a:solidFill>
              <a:ln>
                <a:noFill/>
              </a:ln>
              <a:effectLst/>
            </c:spPr>
            <c:extLst>
              <c:ext xmlns:c16="http://schemas.microsoft.com/office/drawing/2014/chart" uri="{C3380CC4-5D6E-409C-BE32-E72D297353CC}">
                <c16:uniqueId val="{00000011-ABCE-4BED-878B-30D0DD0B056C}"/>
              </c:ext>
            </c:extLst>
          </c:dPt>
          <c:dPt>
            <c:idx val="25"/>
            <c:invertIfNegative val="0"/>
            <c:bubble3D val="0"/>
            <c:spPr>
              <a:solidFill>
                <a:srgbClr val="606868"/>
              </a:solidFill>
              <a:ln>
                <a:noFill/>
              </a:ln>
              <a:effectLst/>
            </c:spPr>
            <c:extLst>
              <c:ext xmlns:c16="http://schemas.microsoft.com/office/drawing/2014/chart" uri="{C3380CC4-5D6E-409C-BE32-E72D297353CC}">
                <c16:uniqueId val="{00000013-ABCE-4BED-878B-30D0DD0B056C}"/>
              </c:ext>
            </c:extLst>
          </c:dPt>
          <c:dPt>
            <c:idx val="27"/>
            <c:invertIfNegative val="0"/>
            <c:bubble3D val="0"/>
            <c:spPr>
              <a:solidFill>
                <a:srgbClr val="606868"/>
              </a:solidFill>
              <a:ln>
                <a:noFill/>
              </a:ln>
              <a:effectLst/>
            </c:spPr>
            <c:extLst>
              <c:ext xmlns:c16="http://schemas.microsoft.com/office/drawing/2014/chart" uri="{C3380CC4-5D6E-409C-BE32-E72D297353CC}">
                <c16:uniqueId val="{00000015-ABCE-4BED-878B-30D0DD0B056C}"/>
              </c:ext>
            </c:extLst>
          </c:dPt>
          <c:dPt>
            <c:idx val="30"/>
            <c:invertIfNegative val="0"/>
            <c:bubble3D val="0"/>
            <c:spPr>
              <a:solidFill>
                <a:srgbClr val="FFC000"/>
              </a:solidFill>
              <a:ln>
                <a:noFill/>
              </a:ln>
              <a:effectLst/>
            </c:spPr>
            <c:extLst>
              <c:ext xmlns:c16="http://schemas.microsoft.com/office/drawing/2014/chart" uri="{C3380CC4-5D6E-409C-BE32-E72D297353CC}">
                <c16:uniqueId val="{00000017-ABCE-4BED-878B-30D0DD0B056C}"/>
              </c:ext>
            </c:extLst>
          </c:dPt>
          <c:dPt>
            <c:idx val="31"/>
            <c:invertIfNegative val="0"/>
            <c:bubble3D val="0"/>
            <c:spPr>
              <a:solidFill>
                <a:srgbClr val="606868"/>
              </a:solidFill>
              <a:ln>
                <a:noFill/>
              </a:ln>
              <a:effectLst/>
            </c:spPr>
            <c:extLst>
              <c:ext xmlns:c16="http://schemas.microsoft.com/office/drawing/2014/chart" uri="{C3380CC4-5D6E-409C-BE32-E72D297353CC}">
                <c16:uniqueId val="{00000019-ABCE-4BED-878B-30D0DD0B056C}"/>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CE-4BED-878B-30D0DD0B05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'F38'!$A$7:$A$38</c:f>
              <c:strCache>
                <c:ptCount val="32"/>
                <c:pt idx="0">
                  <c:v>Ciudad de México</c:v>
                </c:pt>
                <c:pt idx="1">
                  <c:v>Guerrero</c:v>
                </c:pt>
                <c:pt idx="2">
                  <c:v>Morelos</c:v>
                </c:pt>
                <c:pt idx="3">
                  <c:v>Veracruz</c:v>
                </c:pt>
                <c:pt idx="4">
                  <c:v>Oaxaca</c:v>
                </c:pt>
                <c:pt idx="5">
                  <c:v>Zacatecas</c:v>
                </c:pt>
                <c:pt idx="6">
                  <c:v>Tamaulipas</c:v>
                </c:pt>
                <c:pt idx="7">
                  <c:v>Tlaxcala</c:v>
                </c:pt>
                <c:pt idx="8">
                  <c:v>Durango</c:v>
                </c:pt>
                <c:pt idx="9">
                  <c:v>Colima</c:v>
                </c:pt>
                <c:pt idx="10">
                  <c:v>Campeche</c:v>
                </c:pt>
                <c:pt idx="11">
                  <c:v>Puebla</c:v>
                </c:pt>
                <c:pt idx="12">
                  <c:v>Chiapas</c:v>
                </c:pt>
                <c:pt idx="13">
                  <c:v>Michoacán</c:v>
                </c:pt>
                <c:pt idx="14">
                  <c:v>Sinaloa</c:v>
                </c:pt>
                <c:pt idx="15">
                  <c:v>Sonora</c:v>
                </c:pt>
                <c:pt idx="16">
                  <c:v>Aguascalientes</c:v>
                </c:pt>
                <c:pt idx="17">
                  <c:v>Baja California Sur</c:v>
                </c:pt>
                <c:pt idx="18">
                  <c:v>San Luis Potosí</c:v>
                </c:pt>
                <c:pt idx="19">
                  <c:v>Hidalgo</c:v>
                </c:pt>
                <c:pt idx="20">
                  <c:v>Quintana Roo</c:v>
                </c:pt>
                <c:pt idx="21">
                  <c:v>Nayarit</c:v>
                </c:pt>
                <c:pt idx="22">
                  <c:v>Yucatán</c:v>
                </c:pt>
                <c:pt idx="23">
                  <c:v>Coahuila</c:v>
                </c:pt>
                <c:pt idx="24">
                  <c:v>Tabasco</c:v>
                </c:pt>
                <c:pt idx="25">
                  <c:v>Guanajuato</c:v>
                </c:pt>
                <c:pt idx="26">
                  <c:v>Chihuahua</c:v>
                </c:pt>
                <c:pt idx="27">
                  <c:v>Querétaro</c:v>
                </c:pt>
                <c:pt idx="28">
                  <c:v>Estado de México</c:v>
                </c:pt>
                <c:pt idx="29">
                  <c:v>Baja California</c:v>
                </c:pt>
                <c:pt idx="30">
                  <c:v>Jalisco</c:v>
                </c:pt>
                <c:pt idx="31">
                  <c:v>Nuevo León</c:v>
                </c:pt>
              </c:strCache>
            </c:strRef>
          </c:cat>
          <c:val>
            <c:numRef>
              <c:f>'F38'!$DM$7:$DM$38</c:f>
              <c:numCache>
                <c:formatCode>#,##0</c:formatCode>
                <c:ptCount val="32"/>
                <c:pt idx="0">
                  <c:v>-31450</c:v>
                </c:pt>
                <c:pt idx="1">
                  <c:v>748</c:v>
                </c:pt>
                <c:pt idx="2">
                  <c:v>4201</c:v>
                </c:pt>
                <c:pt idx="3">
                  <c:v>8506</c:v>
                </c:pt>
                <c:pt idx="4">
                  <c:v>8786</c:v>
                </c:pt>
                <c:pt idx="5">
                  <c:v>10544</c:v>
                </c:pt>
                <c:pt idx="6">
                  <c:v>10676</c:v>
                </c:pt>
                <c:pt idx="7">
                  <c:v>12082</c:v>
                </c:pt>
                <c:pt idx="8">
                  <c:v>12787</c:v>
                </c:pt>
                <c:pt idx="9">
                  <c:v>13110</c:v>
                </c:pt>
                <c:pt idx="10">
                  <c:v>15797</c:v>
                </c:pt>
                <c:pt idx="11">
                  <c:v>16396</c:v>
                </c:pt>
                <c:pt idx="12">
                  <c:v>20998</c:v>
                </c:pt>
                <c:pt idx="13">
                  <c:v>21845</c:v>
                </c:pt>
                <c:pt idx="14">
                  <c:v>27053</c:v>
                </c:pt>
                <c:pt idx="15">
                  <c:v>28329</c:v>
                </c:pt>
                <c:pt idx="16">
                  <c:v>29689</c:v>
                </c:pt>
                <c:pt idx="17">
                  <c:v>31767</c:v>
                </c:pt>
                <c:pt idx="18">
                  <c:v>31799</c:v>
                </c:pt>
                <c:pt idx="19">
                  <c:v>32273</c:v>
                </c:pt>
                <c:pt idx="20">
                  <c:v>40301</c:v>
                </c:pt>
                <c:pt idx="21">
                  <c:v>41949</c:v>
                </c:pt>
                <c:pt idx="22">
                  <c:v>47756</c:v>
                </c:pt>
                <c:pt idx="23">
                  <c:v>67932</c:v>
                </c:pt>
                <c:pt idx="24">
                  <c:v>75191</c:v>
                </c:pt>
                <c:pt idx="25">
                  <c:v>87742</c:v>
                </c:pt>
                <c:pt idx="26">
                  <c:v>91212</c:v>
                </c:pt>
                <c:pt idx="27">
                  <c:v>106917</c:v>
                </c:pt>
                <c:pt idx="28">
                  <c:v>119860</c:v>
                </c:pt>
                <c:pt idx="29">
                  <c:v>147655</c:v>
                </c:pt>
                <c:pt idx="30">
                  <c:v>196710</c:v>
                </c:pt>
                <c:pt idx="31">
                  <c:v>209788</c:v>
                </c:pt>
              </c:numCache>
            </c:numRef>
          </c:val>
          <c:extLst>
            <c:ext xmlns:c16="http://schemas.microsoft.com/office/drawing/2014/chart" uri="{C3380CC4-5D6E-409C-BE32-E72D297353CC}">
              <c16:uniqueId val="{0000001A-ABCE-4BED-878B-30D0DD0B056C}"/>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213788"/>
          <c:min val="-3545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7EFA-4734-A882-7B792C4138BB}"/>
              </c:ext>
            </c:extLst>
          </c:dPt>
          <c:dPt>
            <c:idx val="1"/>
            <c:invertIfNegative val="0"/>
            <c:bubble3D val="0"/>
            <c:spPr>
              <a:solidFill>
                <a:srgbClr val="606868"/>
              </a:solidFill>
              <a:ln>
                <a:noFill/>
              </a:ln>
              <a:effectLst/>
            </c:spPr>
            <c:extLst>
              <c:ext xmlns:c16="http://schemas.microsoft.com/office/drawing/2014/chart" uri="{C3380CC4-5D6E-409C-BE32-E72D297353CC}">
                <c16:uniqueId val="{00000003-7EFA-4734-A882-7B792C4138BB}"/>
              </c:ext>
            </c:extLst>
          </c:dPt>
          <c:dPt>
            <c:idx val="3"/>
            <c:invertIfNegative val="0"/>
            <c:bubble3D val="0"/>
            <c:spPr>
              <a:solidFill>
                <a:srgbClr val="606868"/>
              </a:solidFill>
              <a:ln>
                <a:noFill/>
              </a:ln>
              <a:effectLst/>
            </c:spPr>
            <c:extLst>
              <c:ext xmlns:c16="http://schemas.microsoft.com/office/drawing/2014/chart" uri="{C3380CC4-5D6E-409C-BE32-E72D297353CC}">
                <c16:uniqueId val="{00000005-7EFA-4734-A882-7B792C4138BB}"/>
              </c:ext>
            </c:extLst>
          </c:dPt>
          <c:dPt>
            <c:idx val="4"/>
            <c:invertIfNegative val="0"/>
            <c:bubble3D val="0"/>
            <c:spPr>
              <a:solidFill>
                <a:srgbClr val="606868"/>
              </a:solidFill>
              <a:ln>
                <a:noFill/>
              </a:ln>
              <a:effectLst/>
            </c:spPr>
            <c:extLst>
              <c:ext xmlns:c16="http://schemas.microsoft.com/office/drawing/2014/chart" uri="{C3380CC4-5D6E-409C-BE32-E72D297353CC}">
                <c16:uniqueId val="{00000007-7EFA-4734-A882-7B792C4138BB}"/>
              </c:ext>
            </c:extLst>
          </c:dPt>
          <c:dPt>
            <c:idx val="6"/>
            <c:invertIfNegative val="0"/>
            <c:bubble3D val="0"/>
            <c:spPr>
              <a:solidFill>
                <a:srgbClr val="606868"/>
              </a:solidFill>
              <a:ln>
                <a:noFill/>
              </a:ln>
              <a:effectLst/>
            </c:spPr>
            <c:extLst>
              <c:ext xmlns:c16="http://schemas.microsoft.com/office/drawing/2014/chart" uri="{C3380CC4-5D6E-409C-BE32-E72D297353CC}">
                <c16:uniqueId val="{00000009-7EFA-4734-A882-7B792C4138BB}"/>
              </c:ext>
            </c:extLst>
          </c:dPt>
          <c:dPt>
            <c:idx val="11"/>
            <c:invertIfNegative val="0"/>
            <c:bubble3D val="0"/>
            <c:spPr>
              <a:solidFill>
                <a:srgbClr val="606868"/>
              </a:solidFill>
              <a:ln>
                <a:noFill/>
              </a:ln>
              <a:effectLst/>
            </c:spPr>
            <c:extLst>
              <c:ext xmlns:c16="http://schemas.microsoft.com/office/drawing/2014/chart" uri="{C3380CC4-5D6E-409C-BE32-E72D297353CC}">
                <c16:uniqueId val="{0000000B-7EFA-4734-A882-7B792C4138BB}"/>
              </c:ext>
            </c:extLst>
          </c:dPt>
          <c:dPt>
            <c:idx val="14"/>
            <c:invertIfNegative val="0"/>
            <c:bubble3D val="0"/>
            <c:spPr>
              <a:solidFill>
                <a:srgbClr val="606868"/>
              </a:solidFill>
              <a:ln>
                <a:noFill/>
              </a:ln>
              <a:effectLst/>
            </c:spPr>
            <c:extLst>
              <c:ext xmlns:c16="http://schemas.microsoft.com/office/drawing/2014/chart" uri="{C3380CC4-5D6E-409C-BE32-E72D297353CC}">
                <c16:uniqueId val="{0000000D-7EFA-4734-A882-7B792C4138BB}"/>
              </c:ext>
            </c:extLst>
          </c:dPt>
          <c:dPt>
            <c:idx val="19"/>
            <c:invertIfNegative val="0"/>
            <c:bubble3D val="0"/>
            <c:spPr>
              <a:solidFill>
                <a:srgbClr val="606868"/>
              </a:solidFill>
              <a:ln>
                <a:noFill/>
              </a:ln>
              <a:effectLst/>
            </c:spPr>
            <c:extLst>
              <c:ext xmlns:c16="http://schemas.microsoft.com/office/drawing/2014/chart" uri="{C3380CC4-5D6E-409C-BE32-E72D297353CC}">
                <c16:uniqueId val="{0000000F-7EFA-4734-A882-7B792C4138BB}"/>
              </c:ext>
            </c:extLst>
          </c:dPt>
          <c:dPt>
            <c:idx val="24"/>
            <c:invertIfNegative val="0"/>
            <c:bubble3D val="0"/>
            <c:spPr>
              <a:solidFill>
                <a:srgbClr val="606868"/>
              </a:solidFill>
              <a:ln>
                <a:noFill/>
              </a:ln>
              <a:effectLst/>
            </c:spPr>
            <c:extLst>
              <c:ext xmlns:c16="http://schemas.microsoft.com/office/drawing/2014/chart" uri="{C3380CC4-5D6E-409C-BE32-E72D297353CC}">
                <c16:uniqueId val="{00000011-7EFA-4734-A882-7B792C4138BB}"/>
              </c:ext>
            </c:extLst>
          </c:dPt>
          <c:dPt>
            <c:idx val="25"/>
            <c:invertIfNegative val="0"/>
            <c:bubble3D val="0"/>
            <c:spPr>
              <a:solidFill>
                <a:srgbClr val="606868"/>
              </a:solidFill>
              <a:ln>
                <a:noFill/>
              </a:ln>
              <a:effectLst/>
            </c:spPr>
            <c:extLst>
              <c:ext xmlns:c16="http://schemas.microsoft.com/office/drawing/2014/chart" uri="{C3380CC4-5D6E-409C-BE32-E72D297353CC}">
                <c16:uniqueId val="{00000013-7EFA-4734-A882-7B792C4138BB}"/>
              </c:ext>
            </c:extLst>
          </c:dPt>
          <c:dPt>
            <c:idx val="27"/>
            <c:invertIfNegative val="0"/>
            <c:bubble3D val="0"/>
            <c:spPr>
              <a:solidFill>
                <a:srgbClr val="606868"/>
              </a:solidFill>
              <a:ln>
                <a:noFill/>
              </a:ln>
              <a:effectLst/>
            </c:spPr>
            <c:extLst>
              <c:ext xmlns:c16="http://schemas.microsoft.com/office/drawing/2014/chart" uri="{C3380CC4-5D6E-409C-BE32-E72D297353CC}">
                <c16:uniqueId val="{00000015-7EFA-4734-A882-7B792C4138BB}"/>
              </c:ext>
            </c:extLst>
          </c:dPt>
          <c:dPt>
            <c:idx val="28"/>
            <c:invertIfNegative val="0"/>
            <c:bubble3D val="0"/>
            <c:spPr>
              <a:solidFill>
                <a:srgbClr val="FFC000"/>
              </a:solidFill>
              <a:ln>
                <a:noFill/>
              </a:ln>
              <a:effectLst/>
            </c:spPr>
            <c:extLst>
              <c:ext xmlns:c16="http://schemas.microsoft.com/office/drawing/2014/chart" uri="{C3380CC4-5D6E-409C-BE32-E72D297353CC}">
                <c16:uniqueId val="{00000017-7EFA-4734-A882-7B792C4138BB}"/>
              </c:ext>
            </c:extLst>
          </c:dPt>
          <c:dPt>
            <c:idx val="30"/>
            <c:invertIfNegative val="0"/>
            <c:bubble3D val="0"/>
            <c:spPr>
              <a:solidFill>
                <a:srgbClr val="606868"/>
              </a:solidFill>
              <a:ln>
                <a:noFill/>
              </a:ln>
              <a:effectLst/>
            </c:spPr>
            <c:extLst>
              <c:ext xmlns:c16="http://schemas.microsoft.com/office/drawing/2014/chart" uri="{C3380CC4-5D6E-409C-BE32-E72D297353CC}">
                <c16:uniqueId val="{00000019-7EFA-4734-A882-7B792C4138BB}"/>
              </c:ext>
            </c:extLst>
          </c:dPt>
          <c:dPt>
            <c:idx val="31"/>
            <c:invertIfNegative val="0"/>
            <c:bubble3D val="0"/>
            <c:spPr>
              <a:solidFill>
                <a:srgbClr val="606868"/>
              </a:solidFill>
              <a:ln>
                <a:noFill/>
              </a:ln>
              <a:effectLst/>
            </c:spPr>
            <c:extLst>
              <c:ext xmlns:c16="http://schemas.microsoft.com/office/drawing/2014/chart" uri="{C3380CC4-5D6E-409C-BE32-E72D297353CC}">
                <c16:uniqueId val="{0000001B-7EFA-4734-A882-7B792C4138BB}"/>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FA-4734-A882-7B792C4138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'F39'!$A$7:$A$38</c:f>
              <c:strCache>
                <c:ptCount val="32"/>
                <c:pt idx="0">
                  <c:v>Tabasco</c:v>
                </c:pt>
                <c:pt idx="1">
                  <c:v>Guerrero</c:v>
                </c:pt>
                <c:pt idx="2">
                  <c:v>Zacatecas</c:v>
                </c:pt>
                <c:pt idx="3">
                  <c:v>Baja California</c:v>
                </c:pt>
                <c:pt idx="4">
                  <c:v>Oaxaca</c:v>
                </c:pt>
                <c:pt idx="5">
                  <c:v>Tlaxcala</c:v>
                </c:pt>
                <c:pt idx="6">
                  <c:v>Baja California Sur</c:v>
                </c:pt>
                <c:pt idx="7">
                  <c:v>Morelos</c:v>
                </c:pt>
                <c:pt idx="8">
                  <c:v>Campeche</c:v>
                </c:pt>
                <c:pt idx="9">
                  <c:v>Michoacán</c:v>
                </c:pt>
                <c:pt idx="10">
                  <c:v>Durango</c:v>
                </c:pt>
                <c:pt idx="11">
                  <c:v>Colima</c:v>
                </c:pt>
                <c:pt idx="12">
                  <c:v>Chiapas</c:v>
                </c:pt>
                <c:pt idx="13">
                  <c:v>Estado de México</c:v>
                </c:pt>
                <c:pt idx="14">
                  <c:v>Aguascalientes</c:v>
                </c:pt>
                <c:pt idx="15">
                  <c:v>Puebla</c:v>
                </c:pt>
                <c:pt idx="16">
                  <c:v>Nayarit</c:v>
                </c:pt>
                <c:pt idx="17">
                  <c:v>Yucatán</c:v>
                </c:pt>
                <c:pt idx="18">
                  <c:v>Hidalgo</c:v>
                </c:pt>
                <c:pt idx="19">
                  <c:v>Chihuahua</c:v>
                </c:pt>
                <c:pt idx="20">
                  <c:v>Tamaulipas</c:v>
                </c:pt>
                <c:pt idx="21">
                  <c:v>Quintana Roo</c:v>
                </c:pt>
                <c:pt idx="22">
                  <c:v>Sinaloa</c:v>
                </c:pt>
                <c:pt idx="23">
                  <c:v>San Luis Potosí</c:v>
                </c:pt>
                <c:pt idx="24">
                  <c:v>Sonora</c:v>
                </c:pt>
                <c:pt idx="25">
                  <c:v>Guanajuato</c:v>
                </c:pt>
                <c:pt idx="26">
                  <c:v>Coahuila</c:v>
                </c:pt>
                <c:pt idx="27">
                  <c:v>Veracruz</c:v>
                </c:pt>
                <c:pt idx="28">
                  <c:v>Jalisco</c:v>
                </c:pt>
                <c:pt idx="29">
                  <c:v>Querétaro</c:v>
                </c:pt>
                <c:pt idx="30">
                  <c:v>Nuevo León</c:v>
                </c:pt>
                <c:pt idx="31">
                  <c:v>Ciudad de México</c:v>
                </c:pt>
              </c:strCache>
            </c:strRef>
          </c:cat>
          <c:val>
            <c:numRef>
              <c:f>'F39'!$D$7:$D$38</c:f>
              <c:numCache>
                <c:formatCode>#,##0</c:formatCode>
                <c:ptCount val="32"/>
                <c:pt idx="0">
                  <c:v>-1552</c:v>
                </c:pt>
                <c:pt idx="1">
                  <c:v>-1378</c:v>
                </c:pt>
                <c:pt idx="2">
                  <c:v>-1055</c:v>
                </c:pt>
                <c:pt idx="3">
                  <c:v>-202</c:v>
                </c:pt>
                <c:pt idx="4">
                  <c:v>-158</c:v>
                </c:pt>
                <c:pt idx="5">
                  <c:v>3</c:v>
                </c:pt>
                <c:pt idx="6">
                  <c:v>246</c:v>
                </c:pt>
                <c:pt idx="7">
                  <c:v>262</c:v>
                </c:pt>
                <c:pt idx="8">
                  <c:v>829</c:v>
                </c:pt>
                <c:pt idx="9">
                  <c:v>974</c:v>
                </c:pt>
                <c:pt idx="10">
                  <c:v>1527</c:v>
                </c:pt>
                <c:pt idx="11">
                  <c:v>1559</c:v>
                </c:pt>
                <c:pt idx="12">
                  <c:v>1701</c:v>
                </c:pt>
                <c:pt idx="13">
                  <c:v>2222</c:v>
                </c:pt>
                <c:pt idx="14">
                  <c:v>2442</c:v>
                </c:pt>
                <c:pt idx="15">
                  <c:v>2611</c:v>
                </c:pt>
                <c:pt idx="16">
                  <c:v>2645</c:v>
                </c:pt>
                <c:pt idx="17">
                  <c:v>3003</c:v>
                </c:pt>
                <c:pt idx="18">
                  <c:v>3471</c:v>
                </c:pt>
                <c:pt idx="19">
                  <c:v>4116</c:v>
                </c:pt>
                <c:pt idx="20">
                  <c:v>4415</c:v>
                </c:pt>
                <c:pt idx="21">
                  <c:v>4604</c:v>
                </c:pt>
                <c:pt idx="22">
                  <c:v>4743</c:v>
                </c:pt>
                <c:pt idx="23">
                  <c:v>4880</c:v>
                </c:pt>
                <c:pt idx="24">
                  <c:v>5384</c:v>
                </c:pt>
                <c:pt idx="25">
                  <c:v>5514</c:v>
                </c:pt>
                <c:pt idx="26">
                  <c:v>6376</c:v>
                </c:pt>
                <c:pt idx="27">
                  <c:v>6874</c:v>
                </c:pt>
                <c:pt idx="28">
                  <c:v>7600</c:v>
                </c:pt>
                <c:pt idx="29">
                  <c:v>7892</c:v>
                </c:pt>
                <c:pt idx="30">
                  <c:v>10272</c:v>
                </c:pt>
                <c:pt idx="31">
                  <c:v>19916</c:v>
                </c:pt>
              </c:numCache>
            </c:numRef>
          </c:val>
          <c:extLst>
            <c:ext xmlns:c16="http://schemas.microsoft.com/office/drawing/2014/chart" uri="{C3380CC4-5D6E-409C-BE32-E72D297353CC}">
              <c16:uniqueId val="{0000001C-7EFA-4734-A882-7B792C4138BB}"/>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20916"/>
          <c:min val="-2552"/>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E0BA-4131-A4F3-45AE53EB0530}"/>
              </c:ext>
            </c:extLst>
          </c:dPt>
          <c:dPt>
            <c:idx val="6"/>
            <c:invertIfNegative val="0"/>
            <c:bubble3D val="0"/>
            <c:extLst>
              <c:ext xmlns:c16="http://schemas.microsoft.com/office/drawing/2014/chart" uri="{C3380CC4-5D6E-409C-BE32-E72D297353CC}">
                <c16:uniqueId val="{00000001-E0BA-4131-A4F3-45AE53EB0530}"/>
              </c:ext>
            </c:extLst>
          </c:dPt>
          <c:dPt>
            <c:idx val="8"/>
            <c:invertIfNegative val="0"/>
            <c:bubble3D val="0"/>
            <c:extLst>
              <c:ext xmlns:c16="http://schemas.microsoft.com/office/drawing/2014/chart" uri="{C3380CC4-5D6E-409C-BE32-E72D297353CC}">
                <c16:uniqueId val="{00000002-E0BA-4131-A4F3-45AE53EB0530}"/>
              </c:ext>
            </c:extLst>
          </c:dPt>
          <c:dPt>
            <c:idx val="9"/>
            <c:invertIfNegative val="0"/>
            <c:bubble3D val="0"/>
            <c:extLst>
              <c:ext xmlns:c16="http://schemas.microsoft.com/office/drawing/2014/chart" uri="{C3380CC4-5D6E-409C-BE32-E72D297353CC}">
                <c16:uniqueId val="{00000003-E0BA-4131-A4F3-45AE53EB0530}"/>
              </c:ext>
            </c:extLst>
          </c:dPt>
          <c:dPt>
            <c:idx val="10"/>
            <c:invertIfNegative val="0"/>
            <c:bubble3D val="0"/>
            <c:spPr>
              <a:solidFill>
                <a:srgbClr val="FFC000"/>
              </a:solidFill>
              <a:ln>
                <a:noFill/>
              </a:ln>
              <a:effectLst/>
            </c:spPr>
            <c:extLst>
              <c:ext xmlns:c16="http://schemas.microsoft.com/office/drawing/2014/chart" uri="{C3380CC4-5D6E-409C-BE32-E72D297353CC}">
                <c16:uniqueId val="{00000005-E0BA-4131-A4F3-45AE53EB0530}"/>
              </c:ext>
            </c:extLst>
          </c:dPt>
          <c:dPt>
            <c:idx val="13"/>
            <c:invertIfNegative val="0"/>
            <c:bubble3D val="0"/>
            <c:extLst>
              <c:ext xmlns:c16="http://schemas.microsoft.com/office/drawing/2014/chart" uri="{C3380CC4-5D6E-409C-BE32-E72D297353CC}">
                <c16:uniqueId val="{00000006-E0BA-4131-A4F3-45AE53EB0530}"/>
              </c:ext>
            </c:extLst>
          </c:dPt>
          <c:dPt>
            <c:idx val="14"/>
            <c:invertIfNegative val="0"/>
            <c:bubble3D val="0"/>
            <c:spPr>
              <a:solidFill>
                <a:srgbClr val="E46C0A"/>
              </a:solidFill>
              <a:ln>
                <a:noFill/>
              </a:ln>
              <a:effectLst/>
            </c:spPr>
            <c:extLst>
              <c:ext xmlns:c16="http://schemas.microsoft.com/office/drawing/2014/chart" uri="{C3380CC4-5D6E-409C-BE32-E72D297353CC}">
                <c16:uniqueId val="{00000008-E0BA-4131-A4F3-45AE53EB0530}"/>
              </c:ext>
            </c:extLst>
          </c:dPt>
          <c:dPt>
            <c:idx val="15"/>
            <c:invertIfNegative val="0"/>
            <c:bubble3D val="0"/>
            <c:extLst>
              <c:ext xmlns:c16="http://schemas.microsoft.com/office/drawing/2014/chart" uri="{C3380CC4-5D6E-409C-BE32-E72D297353CC}">
                <c16:uniqueId val="{00000009-E0BA-4131-A4F3-45AE53EB0530}"/>
              </c:ext>
            </c:extLst>
          </c:dPt>
          <c:dPt>
            <c:idx val="16"/>
            <c:invertIfNegative val="0"/>
            <c:bubble3D val="0"/>
            <c:extLst>
              <c:ext xmlns:c16="http://schemas.microsoft.com/office/drawing/2014/chart" uri="{C3380CC4-5D6E-409C-BE32-E72D297353CC}">
                <c16:uniqueId val="{0000000A-E0BA-4131-A4F3-45AE53EB0530}"/>
              </c:ext>
            </c:extLst>
          </c:dPt>
          <c:dPt>
            <c:idx val="17"/>
            <c:invertIfNegative val="0"/>
            <c:bubble3D val="0"/>
            <c:extLst>
              <c:ext xmlns:c16="http://schemas.microsoft.com/office/drawing/2014/chart" uri="{C3380CC4-5D6E-409C-BE32-E72D297353CC}">
                <c16:uniqueId val="{0000000B-E0BA-4131-A4F3-45AE53EB0530}"/>
              </c:ext>
            </c:extLst>
          </c:dPt>
          <c:dPt>
            <c:idx val="19"/>
            <c:invertIfNegative val="0"/>
            <c:bubble3D val="0"/>
            <c:extLst>
              <c:ext xmlns:c16="http://schemas.microsoft.com/office/drawing/2014/chart" uri="{C3380CC4-5D6E-409C-BE32-E72D297353CC}">
                <c16:uniqueId val="{0000000C-E0BA-4131-A4F3-45AE53EB0530}"/>
              </c:ext>
            </c:extLst>
          </c:dPt>
          <c:dPt>
            <c:idx val="21"/>
            <c:invertIfNegative val="0"/>
            <c:bubble3D val="0"/>
            <c:extLst>
              <c:ext xmlns:c16="http://schemas.microsoft.com/office/drawing/2014/chart" uri="{C3380CC4-5D6E-409C-BE32-E72D297353CC}">
                <c16:uniqueId val="{0000000D-E0BA-4131-A4F3-45AE53EB0530}"/>
              </c:ext>
            </c:extLst>
          </c:dPt>
          <c:dPt>
            <c:idx val="22"/>
            <c:invertIfNegative val="0"/>
            <c:bubble3D val="0"/>
            <c:extLst>
              <c:ext xmlns:c16="http://schemas.microsoft.com/office/drawing/2014/chart" uri="{C3380CC4-5D6E-409C-BE32-E72D297353CC}">
                <c16:uniqueId val="{0000000E-E0BA-4131-A4F3-45AE53EB0530}"/>
              </c:ext>
            </c:extLst>
          </c:dPt>
          <c:dPt>
            <c:idx val="23"/>
            <c:invertIfNegative val="0"/>
            <c:bubble3D val="0"/>
            <c:extLst>
              <c:ext xmlns:c16="http://schemas.microsoft.com/office/drawing/2014/chart" uri="{C3380CC4-5D6E-409C-BE32-E72D297353CC}">
                <c16:uniqueId val="{0000000F-E0BA-4131-A4F3-45AE53EB0530}"/>
              </c:ext>
            </c:extLst>
          </c:dPt>
          <c:dPt>
            <c:idx val="24"/>
            <c:invertIfNegative val="0"/>
            <c:bubble3D val="0"/>
            <c:extLst>
              <c:ext xmlns:c16="http://schemas.microsoft.com/office/drawing/2014/chart" uri="{C3380CC4-5D6E-409C-BE32-E72D297353CC}">
                <c16:uniqueId val="{00000010-E0BA-4131-A4F3-45AE53EB0530}"/>
              </c:ext>
            </c:extLst>
          </c:dPt>
          <c:dPt>
            <c:idx val="26"/>
            <c:invertIfNegative val="0"/>
            <c:bubble3D val="0"/>
            <c:extLst>
              <c:ext xmlns:c16="http://schemas.microsoft.com/office/drawing/2014/chart" uri="{C3380CC4-5D6E-409C-BE32-E72D297353CC}">
                <c16:uniqueId val="{00000011-E0BA-4131-A4F3-45AE53EB0530}"/>
              </c:ext>
            </c:extLst>
          </c:dPt>
          <c:dPt>
            <c:idx val="32"/>
            <c:invertIfNegative val="0"/>
            <c:bubble3D val="0"/>
            <c:extLst>
              <c:ext xmlns:c16="http://schemas.microsoft.com/office/drawing/2014/chart" uri="{C3380CC4-5D6E-409C-BE32-E72D297353CC}">
                <c16:uniqueId val="{00000012-E0BA-4131-A4F3-45AE53EB0530}"/>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0BA-4131-A4F3-45AE53EB0530}"/>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0BA-4131-A4F3-45AE53EB0530}"/>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'F40'!$A$7:$A$39</c:f>
              <c:strCache>
                <c:ptCount val="33"/>
                <c:pt idx="0">
                  <c:v>Guerrero</c:v>
                </c:pt>
                <c:pt idx="1">
                  <c:v>Tabasco</c:v>
                </c:pt>
                <c:pt idx="2">
                  <c:v>Zacatecas</c:v>
                </c:pt>
                <c:pt idx="3">
                  <c:v>Oaxaca</c:v>
                </c:pt>
                <c:pt idx="4">
                  <c:v>Baja California</c:v>
                </c:pt>
                <c:pt idx="5">
                  <c:v>Tlaxcala</c:v>
                </c:pt>
                <c:pt idx="6">
                  <c:v>Baja California Sur</c:v>
                </c:pt>
                <c:pt idx="7">
                  <c:v>Morelos</c:v>
                </c:pt>
                <c:pt idx="8">
                  <c:v>Estado de México</c:v>
                </c:pt>
                <c:pt idx="9">
                  <c:v>Michoacán</c:v>
                </c:pt>
                <c:pt idx="10">
                  <c:v>Jalisco</c:v>
                </c:pt>
                <c:pt idx="11">
                  <c:v>Puebla</c:v>
                </c:pt>
                <c:pt idx="12">
                  <c:v>Chihuahua</c:v>
                </c:pt>
                <c:pt idx="13">
                  <c:v>Guanajuato</c:v>
                </c:pt>
                <c:pt idx="14">
                  <c:v>Nacional</c:v>
                </c:pt>
                <c:pt idx="15">
                  <c:v>Nuevo León</c:v>
                </c:pt>
                <c:pt idx="16">
                  <c:v>Ciudad de México</c:v>
                </c:pt>
                <c:pt idx="17">
                  <c:v>Campeche</c:v>
                </c:pt>
                <c:pt idx="18">
                  <c:v>Durango</c:v>
                </c:pt>
                <c:pt idx="19">
                  <c:v>Tamaulipas</c:v>
                </c:pt>
                <c:pt idx="20">
                  <c:v>Chiapas</c:v>
                </c:pt>
                <c:pt idx="21">
                  <c:v>Aguascalientes</c:v>
                </c:pt>
                <c:pt idx="22">
                  <c:v>Yucatán</c:v>
                </c:pt>
                <c:pt idx="23">
                  <c:v>Coahuila</c:v>
                </c:pt>
                <c:pt idx="24">
                  <c:v>Sinaloa</c:v>
                </c:pt>
                <c:pt idx="25">
                  <c:v>Sonora</c:v>
                </c:pt>
                <c:pt idx="26">
                  <c:v>Quintana Roo</c:v>
                </c:pt>
                <c:pt idx="27">
                  <c:v>Veracruz</c:v>
                </c:pt>
                <c:pt idx="28">
                  <c:v>San Luis Potosí</c:v>
                </c:pt>
                <c:pt idx="29">
                  <c:v>Colima</c:v>
                </c:pt>
                <c:pt idx="30">
                  <c:v>Querétaro</c:v>
                </c:pt>
                <c:pt idx="31">
                  <c:v>Hidalgo</c:v>
                </c:pt>
                <c:pt idx="32">
                  <c:v>Nayarit</c:v>
                </c:pt>
              </c:strCache>
            </c:strRef>
          </c:cat>
          <c:val>
            <c:numRef>
              <c:f>'F40'!$D$7:$D$39</c:f>
              <c:numCache>
                <c:formatCode>0.00%</c:formatCode>
                <c:ptCount val="33"/>
                <c:pt idx="0">
                  <c:v>-8.5243792297128307E-3</c:v>
                </c:pt>
                <c:pt idx="1">
                  <c:v>-6.3228482149768617E-3</c:v>
                </c:pt>
                <c:pt idx="2">
                  <c:v>-5.3198731298502722E-3</c:v>
                </c:pt>
                <c:pt idx="3">
                  <c:v>-7.1111271136470311E-4</c:v>
                </c:pt>
                <c:pt idx="4">
                  <c:v>-1.8790907433385851E-4</c:v>
                </c:pt>
                <c:pt idx="5">
                  <c:v>2.6209113782593718E-5</c:v>
                </c:pt>
                <c:pt idx="6">
                  <c:v>1.1037230462755954E-3</c:v>
                </c:pt>
                <c:pt idx="7">
                  <c:v>1.205218319318524E-3</c:v>
                </c:pt>
                <c:pt idx="8">
                  <c:v>1.2496927791716406E-3</c:v>
                </c:pt>
                <c:pt idx="9">
                  <c:v>2.0394745107563672E-3</c:v>
                </c:pt>
                <c:pt idx="10">
                  <c:v>3.836163513441182E-3</c:v>
                </c:pt>
                <c:pt idx="11">
                  <c:v>4.0537938915179428E-3</c:v>
                </c:pt>
                <c:pt idx="12">
                  <c:v>4.1763228066187263E-3</c:v>
                </c:pt>
                <c:pt idx="13">
                  <c:v>5.0832926165957915E-3</c:v>
                </c:pt>
                <c:pt idx="14">
                  <c:v>5.1055650137747932E-3</c:v>
                </c:pt>
                <c:pt idx="15">
                  <c:v>5.5722273937468536E-3</c:v>
                </c:pt>
                <c:pt idx="16">
                  <c:v>5.7935853409141203E-3</c:v>
                </c:pt>
                <c:pt idx="17">
                  <c:v>5.8689434485883485E-3</c:v>
                </c:pt>
                <c:pt idx="18">
                  <c:v>5.8863438364931131E-3</c:v>
                </c:pt>
                <c:pt idx="19">
                  <c:v>6.2217274277420742E-3</c:v>
                </c:pt>
                <c:pt idx="20">
                  <c:v>6.9092696321149116E-3</c:v>
                </c:pt>
                <c:pt idx="21">
                  <c:v>6.9116989420174857E-3</c:v>
                </c:pt>
                <c:pt idx="22">
                  <c:v>7.1049176061419583E-3</c:v>
                </c:pt>
                <c:pt idx="23">
                  <c:v>7.4308716822719667E-3</c:v>
                </c:pt>
                <c:pt idx="24">
                  <c:v>8.1483644859812188E-3</c:v>
                </c:pt>
                <c:pt idx="25">
                  <c:v>8.6913988406087661E-3</c:v>
                </c:pt>
                <c:pt idx="26">
                  <c:v>9.1536456521177367E-3</c:v>
                </c:pt>
                <c:pt idx="27">
                  <c:v>9.2466297016704502E-3</c:v>
                </c:pt>
                <c:pt idx="28">
                  <c:v>1.0303858245937159E-2</c:v>
                </c:pt>
                <c:pt idx="29">
                  <c:v>1.0492098958193141E-2</c:v>
                </c:pt>
                <c:pt idx="30">
                  <c:v>1.1436255771019921E-2</c:v>
                </c:pt>
                <c:pt idx="31">
                  <c:v>1.3078815785011466E-2</c:v>
                </c:pt>
                <c:pt idx="32">
                  <c:v>1.4729631898424023E-2</c:v>
                </c:pt>
              </c:numCache>
            </c:numRef>
          </c:val>
          <c:extLst>
            <c:ext xmlns:c16="http://schemas.microsoft.com/office/drawing/2014/chart" uri="{C3380CC4-5D6E-409C-BE32-E72D297353CC}">
              <c16:uniqueId val="{00000014-E0BA-4131-A4F3-45AE53EB0530}"/>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0.02"/>
          <c:min val="-0.0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E158-4391-8CFE-2C06B8F85E0B}"/>
              </c:ext>
            </c:extLst>
          </c:dPt>
          <c:dPt>
            <c:idx val="1"/>
            <c:invertIfNegative val="0"/>
            <c:bubble3D val="0"/>
            <c:spPr>
              <a:solidFill>
                <a:srgbClr val="606868"/>
              </a:solidFill>
              <a:ln>
                <a:noFill/>
              </a:ln>
              <a:effectLst/>
            </c:spPr>
            <c:extLst>
              <c:ext xmlns:c16="http://schemas.microsoft.com/office/drawing/2014/chart" uri="{C3380CC4-5D6E-409C-BE32-E72D297353CC}">
                <c16:uniqueId val="{00000003-E158-4391-8CFE-2C06B8F85E0B}"/>
              </c:ext>
            </c:extLst>
          </c:dPt>
          <c:dPt>
            <c:idx val="3"/>
            <c:invertIfNegative val="0"/>
            <c:bubble3D val="0"/>
            <c:spPr>
              <a:solidFill>
                <a:srgbClr val="606868"/>
              </a:solidFill>
              <a:ln>
                <a:noFill/>
              </a:ln>
              <a:effectLst/>
            </c:spPr>
            <c:extLst>
              <c:ext xmlns:c16="http://schemas.microsoft.com/office/drawing/2014/chart" uri="{C3380CC4-5D6E-409C-BE32-E72D297353CC}">
                <c16:uniqueId val="{00000005-E158-4391-8CFE-2C06B8F85E0B}"/>
              </c:ext>
            </c:extLst>
          </c:dPt>
          <c:dPt>
            <c:idx val="4"/>
            <c:invertIfNegative val="0"/>
            <c:bubble3D val="0"/>
            <c:spPr>
              <a:solidFill>
                <a:srgbClr val="606868"/>
              </a:solidFill>
              <a:ln>
                <a:noFill/>
              </a:ln>
              <a:effectLst/>
            </c:spPr>
            <c:extLst>
              <c:ext xmlns:c16="http://schemas.microsoft.com/office/drawing/2014/chart" uri="{C3380CC4-5D6E-409C-BE32-E72D297353CC}">
                <c16:uniqueId val="{00000007-E158-4391-8CFE-2C06B8F85E0B}"/>
              </c:ext>
            </c:extLst>
          </c:dPt>
          <c:dPt>
            <c:idx val="6"/>
            <c:invertIfNegative val="0"/>
            <c:bubble3D val="0"/>
            <c:spPr>
              <a:solidFill>
                <a:srgbClr val="606868"/>
              </a:solidFill>
              <a:ln>
                <a:noFill/>
              </a:ln>
              <a:effectLst/>
            </c:spPr>
            <c:extLst>
              <c:ext xmlns:c16="http://schemas.microsoft.com/office/drawing/2014/chart" uri="{C3380CC4-5D6E-409C-BE32-E72D297353CC}">
                <c16:uniqueId val="{00000009-E158-4391-8CFE-2C06B8F85E0B}"/>
              </c:ext>
            </c:extLst>
          </c:dPt>
          <c:dPt>
            <c:idx val="11"/>
            <c:invertIfNegative val="0"/>
            <c:bubble3D val="0"/>
            <c:spPr>
              <a:solidFill>
                <a:srgbClr val="606868"/>
              </a:solidFill>
              <a:ln>
                <a:noFill/>
              </a:ln>
              <a:effectLst/>
            </c:spPr>
            <c:extLst>
              <c:ext xmlns:c16="http://schemas.microsoft.com/office/drawing/2014/chart" uri="{C3380CC4-5D6E-409C-BE32-E72D297353CC}">
                <c16:uniqueId val="{0000000B-E158-4391-8CFE-2C06B8F85E0B}"/>
              </c:ext>
            </c:extLst>
          </c:dPt>
          <c:dPt>
            <c:idx val="14"/>
            <c:invertIfNegative val="0"/>
            <c:bubble3D val="0"/>
            <c:spPr>
              <a:solidFill>
                <a:srgbClr val="606868"/>
              </a:solidFill>
              <a:ln>
                <a:noFill/>
              </a:ln>
              <a:effectLst/>
            </c:spPr>
            <c:extLst>
              <c:ext xmlns:c16="http://schemas.microsoft.com/office/drawing/2014/chart" uri="{C3380CC4-5D6E-409C-BE32-E72D297353CC}">
                <c16:uniqueId val="{0000000D-E158-4391-8CFE-2C06B8F85E0B}"/>
              </c:ext>
            </c:extLst>
          </c:dPt>
          <c:dPt>
            <c:idx val="19"/>
            <c:invertIfNegative val="0"/>
            <c:bubble3D val="0"/>
            <c:spPr>
              <a:solidFill>
                <a:srgbClr val="606868"/>
              </a:solidFill>
              <a:ln>
                <a:noFill/>
              </a:ln>
              <a:effectLst/>
            </c:spPr>
            <c:extLst>
              <c:ext xmlns:c16="http://schemas.microsoft.com/office/drawing/2014/chart" uri="{C3380CC4-5D6E-409C-BE32-E72D297353CC}">
                <c16:uniqueId val="{0000000F-E158-4391-8CFE-2C06B8F85E0B}"/>
              </c:ext>
            </c:extLst>
          </c:dPt>
          <c:dPt>
            <c:idx val="24"/>
            <c:invertIfNegative val="0"/>
            <c:bubble3D val="0"/>
            <c:spPr>
              <a:solidFill>
                <a:srgbClr val="606868"/>
              </a:solidFill>
              <a:ln>
                <a:noFill/>
              </a:ln>
              <a:effectLst/>
            </c:spPr>
            <c:extLst>
              <c:ext xmlns:c16="http://schemas.microsoft.com/office/drawing/2014/chart" uri="{C3380CC4-5D6E-409C-BE32-E72D297353CC}">
                <c16:uniqueId val="{00000011-E158-4391-8CFE-2C06B8F85E0B}"/>
              </c:ext>
            </c:extLst>
          </c:dPt>
          <c:dPt>
            <c:idx val="25"/>
            <c:invertIfNegative val="0"/>
            <c:bubble3D val="0"/>
            <c:spPr>
              <a:solidFill>
                <a:srgbClr val="606868"/>
              </a:solidFill>
              <a:ln>
                <a:noFill/>
              </a:ln>
              <a:effectLst/>
            </c:spPr>
            <c:extLst>
              <c:ext xmlns:c16="http://schemas.microsoft.com/office/drawing/2014/chart" uri="{C3380CC4-5D6E-409C-BE32-E72D297353CC}">
                <c16:uniqueId val="{00000013-E158-4391-8CFE-2C06B8F85E0B}"/>
              </c:ext>
            </c:extLst>
          </c:dPt>
          <c:dPt>
            <c:idx val="27"/>
            <c:invertIfNegative val="0"/>
            <c:bubble3D val="0"/>
            <c:spPr>
              <a:solidFill>
                <a:srgbClr val="606868"/>
              </a:solidFill>
              <a:ln>
                <a:noFill/>
              </a:ln>
              <a:effectLst/>
            </c:spPr>
            <c:extLst>
              <c:ext xmlns:c16="http://schemas.microsoft.com/office/drawing/2014/chart" uri="{C3380CC4-5D6E-409C-BE32-E72D297353CC}">
                <c16:uniqueId val="{00000015-E158-4391-8CFE-2C06B8F85E0B}"/>
              </c:ext>
            </c:extLst>
          </c:dPt>
          <c:dPt>
            <c:idx val="29"/>
            <c:invertIfNegative val="0"/>
            <c:bubble3D val="0"/>
            <c:spPr>
              <a:solidFill>
                <a:srgbClr val="FFC000"/>
              </a:solidFill>
              <a:ln>
                <a:noFill/>
              </a:ln>
              <a:effectLst/>
            </c:spPr>
            <c:extLst>
              <c:ext xmlns:c16="http://schemas.microsoft.com/office/drawing/2014/chart" uri="{C3380CC4-5D6E-409C-BE32-E72D297353CC}">
                <c16:uniqueId val="{00000017-E158-4391-8CFE-2C06B8F85E0B}"/>
              </c:ext>
            </c:extLst>
          </c:dPt>
          <c:dPt>
            <c:idx val="30"/>
            <c:invertIfNegative val="0"/>
            <c:bubble3D val="0"/>
            <c:spPr>
              <a:solidFill>
                <a:srgbClr val="606868"/>
              </a:solidFill>
              <a:ln>
                <a:noFill/>
              </a:ln>
              <a:effectLst/>
            </c:spPr>
            <c:extLst>
              <c:ext xmlns:c16="http://schemas.microsoft.com/office/drawing/2014/chart" uri="{C3380CC4-5D6E-409C-BE32-E72D297353CC}">
                <c16:uniqueId val="{00000019-E158-4391-8CFE-2C06B8F85E0B}"/>
              </c:ext>
            </c:extLst>
          </c:dPt>
          <c:dPt>
            <c:idx val="31"/>
            <c:invertIfNegative val="0"/>
            <c:bubble3D val="0"/>
            <c:spPr>
              <a:solidFill>
                <a:srgbClr val="606868"/>
              </a:solidFill>
              <a:ln>
                <a:noFill/>
              </a:ln>
              <a:effectLst/>
            </c:spPr>
            <c:extLst>
              <c:ext xmlns:c16="http://schemas.microsoft.com/office/drawing/2014/chart" uri="{C3380CC4-5D6E-409C-BE32-E72D297353CC}">
                <c16:uniqueId val="{0000001B-E158-4391-8CFE-2C06B8F85E0B}"/>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58-4391-8CFE-2C06B8F85E0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'F41'!$A$7:$A$38</c:f>
              <c:strCache>
                <c:ptCount val="32"/>
                <c:pt idx="0">
                  <c:v>Tamaulipas</c:v>
                </c:pt>
                <c:pt idx="1">
                  <c:v>Zacatecas</c:v>
                </c:pt>
                <c:pt idx="2">
                  <c:v>Durango</c:v>
                </c:pt>
                <c:pt idx="3">
                  <c:v>Tlaxcala</c:v>
                </c:pt>
                <c:pt idx="4">
                  <c:v>Colima</c:v>
                </c:pt>
                <c:pt idx="5">
                  <c:v>Morelos</c:v>
                </c:pt>
                <c:pt idx="6">
                  <c:v>Oaxaca</c:v>
                </c:pt>
                <c:pt idx="7">
                  <c:v>Campeche</c:v>
                </c:pt>
                <c:pt idx="8">
                  <c:v>Guerrero</c:v>
                </c:pt>
                <c:pt idx="9">
                  <c:v>Sonora</c:v>
                </c:pt>
                <c:pt idx="10">
                  <c:v>Michoacán</c:v>
                </c:pt>
                <c:pt idx="11">
                  <c:v>Chiapas</c:v>
                </c:pt>
                <c:pt idx="12">
                  <c:v>Hidalgo</c:v>
                </c:pt>
                <c:pt idx="13">
                  <c:v>Baja California Sur</c:v>
                </c:pt>
                <c:pt idx="14">
                  <c:v>Nayarit</c:v>
                </c:pt>
                <c:pt idx="15">
                  <c:v>Aguascalientes</c:v>
                </c:pt>
                <c:pt idx="16">
                  <c:v>Tabasco</c:v>
                </c:pt>
                <c:pt idx="17">
                  <c:v>San Luis Potosí</c:v>
                </c:pt>
                <c:pt idx="18">
                  <c:v>Yucatán</c:v>
                </c:pt>
                <c:pt idx="19">
                  <c:v>Sinaloa</c:v>
                </c:pt>
                <c:pt idx="20">
                  <c:v>Veracruz</c:v>
                </c:pt>
                <c:pt idx="21">
                  <c:v>Puebla</c:v>
                </c:pt>
                <c:pt idx="22">
                  <c:v>Chihuahua</c:v>
                </c:pt>
                <c:pt idx="23">
                  <c:v>Baja California</c:v>
                </c:pt>
                <c:pt idx="24">
                  <c:v>Querétaro</c:v>
                </c:pt>
                <c:pt idx="25">
                  <c:v>Coahuila</c:v>
                </c:pt>
                <c:pt idx="26">
                  <c:v>Quintana Roo</c:v>
                </c:pt>
                <c:pt idx="27">
                  <c:v>Guanajuato</c:v>
                </c:pt>
                <c:pt idx="28">
                  <c:v>Estado de México</c:v>
                </c:pt>
                <c:pt idx="29">
                  <c:v>Jalisco</c:v>
                </c:pt>
                <c:pt idx="30">
                  <c:v>Nuevo León</c:v>
                </c:pt>
                <c:pt idx="31">
                  <c:v>Ciudad de México</c:v>
                </c:pt>
              </c:strCache>
            </c:strRef>
          </c:cat>
          <c:val>
            <c:numRef>
              <c:f>'F41'!$D$7:$D$38</c:f>
              <c:numCache>
                <c:formatCode>#,##0</c:formatCode>
                <c:ptCount val="32"/>
                <c:pt idx="0">
                  <c:v>-958</c:v>
                </c:pt>
                <c:pt idx="1">
                  <c:v>2498</c:v>
                </c:pt>
                <c:pt idx="2">
                  <c:v>3446</c:v>
                </c:pt>
                <c:pt idx="3">
                  <c:v>4047</c:v>
                </c:pt>
                <c:pt idx="4">
                  <c:v>5609</c:v>
                </c:pt>
                <c:pt idx="5">
                  <c:v>5637</c:v>
                </c:pt>
                <c:pt idx="6">
                  <c:v>7337</c:v>
                </c:pt>
                <c:pt idx="7">
                  <c:v>7564</c:v>
                </c:pt>
                <c:pt idx="8">
                  <c:v>8063</c:v>
                </c:pt>
                <c:pt idx="9">
                  <c:v>9030</c:v>
                </c:pt>
                <c:pt idx="10">
                  <c:v>9755</c:v>
                </c:pt>
                <c:pt idx="11">
                  <c:v>9948</c:v>
                </c:pt>
                <c:pt idx="12">
                  <c:v>11774</c:v>
                </c:pt>
                <c:pt idx="13">
                  <c:v>12974</c:v>
                </c:pt>
                <c:pt idx="14">
                  <c:v>13351</c:v>
                </c:pt>
                <c:pt idx="15">
                  <c:v>14522</c:v>
                </c:pt>
                <c:pt idx="16">
                  <c:v>14967</c:v>
                </c:pt>
                <c:pt idx="17">
                  <c:v>17776</c:v>
                </c:pt>
                <c:pt idx="18">
                  <c:v>19762</c:v>
                </c:pt>
                <c:pt idx="19">
                  <c:v>19821</c:v>
                </c:pt>
                <c:pt idx="20">
                  <c:v>20969</c:v>
                </c:pt>
                <c:pt idx="21">
                  <c:v>21179</c:v>
                </c:pt>
                <c:pt idx="22">
                  <c:v>21242</c:v>
                </c:pt>
                <c:pt idx="23">
                  <c:v>22689</c:v>
                </c:pt>
                <c:pt idx="24">
                  <c:v>36773</c:v>
                </c:pt>
                <c:pt idx="25">
                  <c:v>37100</c:v>
                </c:pt>
                <c:pt idx="26">
                  <c:v>38115</c:v>
                </c:pt>
                <c:pt idx="27">
                  <c:v>46418</c:v>
                </c:pt>
                <c:pt idx="28">
                  <c:v>68971</c:v>
                </c:pt>
                <c:pt idx="29">
                  <c:v>78119</c:v>
                </c:pt>
                <c:pt idx="30">
                  <c:v>81457</c:v>
                </c:pt>
                <c:pt idx="31">
                  <c:v>90054</c:v>
                </c:pt>
              </c:numCache>
            </c:numRef>
          </c:val>
          <c:extLst>
            <c:ext xmlns:c16="http://schemas.microsoft.com/office/drawing/2014/chart" uri="{C3380CC4-5D6E-409C-BE32-E72D297353CC}">
              <c16:uniqueId val="{0000001C-E158-4391-8CFE-2C06B8F85E0B}"/>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93054"/>
          <c:min val="-1958"/>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EBE0-4C1C-A205-2E7E56DC4F50}"/>
              </c:ext>
            </c:extLst>
          </c:dPt>
          <c:dPt>
            <c:idx val="6"/>
            <c:invertIfNegative val="0"/>
            <c:bubble3D val="0"/>
            <c:extLst>
              <c:ext xmlns:c16="http://schemas.microsoft.com/office/drawing/2014/chart" uri="{C3380CC4-5D6E-409C-BE32-E72D297353CC}">
                <c16:uniqueId val="{00000001-EBE0-4C1C-A205-2E7E56DC4F50}"/>
              </c:ext>
            </c:extLst>
          </c:dPt>
          <c:dPt>
            <c:idx val="8"/>
            <c:invertIfNegative val="0"/>
            <c:bubble3D val="0"/>
            <c:extLst>
              <c:ext xmlns:c16="http://schemas.microsoft.com/office/drawing/2014/chart" uri="{C3380CC4-5D6E-409C-BE32-E72D297353CC}">
                <c16:uniqueId val="{00000002-EBE0-4C1C-A205-2E7E56DC4F50}"/>
              </c:ext>
            </c:extLst>
          </c:dPt>
          <c:dPt>
            <c:idx val="9"/>
            <c:invertIfNegative val="0"/>
            <c:bubble3D val="0"/>
            <c:extLst>
              <c:ext xmlns:c16="http://schemas.microsoft.com/office/drawing/2014/chart" uri="{C3380CC4-5D6E-409C-BE32-E72D297353CC}">
                <c16:uniqueId val="{00000003-EBE0-4C1C-A205-2E7E56DC4F50}"/>
              </c:ext>
            </c:extLst>
          </c:dPt>
          <c:dPt>
            <c:idx val="13"/>
            <c:invertIfNegative val="0"/>
            <c:bubble3D val="0"/>
            <c:spPr>
              <a:solidFill>
                <a:srgbClr val="E46C0A"/>
              </a:solidFill>
              <a:ln>
                <a:noFill/>
              </a:ln>
              <a:effectLst/>
            </c:spPr>
            <c:extLst>
              <c:ext xmlns:c16="http://schemas.microsoft.com/office/drawing/2014/chart" uri="{C3380CC4-5D6E-409C-BE32-E72D297353CC}">
                <c16:uniqueId val="{00000005-EBE0-4C1C-A205-2E7E56DC4F50}"/>
              </c:ext>
            </c:extLst>
          </c:dPt>
          <c:dPt>
            <c:idx val="14"/>
            <c:invertIfNegative val="0"/>
            <c:bubble3D val="0"/>
            <c:extLst>
              <c:ext xmlns:c16="http://schemas.microsoft.com/office/drawing/2014/chart" uri="{C3380CC4-5D6E-409C-BE32-E72D297353CC}">
                <c16:uniqueId val="{00000006-EBE0-4C1C-A205-2E7E56DC4F50}"/>
              </c:ext>
            </c:extLst>
          </c:dPt>
          <c:dPt>
            <c:idx val="15"/>
            <c:invertIfNegative val="0"/>
            <c:bubble3D val="0"/>
            <c:extLst>
              <c:ext xmlns:c16="http://schemas.microsoft.com/office/drawing/2014/chart" uri="{C3380CC4-5D6E-409C-BE32-E72D297353CC}">
                <c16:uniqueId val="{00000007-EBE0-4C1C-A205-2E7E56DC4F50}"/>
              </c:ext>
            </c:extLst>
          </c:dPt>
          <c:dPt>
            <c:idx val="16"/>
            <c:invertIfNegative val="0"/>
            <c:bubble3D val="0"/>
            <c:extLst>
              <c:ext xmlns:c16="http://schemas.microsoft.com/office/drawing/2014/chart" uri="{C3380CC4-5D6E-409C-BE32-E72D297353CC}">
                <c16:uniqueId val="{00000008-EBE0-4C1C-A205-2E7E56DC4F50}"/>
              </c:ext>
            </c:extLst>
          </c:dPt>
          <c:dPt>
            <c:idx val="17"/>
            <c:invertIfNegative val="0"/>
            <c:bubble3D val="0"/>
            <c:extLst>
              <c:ext xmlns:c16="http://schemas.microsoft.com/office/drawing/2014/chart" uri="{C3380CC4-5D6E-409C-BE32-E72D297353CC}">
                <c16:uniqueId val="{00000009-EBE0-4C1C-A205-2E7E56DC4F50}"/>
              </c:ext>
            </c:extLst>
          </c:dPt>
          <c:dPt>
            <c:idx val="18"/>
            <c:invertIfNegative val="0"/>
            <c:bubble3D val="0"/>
            <c:spPr>
              <a:solidFill>
                <a:srgbClr val="FFC000"/>
              </a:solidFill>
              <a:ln>
                <a:noFill/>
              </a:ln>
              <a:effectLst/>
            </c:spPr>
            <c:extLst>
              <c:ext xmlns:c16="http://schemas.microsoft.com/office/drawing/2014/chart" uri="{C3380CC4-5D6E-409C-BE32-E72D297353CC}">
                <c16:uniqueId val="{0000000B-EBE0-4C1C-A205-2E7E56DC4F50}"/>
              </c:ext>
            </c:extLst>
          </c:dPt>
          <c:dPt>
            <c:idx val="19"/>
            <c:invertIfNegative val="0"/>
            <c:bubble3D val="0"/>
            <c:extLst>
              <c:ext xmlns:c16="http://schemas.microsoft.com/office/drawing/2014/chart" uri="{C3380CC4-5D6E-409C-BE32-E72D297353CC}">
                <c16:uniqueId val="{0000000C-EBE0-4C1C-A205-2E7E56DC4F50}"/>
              </c:ext>
            </c:extLst>
          </c:dPt>
          <c:dPt>
            <c:idx val="21"/>
            <c:invertIfNegative val="0"/>
            <c:bubble3D val="0"/>
            <c:extLst>
              <c:ext xmlns:c16="http://schemas.microsoft.com/office/drawing/2014/chart" uri="{C3380CC4-5D6E-409C-BE32-E72D297353CC}">
                <c16:uniqueId val="{0000000D-EBE0-4C1C-A205-2E7E56DC4F50}"/>
              </c:ext>
            </c:extLst>
          </c:dPt>
          <c:dPt>
            <c:idx val="22"/>
            <c:invertIfNegative val="0"/>
            <c:bubble3D val="0"/>
            <c:extLst>
              <c:ext xmlns:c16="http://schemas.microsoft.com/office/drawing/2014/chart" uri="{C3380CC4-5D6E-409C-BE32-E72D297353CC}">
                <c16:uniqueId val="{0000000E-EBE0-4C1C-A205-2E7E56DC4F50}"/>
              </c:ext>
            </c:extLst>
          </c:dPt>
          <c:dPt>
            <c:idx val="23"/>
            <c:invertIfNegative val="0"/>
            <c:bubble3D val="0"/>
            <c:extLst>
              <c:ext xmlns:c16="http://schemas.microsoft.com/office/drawing/2014/chart" uri="{C3380CC4-5D6E-409C-BE32-E72D297353CC}">
                <c16:uniqueId val="{0000000F-EBE0-4C1C-A205-2E7E56DC4F50}"/>
              </c:ext>
            </c:extLst>
          </c:dPt>
          <c:dPt>
            <c:idx val="24"/>
            <c:invertIfNegative val="0"/>
            <c:bubble3D val="0"/>
            <c:extLst>
              <c:ext xmlns:c16="http://schemas.microsoft.com/office/drawing/2014/chart" uri="{C3380CC4-5D6E-409C-BE32-E72D297353CC}">
                <c16:uniqueId val="{00000010-EBE0-4C1C-A205-2E7E56DC4F50}"/>
              </c:ext>
            </c:extLst>
          </c:dPt>
          <c:dPt>
            <c:idx val="26"/>
            <c:invertIfNegative val="0"/>
            <c:bubble3D val="0"/>
            <c:extLst>
              <c:ext xmlns:c16="http://schemas.microsoft.com/office/drawing/2014/chart" uri="{C3380CC4-5D6E-409C-BE32-E72D297353CC}">
                <c16:uniqueId val="{00000011-EBE0-4C1C-A205-2E7E56DC4F50}"/>
              </c:ext>
            </c:extLst>
          </c:dPt>
          <c:dPt>
            <c:idx val="32"/>
            <c:invertIfNegative val="0"/>
            <c:bubble3D val="0"/>
            <c:extLst>
              <c:ext xmlns:c16="http://schemas.microsoft.com/office/drawing/2014/chart" uri="{C3380CC4-5D6E-409C-BE32-E72D297353CC}">
                <c16:uniqueId val="{00000012-EBE0-4C1C-A205-2E7E56DC4F50}"/>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BE0-4C1C-A205-2E7E56DC4F50}"/>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BE0-4C1C-A205-2E7E56DC4F50}"/>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'F42'!$A$7:$A$39</c:f>
              <c:strCache>
                <c:ptCount val="33"/>
                <c:pt idx="0">
                  <c:v>Tamaulipas</c:v>
                </c:pt>
                <c:pt idx="1">
                  <c:v>Zacatecas</c:v>
                </c:pt>
                <c:pt idx="2">
                  <c:v>Durango</c:v>
                </c:pt>
                <c:pt idx="3">
                  <c:v>Sonora</c:v>
                </c:pt>
                <c:pt idx="4">
                  <c:v>Michoacán</c:v>
                </c:pt>
                <c:pt idx="5">
                  <c:v>Baja California</c:v>
                </c:pt>
                <c:pt idx="6">
                  <c:v>Chihuahua</c:v>
                </c:pt>
                <c:pt idx="7">
                  <c:v>Morelos</c:v>
                </c:pt>
                <c:pt idx="8">
                  <c:v>Ciudad de México</c:v>
                </c:pt>
                <c:pt idx="9">
                  <c:v>Veracruz</c:v>
                </c:pt>
                <c:pt idx="10">
                  <c:v>Puebla</c:v>
                </c:pt>
                <c:pt idx="11">
                  <c:v>Oaxaca</c:v>
                </c:pt>
                <c:pt idx="12">
                  <c:v>Sinaloa</c:v>
                </c:pt>
                <c:pt idx="13">
                  <c:v>Nacional</c:v>
                </c:pt>
                <c:pt idx="14">
                  <c:v>Tlaxcala</c:v>
                </c:pt>
                <c:pt idx="15">
                  <c:v>San Luis Potosí</c:v>
                </c:pt>
                <c:pt idx="16">
                  <c:v>Colima</c:v>
                </c:pt>
                <c:pt idx="17">
                  <c:v>Estado de México</c:v>
                </c:pt>
                <c:pt idx="18">
                  <c:v>Jalisco</c:v>
                </c:pt>
                <c:pt idx="19">
                  <c:v>Chiapas</c:v>
                </c:pt>
                <c:pt idx="20">
                  <c:v>Aguascalientes</c:v>
                </c:pt>
                <c:pt idx="21">
                  <c:v>Guanajuato</c:v>
                </c:pt>
                <c:pt idx="22">
                  <c:v>Coahuila</c:v>
                </c:pt>
                <c:pt idx="23">
                  <c:v>Hidalgo</c:v>
                </c:pt>
                <c:pt idx="24">
                  <c:v>Nuevo León</c:v>
                </c:pt>
                <c:pt idx="25">
                  <c:v>Yucatán</c:v>
                </c:pt>
                <c:pt idx="26">
                  <c:v>Guerrero</c:v>
                </c:pt>
                <c:pt idx="27">
                  <c:v>Querétaro</c:v>
                </c:pt>
                <c:pt idx="28">
                  <c:v>Campeche</c:v>
                </c:pt>
                <c:pt idx="29">
                  <c:v>Baja California Sur</c:v>
                </c:pt>
                <c:pt idx="30">
                  <c:v>Tabasco</c:v>
                </c:pt>
                <c:pt idx="31">
                  <c:v>Nayarit</c:v>
                </c:pt>
                <c:pt idx="32">
                  <c:v>Quintana Roo</c:v>
                </c:pt>
              </c:strCache>
            </c:strRef>
          </c:cat>
          <c:val>
            <c:numRef>
              <c:f>'F42'!$E$7:$E$39</c:f>
              <c:numCache>
                <c:formatCode>0.00%</c:formatCode>
                <c:ptCount val="33"/>
                <c:pt idx="0">
                  <c:v>-1.3398919974321188E-3</c:v>
                </c:pt>
                <c:pt idx="1">
                  <c:v>1.2826042308482277E-2</c:v>
                </c:pt>
                <c:pt idx="2">
                  <c:v>1.3382784131730663E-2</c:v>
                </c:pt>
                <c:pt idx="3">
                  <c:v>1.4663447095484505E-2</c:v>
                </c:pt>
                <c:pt idx="4">
                  <c:v>2.0808757809950285E-2</c:v>
                </c:pt>
                <c:pt idx="5">
                  <c:v>2.1565502040211015E-2</c:v>
                </c:pt>
                <c:pt idx="6">
                  <c:v>2.1934471257602617E-2</c:v>
                </c:pt>
                <c:pt idx="7">
                  <c:v>2.6587992245758585E-2</c:v>
                </c:pt>
                <c:pt idx="8">
                  <c:v>2.6742435018472399E-2</c:v>
                </c:pt>
                <c:pt idx="9">
                  <c:v>2.8751794501933992E-2</c:v>
                </c:pt>
                <c:pt idx="10">
                  <c:v>3.3858229952679286E-2</c:v>
                </c:pt>
                <c:pt idx="11">
                  <c:v>3.4174538408510813E-2</c:v>
                </c:pt>
                <c:pt idx="12">
                  <c:v>3.495754865062195E-2</c:v>
                </c:pt>
                <c:pt idx="13">
                  <c:v>3.5787248457470167E-2</c:v>
                </c:pt>
                <c:pt idx="14">
                  <c:v>3.6650969027350211E-2</c:v>
                </c:pt>
                <c:pt idx="15">
                  <c:v>3.8583673566841004E-2</c:v>
                </c:pt>
                <c:pt idx="16">
                  <c:v>3.8806403852274185E-2</c:v>
                </c:pt>
                <c:pt idx="17">
                  <c:v>4.0303560826699059E-2</c:v>
                </c:pt>
                <c:pt idx="18">
                  <c:v>4.0886578070968405E-2</c:v>
                </c:pt>
                <c:pt idx="19">
                  <c:v>4.1808156541034869E-2</c:v>
                </c:pt>
                <c:pt idx="20">
                  <c:v>4.2557306716212384E-2</c:v>
                </c:pt>
                <c:pt idx="21">
                  <c:v>4.446909733997817E-2</c:v>
                </c:pt>
                <c:pt idx="22">
                  <c:v>4.4843699762364686E-2</c:v>
                </c:pt>
                <c:pt idx="23">
                  <c:v>4.5797547921334392E-2</c:v>
                </c:pt>
                <c:pt idx="24">
                  <c:v>4.5962658619613572E-2</c:v>
                </c:pt>
                <c:pt idx="25">
                  <c:v>4.8686149009869339E-2</c:v>
                </c:pt>
                <c:pt idx="26">
                  <c:v>5.2971822380480038E-2</c:v>
                </c:pt>
                <c:pt idx="27">
                  <c:v>5.5615126927352376E-2</c:v>
                </c:pt>
                <c:pt idx="28">
                  <c:v>5.6230810975564482E-2</c:v>
                </c:pt>
                <c:pt idx="29">
                  <c:v>6.173567954928294E-2</c:v>
                </c:pt>
                <c:pt idx="30">
                  <c:v>6.5375207477941899E-2</c:v>
                </c:pt>
                <c:pt idx="31">
                  <c:v>7.9063625165813889E-2</c:v>
                </c:pt>
                <c:pt idx="32">
                  <c:v>8.1189371573175961E-2</c:v>
                </c:pt>
              </c:numCache>
            </c:numRef>
          </c:val>
          <c:extLst>
            <c:ext xmlns:c16="http://schemas.microsoft.com/office/drawing/2014/chart" uri="{C3380CC4-5D6E-409C-BE32-E72D297353CC}">
              <c16:uniqueId val="{00000014-EBE0-4C1C-A205-2E7E56DC4F50}"/>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0.1"/>
          <c:min val="-0.0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370005235007924E-2"/>
          <c:y val="2.2749384430324582E-2"/>
          <c:w val="0.92118431017645508"/>
          <c:h val="0.55968051231968097"/>
        </c:manualLayout>
      </c:layout>
      <c:lineChart>
        <c:grouping val="standard"/>
        <c:varyColors val="0"/>
        <c:ser>
          <c:idx val="0"/>
          <c:order val="0"/>
          <c:tx>
            <c:v>Jalisco: Cartera en prórroga</c:v>
          </c:tx>
          <c:spPr>
            <a:ln w="28575" cap="rnd">
              <a:solidFill>
                <a:srgbClr val="FBBB27"/>
              </a:solidFill>
              <a:prstDash val="sysDash"/>
              <a:round/>
            </a:ln>
            <a:effectLst/>
          </c:spPr>
          <c:marker>
            <c:symbol val="none"/>
          </c:marker>
          <c:dPt>
            <c:idx val="4"/>
            <c:marker>
              <c:symbol val="none"/>
            </c:marker>
            <c:bubble3D val="0"/>
            <c:extLst>
              <c:ext xmlns:c16="http://schemas.microsoft.com/office/drawing/2014/chart" uri="{C3380CC4-5D6E-409C-BE32-E72D297353CC}">
                <c16:uniqueId val="{00000000-BEF5-417B-B04C-A4044477F5A0}"/>
              </c:ext>
            </c:extLst>
          </c:dPt>
          <c:dPt>
            <c:idx val="16"/>
            <c:marker>
              <c:symbol val="none"/>
            </c:marker>
            <c:bubble3D val="0"/>
            <c:extLst>
              <c:ext xmlns:c16="http://schemas.microsoft.com/office/drawing/2014/chart" uri="{C3380CC4-5D6E-409C-BE32-E72D297353CC}">
                <c16:uniqueId val="{00000001-BEF5-417B-B04C-A4044477F5A0}"/>
              </c:ext>
            </c:extLst>
          </c:dPt>
          <c:dPt>
            <c:idx val="28"/>
            <c:marker>
              <c:symbol val="none"/>
            </c:marker>
            <c:bubble3D val="0"/>
            <c:extLst>
              <c:ext xmlns:c16="http://schemas.microsoft.com/office/drawing/2014/chart" uri="{C3380CC4-5D6E-409C-BE32-E72D297353CC}">
                <c16:uniqueId val="{00000002-BEF5-417B-B04C-A4044477F5A0}"/>
              </c:ext>
            </c:extLst>
          </c:dPt>
          <c:dPt>
            <c:idx val="40"/>
            <c:marker>
              <c:symbol val="none"/>
            </c:marker>
            <c:bubble3D val="0"/>
            <c:extLst>
              <c:ext xmlns:c16="http://schemas.microsoft.com/office/drawing/2014/chart" uri="{C3380CC4-5D6E-409C-BE32-E72D297353CC}">
                <c16:uniqueId val="{00000003-BEF5-417B-B04C-A4044477F5A0}"/>
              </c:ext>
            </c:extLst>
          </c:dPt>
          <c:dPt>
            <c:idx val="52"/>
            <c:marker>
              <c:symbol val="none"/>
            </c:marker>
            <c:bubble3D val="0"/>
            <c:extLst>
              <c:ext xmlns:c16="http://schemas.microsoft.com/office/drawing/2014/chart" uri="{C3380CC4-5D6E-409C-BE32-E72D297353CC}">
                <c16:uniqueId val="{00000004-BEF5-417B-B04C-A4044477F5A0}"/>
              </c:ext>
            </c:extLst>
          </c:dPt>
          <c:dPt>
            <c:idx val="64"/>
            <c:marker>
              <c:symbol val="none"/>
            </c:marker>
            <c:bubble3D val="0"/>
            <c:extLst>
              <c:ext xmlns:c16="http://schemas.microsoft.com/office/drawing/2014/chart" uri="{C3380CC4-5D6E-409C-BE32-E72D297353CC}">
                <c16:uniqueId val="{00000005-BEF5-417B-B04C-A4044477F5A0}"/>
              </c:ext>
            </c:extLst>
          </c:dPt>
          <c:dPt>
            <c:idx val="76"/>
            <c:marker>
              <c:symbol val="none"/>
            </c:marker>
            <c:bubble3D val="0"/>
            <c:extLst>
              <c:ext xmlns:c16="http://schemas.microsoft.com/office/drawing/2014/chart" uri="{C3380CC4-5D6E-409C-BE32-E72D297353CC}">
                <c16:uniqueId val="{00000006-BEF5-417B-B04C-A4044477F5A0}"/>
              </c:ext>
            </c:extLst>
          </c:dPt>
          <c:dLbls>
            <c:dLbl>
              <c:idx val="6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EF5-417B-B04C-A4044477F5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7"/>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pt idx="50">
                <c:v>2022 Marzo</c:v>
              </c:pt>
              <c:pt idx="51">
                <c:v>2022 Abril</c:v>
              </c:pt>
              <c:pt idx="52">
                <c:v>2022 Mayo</c:v>
              </c:pt>
              <c:pt idx="53">
                <c:v>2022 Junio</c:v>
              </c:pt>
              <c:pt idx="54">
                <c:v>2022 Julio</c:v>
              </c:pt>
              <c:pt idx="55">
                <c:v>2022 Agosto</c:v>
              </c:pt>
              <c:pt idx="56">
                <c:v>2022 Septiembre</c:v>
              </c:pt>
              <c:pt idx="57">
                <c:v>2022 Octubre</c:v>
              </c:pt>
              <c:pt idx="58">
                <c:v>2022 Noviembre</c:v>
              </c:pt>
              <c:pt idx="59">
                <c:v>2022 Diciembre</c:v>
              </c:pt>
              <c:pt idx="60">
                <c:v>2023 Enero</c:v>
              </c:pt>
              <c:pt idx="61">
                <c:v>2023 Febrero</c:v>
              </c:pt>
              <c:pt idx="62">
                <c:v>2023 Marzo</c:v>
              </c:pt>
              <c:pt idx="63">
                <c:v>2023 Abril</c:v>
              </c:pt>
              <c:pt idx="64">
                <c:v>2023 Mayo</c:v>
              </c:pt>
              <c:pt idx="65">
                <c:v>2023 Junio</c:v>
              </c:pt>
              <c:pt idx="66">
                <c:v>2023 Julio</c:v>
              </c:pt>
            </c:strLit>
          </c:cat>
          <c:val>
            <c:numLit>
              <c:formatCode>General</c:formatCode>
              <c:ptCount val="67"/>
              <c:pt idx="0">
                <c:v>4.0931184479757965E-2</c:v>
              </c:pt>
              <c:pt idx="1">
                <c:v>3.9811552292802158E-2</c:v>
              </c:pt>
              <c:pt idx="2">
                <c:v>4.1367840294514263E-2</c:v>
              </c:pt>
              <c:pt idx="3">
                <c:v>3.9513563582854579E-2</c:v>
              </c:pt>
              <c:pt idx="4">
                <c:v>4.0323165159157653E-2</c:v>
              </c:pt>
              <c:pt idx="5">
                <c:v>3.6934377492993428E-2</c:v>
              </c:pt>
              <c:pt idx="6">
                <c:v>3.9542317218209756E-2</c:v>
              </c:pt>
              <c:pt idx="7">
                <c:v>3.5271643516572332E-2</c:v>
              </c:pt>
              <c:pt idx="8">
                <c:v>3.6834607150578243E-2</c:v>
              </c:pt>
              <c:pt idx="9">
                <c:v>3.4141755901481219E-2</c:v>
              </c:pt>
              <c:pt idx="10">
                <c:v>3.2809290968900451E-2</c:v>
              </c:pt>
              <c:pt idx="11">
                <c:v>3.0138593845821567E-2</c:v>
              </c:pt>
              <c:pt idx="12">
                <c:v>3.8651452390359761E-2</c:v>
              </c:pt>
              <c:pt idx="13">
                <c:v>3.3613438585584417E-2</c:v>
              </c:pt>
              <c:pt idx="14">
                <c:v>3.5476956093233307E-2</c:v>
              </c:pt>
              <c:pt idx="15">
                <c:v>3.3674163585528813E-2</c:v>
              </c:pt>
              <c:pt idx="16">
                <c:v>3.6569421704101643E-2</c:v>
              </c:pt>
              <c:pt idx="17">
                <c:v>3.4624249404285178E-2</c:v>
              </c:pt>
              <c:pt idx="18">
                <c:v>3.8245710236100627E-2</c:v>
              </c:pt>
              <c:pt idx="19">
                <c:v>3.7596605911798045E-2</c:v>
              </c:pt>
              <c:pt idx="20">
                <c:v>3.9761456518229335E-2</c:v>
              </c:pt>
              <c:pt idx="21">
                <c:v>3.6136716644600365E-2</c:v>
              </c:pt>
              <c:pt idx="22">
                <c:v>4.970618679522773E-2</c:v>
              </c:pt>
              <c:pt idx="23">
                <c:v>3.8872545902774717E-2</c:v>
              </c:pt>
              <c:pt idx="24">
                <c:v>4.685005625796277E-2</c:v>
              </c:pt>
              <c:pt idx="25">
                <c:v>4.1815207584014039E-2</c:v>
              </c:pt>
              <c:pt idx="26">
                <c:v>3.937618872108975E-2</c:v>
              </c:pt>
              <c:pt idx="27">
                <c:v>4.3349119138567302E-2</c:v>
              </c:pt>
              <c:pt idx="28">
                <c:v>6.3526464902228505E-2</c:v>
              </c:pt>
              <c:pt idx="29">
                <c:v>5.0601103397093367E-2</c:v>
              </c:pt>
              <c:pt idx="30">
                <c:v>5.8049707239328681E-2</c:v>
              </c:pt>
              <c:pt idx="31">
                <c:v>3.9415393279741792E-2</c:v>
              </c:pt>
              <c:pt idx="32">
                <c:v>5.3295790511521904E-2</c:v>
              </c:pt>
              <c:pt idx="33">
                <c:v>3.7493826706857615E-2</c:v>
              </c:pt>
              <c:pt idx="34">
                <c:v>5.4363643978593577E-2</c:v>
              </c:pt>
              <c:pt idx="35">
                <c:v>5.1588153641549984E-2</c:v>
              </c:pt>
              <c:pt idx="36">
                <c:v>6.6292687098387454E-2</c:v>
              </c:pt>
              <c:pt idx="37">
                <c:v>6.7373296133710375E-2</c:v>
              </c:pt>
              <c:pt idx="38">
                <c:v>7.0864849621042073E-2</c:v>
              </c:pt>
              <c:pt idx="39">
                <c:v>5.0434852213563378E-2</c:v>
              </c:pt>
              <c:pt idx="40">
                <c:v>5.3332984012631049E-2</c:v>
              </c:pt>
              <c:pt idx="41">
                <c:v>3.9157399618078091E-2</c:v>
              </c:pt>
              <c:pt idx="42">
                <c:v>4.7877332158901144E-2</c:v>
              </c:pt>
              <c:pt idx="43">
                <c:v>3.7155119123653546E-2</c:v>
              </c:pt>
              <c:pt idx="44">
                <c:v>4.4193421728809509E-2</c:v>
              </c:pt>
              <c:pt idx="45">
                <c:v>3.6121091115825801E-2</c:v>
              </c:pt>
              <c:pt idx="46">
                <c:v>4.5436716161880525E-2</c:v>
              </c:pt>
              <c:pt idx="47">
                <c:v>3.5071314938752658E-2</c:v>
              </c:pt>
              <c:pt idx="48">
                <c:v>4.3332886628525948E-2</c:v>
              </c:pt>
              <c:pt idx="49">
                <c:v>3.5080999710907904E-2</c:v>
              </c:pt>
              <c:pt idx="50">
                <c:v>4.0063573140926269E-2</c:v>
              </c:pt>
              <c:pt idx="51">
                <c:v>3.3287434992584269E-2</c:v>
              </c:pt>
              <c:pt idx="52">
                <c:v>4.0562583911229327E-2</c:v>
              </c:pt>
              <c:pt idx="53">
                <c:v>3.5509834092780267E-2</c:v>
              </c:pt>
              <c:pt idx="54">
                <c:v>4.1393810250234704E-2</c:v>
              </c:pt>
              <c:pt idx="55">
                <c:v>3.352005328016814E-2</c:v>
              </c:pt>
              <c:pt idx="56">
                <c:v>3.8452830332331191E-2</c:v>
              </c:pt>
              <c:pt idx="57">
                <c:v>3.2305054665018672E-2</c:v>
              </c:pt>
              <c:pt idx="58">
                <c:v>4.2501065983467937E-2</c:v>
              </c:pt>
              <c:pt idx="59">
                <c:v>3.1941752197392349E-2</c:v>
              </c:pt>
              <c:pt idx="60">
                <c:v>3.4973685549285108E-2</c:v>
              </c:pt>
              <c:pt idx="61">
                <c:v>3.0154791420382434E-2</c:v>
              </c:pt>
              <c:pt idx="62">
                <c:v>3.1836159097244437E-2</c:v>
              </c:pt>
              <c:pt idx="63">
                <c:v>2.6533061759329266E-2</c:v>
              </c:pt>
              <c:pt idx="64">
                <c:v>3.6429045525727996E-2</c:v>
              </c:pt>
              <c:pt idx="65">
                <c:v>2.9129875323126327E-2</c:v>
              </c:pt>
              <c:pt idx="66">
                <c:v>3.437316116748286E-2</c:v>
              </c:pt>
            </c:numLit>
          </c:val>
          <c:smooth val="0"/>
          <c:extLst>
            <c:ext xmlns:c16="http://schemas.microsoft.com/office/drawing/2014/chart" uri="{C3380CC4-5D6E-409C-BE32-E72D297353CC}">
              <c16:uniqueId val="{00000008-BEF5-417B-B04C-A4044477F5A0}"/>
            </c:ext>
          </c:extLst>
        </c:ser>
        <c:ser>
          <c:idx val="1"/>
          <c:order val="1"/>
          <c:tx>
            <c:v>Jalisco: Cartera vencida</c:v>
          </c:tx>
          <c:spPr>
            <a:ln w="28575" cap="rnd">
              <a:solidFill>
                <a:srgbClr val="FBBB27"/>
              </a:solidFill>
              <a:round/>
            </a:ln>
            <a:effectLst/>
          </c:spPr>
          <c:marker>
            <c:symbol val="none"/>
          </c:marker>
          <c:dLbls>
            <c:dLbl>
              <c:idx val="6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EF5-417B-B04C-A4044477F5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7"/>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pt idx="50">
                <c:v>2022 Marzo</c:v>
              </c:pt>
              <c:pt idx="51">
                <c:v>2022 Abril</c:v>
              </c:pt>
              <c:pt idx="52">
                <c:v>2022 Mayo</c:v>
              </c:pt>
              <c:pt idx="53">
                <c:v>2022 Junio</c:v>
              </c:pt>
              <c:pt idx="54">
                <c:v>2022 Julio</c:v>
              </c:pt>
              <c:pt idx="55">
                <c:v>2022 Agosto</c:v>
              </c:pt>
              <c:pt idx="56">
                <c:v>2022 Septiembre</c:v>
              </c:pt>
              <c:pt idx="57">
                <c:v>2022 Octubre</c:v>
              </c:pt>
              <c:pt idx="58">
                <c:v>2022 Noviembre</c:v>
              </c:pt>
              <c:pt idx="59">
                <c:v>2022 Diciembre</c:v>
              </c:pt>
              <c:pt idx="60">
                <c:v>2023 Enero</c:v>
              </c:pt>
              <c:pt idx="61">
                <c:v>2023 Febrero</c:v>
              </c:pt>
              <c:pt idx="62">
                <c:v>2023 Marzo</c:v>
              </c:pt>
              <c:pt idx="63">
                <c:v>2023 Abril</c:v>
              </c:pt>
              <c:pt idx="64">
                <c:v>2023 Mayo</c:v>
              </c:pt>
              <c:pt idx="65">
                <c:v>2023 Junio</c:v>
              </c:pt>
              <c:pt idx="66">
                <c:v>2023 Julio</c:v>
              </c:pt>
            </c:strLit>
          </c:cat>
          <c:val>
            <c:numLit>
              <c:formatCode>General</c:formatCode>
              <c:ptCount val="67"/>
              <c:pt idx="0">
                <c:v>6.2933926924759451E-2</c:v>
              </c:pt>
              <c:pt idx="1">
                <c:v>6.3015362514989418E-2</c:v>
              </c:pt>
              <c:pt idx="2">
                <c:v>6.3163593117657624E-2</c:v>
              </c:pt>
              <c:pt idx="3">
                <c:v>6.1674374640313716E-2</c:v>
              </c:pt>
              <c:pt idx="4">
                <c:v>6.0937207055575426E-2</c:v>
              </c:pt>
              <c:pt idx="5">
                <c:v>6.0412996245941576E-2</c:v>
              </c:pt>
              <c:pt idx="6">
                <c:v>6.110643883657349E-2</c:v>
              </c:pt>
              <c:pt idx="7">
                <c:v>6.0590792341586965E-2</c:v>
              </c:pt>
              <c:pt idx="8">
                <c:v>6.0016125293587137E-2</c:v>
              </c:pt>
              <c:pt idx="9">
                <c:v>5.980075068103944E-2</c:v>
              </c:pt>
              <c:pt idx="10">
                <c:v>5.9423014585093296E-2</c:v>
              </c:pt>
              <c:pt idx="11">
                <c:v>6.0247070229374089E-2</c:v>
              </c:pt>
              <c:pt idx="12">
                <c:v>6.1684620541800628E-2</c:v>
              </c:pt>
              <c:pt idx="13">
                <c:v>6.202403856519241E-2</c:v>
              </c:pt>
              <c:pt idx="14">
                <c:v>6.2566353255355076E-2</c:v>
              </c:pt>
              <c:pt idx="15">
                <c:v>6.1446917608619429E-2</c:v>
              </c:pt>
              <c:pt idx="16">
                <c:v>6.2770041613867067E-2</c:v>
              </c:pt>
              <c:pt idx="17">
                <c:v>6.3450441874328536E-2</c:v>
              </c:pt>
              <c:pt idx="18">
                <c:v>6.4298340886633873E-2</c:v>
              </c:pt>
              <c:pt idx="19">
                <c:v>6.5141205451279743E-2</c:v>
              </c:pt>
              <c:pt idx="20">
                <c:v>6.7480420346656203E-2</c:v>
              </c:pt>
              <c:pt idx="21">
                <c:v>7.1638299820573584E-2</c:v>
              </c:pt>
              <c:pt idx="22">
                <c:v>7.7184710587249322E-2</c:v>
              </c:pt>
              <c:pt idx="23">
                <c:v>9.7835689908061033E-2</c:v>
              </c:pt>
              <c:pt idx="24">
                <c:v>0.10703821064883803</c:v>
              </c:pt>
              <c:pt idx="25">
                <c:v>0.11212391642062181</c:v>
              </c:pt>
              <c:pt idx="26">
                <c:v>0.11536050731019142</c:v>
              </c:pt>
              <c:pt idx="27">
                <c:v>0.11940737063929616</c:v>
              </c:pt>
              <c:pt idx="28">
                <c:v>0.12229239777500057</c:v>
              </c:pt>
              <c:pt idx="29">
                <c:v>0.12493221195745094</c:v>
              </c:pt>
              <c:pt idx="30">
                <c:v>0.12585438445376496</c:v>
              </c:pt>
              <c:pt idx="31">
                <c:v>0.12716774317970189</c:v>
              </c:pt>
              <c:pt idx="32">
                <c:v>0.12837884802016086</c:v>
              </c:pt>
              <c:pt idx="33">
                <c:v>0.12999483922141555</c:v>
              </c:pt>
              <c:pt idx="34">
                <c:v>0.13135424495762513</c:v>
              </c:pt>
              <c:pt idx="35">
                <c:v>0.13323370927851563</c:v>
              </c:pt>
              <c:pt idx="36">
                <c:v>0.13647210028858506</c:v>
              </c:pt>
              <c:pt idx="37">
                <c:v>0.13897586473101525</c:v>
              </c:pt>
              <c:pt idx="38">
                <c:v>0.13995034096954945</c:v>
              </c:pt>
              <c:pt idx="39">
                <c:v>0.14235163178314456</c:v>
              </c:pt>
              <c:pt idx="40">
                <c:v>0.14413848800101189</c:v>
              </c:pt>
              <c:pt idx="41">
                <c:v>0.14532963629816115</c:v>
              </c:pt>
              <c:pt idx="42">
                <c:v>0.14407608636901786</c:v>
              </c:pt>
              <c:pt idx="43">
                <c:v>0.14546689708457103</c:v>
              </c:pt>
              <c:pt idx="44">
                <c:v>0.14522828272141136</c:v>
              </c:pt>
              <c:pt idx="45">
                <c:v>0.14616988611586695</c:v>
              </c:pt>
              <c:pt idx="46">
                <c:v>0.14490057520124505</c:v>
              </c:pt>
              <c:pt idx="47">
                <c:v>0.14600987791177503</c:v>
              </c:pt>
              <c:pt idx="48">
                <c:v>0.14822831210346379</c:v>
              </c:pt>
              <c:pt idx="49">
                <c:v>0.15024801026790502</c:v>
              </c:pt>
              <c:pt idx="50">
                <c:v>0.15080873643625239</c:v>
              </c:pt>
              <c:pt idx="51">
                <c:v>0.15368512589095776</c:v>
              </c:pt>
              <c:pt idx="52">
                <c:v>0.1547296502290747</c:v>
              </c:pt>
              <c:pt idx="53">
                <c:v>0.15586461430339718</c:v>
              </c:pt>
              <c:pt idx="54">
                <c:v>0.15629647154114051</c:v>
              </c:pt>
              <c:pt idx="55">
                <c:v>0.15809448820173946</c:v>
              </c:pt>
              <c:pt idx="56">
                <c:v>0.15762791947786073</c:v>
              </c:pt>
              <c:pt idx="57">
                <c:v>0.15904624492184552</c:v>
              </c:pt>
              <c:pt idx="58">
                <c:v>0.15793826859421958</c:v>
              </c:pt>
              <c:pt idx="59">
                <c:v>0.16021564869670682</c:v>
              </c:pt>
              <c:pt idx="60">
                <c:v>0.16080211397124081</c:v>
              </c:pt>
              <c:pt idx="61">
                <c:v>0.16497427222451652</c:v>
              </c:pt>
              <c:pt idx="62">
                <c:v>0.16421394995889585</c:v>
              </c:pt>
              <c:pt idx="63">
                <c:v>0.16778879578217826</c:v>
              </c:pt>
              <c:pt idx="64">
                <c:v>0.16919269560307737</c:v>
              </c:pt>
              <c:pt idx="65">
                <c:v>0.16942010501703725</c:v>
              </c:pt>
              <c:pt idx="66">
                <c:v>0.16687677711640192</c:v>
              </c:pt>
            </c:numLit>
          </c:val>
          <c:smooth val="0"/>
          <c:extLst>
            <c:ext xmlns:c16="http://schemas.microsoft.com/office/drawing/2014/chart" uri="{C3380CC4-5D6E-409C-BE32-E72D297353CC}">
              <c16:uniqueId val="{0000000A-BEF5-417B-B04C-A4044477F5A0}"/>
            </c:ext>
          </c:extLst>
        </c:ser>
        <c:ser>
          <c:idx val="2"/>
          <c:order val="2"/>
          <c:tx>
            <c:v>Nacional: Cartera en prórroga</c:v>
          </c:tx>
          <c:spPr>
            <a:ln w="28575" cap="rnd">
              <a:solidFill>
                <a:srgbClr val="95682B"/>
              </a:solidFill>
              <a:prstDash val="sysDot"/>
              <a:round/>
            </a:ln>
            <a:effectLst/>
          </c:spPr>
          <c:marker>
            <c:symbol val="none"/>
          </c:marker>
          <c:dLbls>
            <c:dLbl>
              <c:idx val="66"/>
              <c:layout>
                <c:manualLayout>
                  <c:x val="-1.4508848626896354E-3"/>
                  <c:y val="-9.53727926790205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EF5-417B-B04C-A4044477F5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7"/>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pt idx="50">
                <c:v>2022 Marzo</c:v>
              </c:pt>
              <c:pt idx="51">
                <c:v>2022 Abril</c:v>
              </c:pt>
              <c:pt idx="52">
                <c:v>2022 Mayo</c:v>
              </c:pt>
              <c:pt idx="53">
                <c:v>2022 Junio</c:v>
              </c:pt>
              <c:pt idx="54">
                <c:v>2022 Julio</c:v>
              </c:pt>
              <c:pt idx="55">
                <c:v>2022 Agosto</c:v>
              </c:pt>
              <c:pt idx="56">
                <c:v>2022 Septiembre</c:v>
              </c:pt>
              <c:pt idx="57">
                <c:v>2022 Octubre</c:v>
              </c:pt>
              <c:pt idx="58">
                <c:v>2022 Noviembre</c:v>
              </c:pt>
              <c:pt idx="59">
                <c:v>2022 Diciembre</c:v>
              </c:pt>
              <c:pt idx="60">
                <c:v>2023 Enero</c:v>
              </c:pt>
              <c:pt idx="61">
                <c:v>2023 Febrero</c:v>
              </c:pt>
              <c:pt idx="62">
                <c:v>2023 Marzo</c:v>
              </c:pt>
              <c:pt idx="63">
                <c:v>2023 Abril</c:v>
              </c:pt>
              <c:pt idx="64">
                <c:v>2023 Mayo</c:v>
              </c:pt>
              <c:pt idx="65">
                <c:v>2023 Junio</c:v>
              </c:pt>
              <c:pt idx="66">
                <c:v>2023 Julio</c:v>
              </c:pt>
            </c:strLit>
          </c:cat>
          <c:val>
            <c:numLit>
              <c:formatCode>General</c:formatCode>
              <c:ptCount val="67"/>
              <c:pt idx="0">
                <c:v>4.1908600566468536E-2</c:v>
              </c:pt>
              <c:pt idx="1">
                <c:v>4.045763443320028E-2</c:v>
              </c:pt>
              <c:pt idx="2">
                <c:v>4.1670444039278311E-2</c:v>
              </c:pt>
              <c:pt idx="3">
                <c:v>4.0039163836293974E-2</c:v>
              </c:pt>
              <c:pt idx="4">
                <c:v>4.1084838036470894E-2</c:v>
              </c:pt>
              <c:pt idx="5">
                <c:v>3.7251339258620939E-2</c:v>
              </c:pt>
              <c:pt idx="6">
                <c:v>3.9485004622921302E-2</c:v>
              </c:pt>
              <c:pt idx="7">
                <c:v>3.5052231531424317E-2</c:v>
              </c:pt>
              <c:pt idx="8">
                <c:v>3.6959832375328759E-2</c:v>
              </c:pt>
              <c:pt idx="9">
                <c:v>3.3415183491260964E-2</c:v>
              </c:pt>
              <c:pt idx="10">
                <c:v>3.269898032993105E-2</c:v>
              </c:pt>
              <c:pt idx="11">
                <c:v>2.9485438912324746E-2</c:v>
              </c:pt>
              <c:pt idx="12">
                <c:v>3.8346023777673439E-2</c:v>
              </c:pt>
              <c:pt idx="13">
                <c:v>3.3177910565851919E-2</c:v>
              </c:pt>
              <c:pt idx="14">
                <c:v>3.4425613970336465E-2</c:v>
              </c:pt>
              <c:pt idx="15">
                <c:v>3.233458188127282E-2</c:v>
              </c:pt>
              <c:pt idx="16">
                <c:v>3.4555412576495921E-2</c:v>
              </c:pt>
              <c:pt idx="17">
                <c:v>3.3133171722488496E-2</c:v>
              </c:pt>
              <c:pt idx="18">
                <c:v>3.6442472099498392E-2</c:v>
              </c:pt>
              <c:pt idx="19">
                <c:v>3.5708040014824707E-2</c:v>
              </c:pt>
              <c:pt idx="20">
                <c:v>3.8629680895040666E-2</c:v>
              </c:pt>
              <c:pt idx="21">
                <c:v>3.6132368843057261E-2</c:v>
              </c:pt>
              <c:pt idx="22">
                <c:v>4.7941964336866309E-2</c:v>
              </c:pt>
              <c:pt idx="23">
                <c:v>3.7390053101261096E-2</c:v>
              </c:pt>
              <c:pt idx="24">
                <c:v>4.4919010750206032E-2</c:v>
              </c:pt>
              <c:pt idx="25">
                <c:v>4.0529445304394437E-2</c:v>
              </c:pt>
              <c:pt idx="26">
                <c:v>3.7854973297316206E-2</c:v>
              </c:pt>
              <c:pt idx="27">
                <c:v>4.4668014207687359E-2</c:v>
              </c:pt>
              <c:pt idx="28">
                <c:v>6.4602585520551217E-2</c:v>
              </c:pt>
              <c:pt idx="29">
                <c:v>5.3601777782284497E-2</c:v>
              </c:pt>
              <c:pt idx="30">
                <c:v>5.8574803340557063E-2</c:v>
              </c:pt>
              <c:pt idx="31">
                <c:v>4.0085754659612345E-2</c:v>
              </c:pt>
              <c:pt idx="32">
                <c:v>5.4417987253325945E-2</c:v>
              </c:pt>
              <c:pt idx="33">
                <c:v>3.9015694609885562E-2</c:v>
              </c:pt>
              <c:pt idx="34">
                <c:v>5.6099816642968398E-2</c:v>
              </c:pt>
              <c:pt idx="35">
                <c:v>5.3039713624676153E-2</c:v>
              </c:pt>
              <c:pt idx="36">
                <c:v>6.6834523488522229E-2</c:v>
              </c:pt>
              <c:pt idx="37">
                <c:v>6.7884006749311304E-2</c:v>
              </c:pt>
              <c:pt idx="38">
                <c:v>7.1208634898172488E-2</c:v>
              </c:pt>
              <c:pt idx="39">
                <c:v>4.9322279526174816E-2</c:v>
              </c:pt>
              <c:pt idx="40">
                <c:v>5.300748200854339E-2</c:v>
              </c:pt>
              <c:pt idx="41">
                <c:v>3.9179293128660538E-2</c:v>
              </c:pt>
              <c:pt idx="42">
                <c:v>4.818131164294661E-2</c:v>
              </c:pt>
              <c:pt idx="43">
                <c:v>3.6853815095306608E-2</c:v>
              </c:pt>
              <c:pt idx="44">
                <c:v>4.3320422460700912E-2</c:v>
              </c:pt>
              <c:pt idx="45">
                <c:v>3.5290075541425887E-2</c:v>
              </c:pt>
              <c:pt idx="46">
                <c:v>4.4361957061377751E-2</c:v>
              </c:pt>
              <c:pt idx="47">
                <c:v>3.4053092654728404E-2</c:v>
              </c:pt>
              <c:pt idx="48">
                <c:v>4.1952144183965416E-2</c:v>
              </c:pt>
              <c:pt idx="49">
                <c:v>3.4173665452440993E-2</c:v>
              </c:pt>
              <c:pt idx="50">
                <c:v>3.9905989492006688E-2</c:v>
              </c:pt>
              <c:pt idx="51">
                <c:v>3.2482893792538083E-2</c:v>
              </c:pt>
              <c:pt idx="52">
                <c:v>3.9412352899691014E-2</c:v>
              </c:pt>
              <c:pt idx="53">
                <c:v>3.4663325240432738E-2</c:v>
              </c:pt>
              <c:pt idx="54">
                <c:v>4.1510399979741958E-2</c:v>
              </c:pt>
              <c:pt idx="55">
                <c:v>3.3600873378454119E-2</c:v>
              </c:pt>
              <c:pt idx="56">
                <c:v>3.7831611058409265E-2</c:v>
              </c:pt>
              <c:pt idx="57">
                <c:v>3.1967861608754464E-2</c:v>
              </c:pt>
              <c:pt idx="58">
                <c:v>4.0523942639033778E-2</c:v>
              </c:pt>
              <c:pt idx="59">
                <c:v>3.2463665794267543E-2</c:v>
              </c:pt>
              <c:pt idx="60">
                <c:v>3.5686285870838476E-2</c:v>
              </c:pt>
              <c:pt idx="61">
                <c:v>3.0936174171431876E-2</c:v>
              </c:pt>
              <c:pt idx="62">
                <c:v>3.3188572267150898E-2</c:v>
              </c:pt>
              <c:pt idx="63">
                <c:v>2.7506487647845572E-2</c:v>
              </c:pt>
              <c:pt idx="64">
                <c:v>3.7030070420784385E-2</c:v>
              </c:pt>
              <c:pt idx="65">
                <c:v>2.9018408002753564E-2</c:v>
              </c:pt>
              <c:pt idx="66">
                <c:v>3.4458466187002254E-2</c:v>
              </c:pt>
            </c:numLit>
          </c:val>
          <c:smooth val="0"/>
          <c:extLst>
            <c:ext xmlns:c16="http://schemas.microsoft.com/office/drawing/2014/chart" uri="{C3380CC4-5D6E-409C-BE32-E72D297353CC}">
              <c16:uniqueId val="{0000000C-BEF5-417B-B04C-A4044477F5A0}"/>
            </c:ext>
          </c:extLst>
        </c:ser>
        <c:ser>
          <c:idx val="3"/>
          <c:order val="3"/>
          <c:tx>
            <c:v>Nacional: Cartera vencida</c:v>
          </c:tx>
          <c:spPr>
            <a:ln w="28575" cap="rnd">
              <a:solidFill>
                <a:srgbClr val="95682B"/>
              </a:solidFill>
              <a:round/>
            </a:ln>
            <a:effectLst/>
          </c:spPr>
          <c:marker>
            <c:symbol val="none"/>
          </c:marker>
          <c:dLbls>
            <c:dLbl>
              <c:idx val="6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EF5-417B-B04C-A4044477F5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7"/>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pt idx="50">
                <c:v>2022 Marzo</c:v>
              </c:pt>
              <c:pt idx="51">
                <c:v>2022 Abril</c:v>
              </c:pt>
              <c:pt idx="52">
                <c:v>2022 Mayo</c:v>
              </c:pt>
              <c:pt idx="53">
                <c:v>2022 Junio</c:v>
              </c:pt>
              <c:pt idx="54">
                <c:v>2022 Julio</c:v>
              </c:pt>
              <c:pt idx="55">
                <c:v>2022 Agosto</c:v>
              </c:pt>
              <c:pt idx="56">
                <c:v>2022 Septiembre</c:v>
              </c:pt>
              <c:pt idx="57">
                <c:v>2022 Octubre</c:v>
              </c:pt>
              <c:pt idx="58">
                <c:v>2022 Noviembre</c:v>
              </c:pt>
              <c:pt idx="59">
                <c:v>2022 Diciembre</c:v>
              </c:pt>
              <c:pt idx="60">
                <c:v>2023 Enero</c:v>
              </c:pt>
              <c:pt idx="61">
                <c:v>2023 Febrero</c:v>
              </c:pt>
              <c:pt idx="62">
                <c:v>2023 Marzo</c:v>
              </c:pt>
              <c:pt idx="63">
                <c:v>2023 Abril</c:v>
              </c:pt>
              <c:pt idx="64">
                <c:v>2023 Mayo</c:v>
              </c:pt>
              <c:pt idx="65">
                <c:v>2023 Junio</c:v>
              </c:pt>
              <c:pt idx="66">
                <c:v>2023 Julio</c:v>
              </c:pt>
            </c:strLit>
          </c:cat>
          <c:val>
            <c:numLit>
              <c:formatCode>General</c:formatCode>
              <c:ptCount val="67"/>
              <c:pt idx="0">
                <c:v>7.8838823001645075E-2</c:v>
              </c:pt>
              <c:pt idx="1">
                <c:v>7.9049442966268535E-2</c:v>
              </c:pt>
              <c:pt idx="2">
                <c:v>8.0009644694729959E-2</c:v>
              </c:pt>
              <c:pt idx="3">
                <c:v>7.946316528403452E-2</c:v>
              </c:pt>
              <c:pt idx="4">
                <c:v>7.8645026380104857E-2</c:v>
              </c:pt>
              <c:pt idx="5">
                <c:v>7.7700474291856975E-2</c:v>
              </c:pt>
              <c:pt idx="6">
                <c:v>7.7557381471072398E-2</c:v>
              </c:pt>
              <c:pt idx="7">
                <c:v>7.6611551239286521E-2</c:v>
              </c:pt>
              <c:pt idx="8">
                <c:v>7.6277738996861924E-2</c:v>
              </c:pt>
              <c:pt idx="9">
                <c:v>7.6164106746489699E-2</c:v>
              </c:pt>
              <c:pt idx="10">
                <c:v>7.5975510609979188E-2</c:v>
              </c:pt>
              <c:pt idx="11">
                <c:v>7.5783729081586121E-2</c:v>
              </c:pt>
              <c:pt idx="12">
                <c:v>7.699560077352445E-2</c:v>
              </c:pt>
              <c:pt idx="13">
                <c:v>7.6914850574331672E-2</c:v>
              </c:pt>
              <c:pt idx="14">
                <c:v>7.7220714023111106E-2</c:v>
              </c:pt>
              <c:pt idx="15">
                <c:v>7.7188017406474463E-2</c:v>
              </c:pt>
              <c:pt idx="16">
                <c:v>7.8254181047467647E-2</c:v>
              </c:pt>
              <c:pt idx="17">
                <c:v>7.8186505196954373E-2</c:v>
              </c:pt>
              <c:pt idx="18">
                <c:v>7.8440036039788705E-2</c:v>
              </c:pt>
              <c:pt idx="19">
                <c:v>7.8821348570396299E-2</c:v>
              </c:pt>
              <c:pt idx="20">
                <c:v>8.0757780900566484E-2</c:v>
              </c:pt>
              <c:pt idx="21">
                <c:v>8.5576751265161913E-2</c:v>
              </c:pt>
              <c:pt idx="22">
                <c:v>9.2256082538805212E-2</c:v>
              </c:pt>
              <c:pt idx="23">
                <c:v>0.11689497138863619</c:v>
              </c:pt>
              <c:pt idx="24">
                <c:v>0.12760889315478124</c:v>
              </c:pt>
              <c:pt idx="25">
                <c:v>0.1339019421336026</c:v>
              </c:pt>
              <c:pt idx="26">
                <c:v>0.13788089784138308</c:v>
              </c:pt>
              <c:pt idx="27">
                <c:v>0.14285723981673676</c:v>
              </c:pt>
              <c:pt idx="28">
                <c:v>0.14630507796333814</c:v>
              </c:pt>
              <c:pt idx="29">
                <c:v>0.14928476222702736</c:v>
              </c:pt>
              <c:pt idx="30">
                <c:v>0.15113912866114548</c:v>
              </c:pt>
              <c:pt idx="31">
                <c:v>0.15287797197849309</c:v>
              </c:pt>
              <c:pt idx="32">
                <c:v>0.15418725384274212</c:v>
              </c:pt>
              <c:pt idx="33">
                <c:v>0.15624547182727491</c:v>
              </c:pt>
              <c:pt idx="34">
                <c:v>0.15830099499295511</c:v>
              </c:pt>
              <c:pt idx="35">
                <c:v>0.15997891853743451</c:v>
              </c:pt>
              <c:pt idx="36">
                <c:v>0.16401720048668958</c:v>
              </c:pt>
              <c:pt idx="37">
                <c:v>0.16663575368851871</c:v>
              </c:pt>
              <c:pt idx="38">
                <c:v>0.1673554829535065</c:v>
              </c:pt>
              <c:pt idx="39">
                <c:v>0.16991521222450953</c:v>
              </c:pt>
              <c:pt idx="40">
                <c:v>0.17104496589193238</c:v>
              </c:pt>
              <c:pt idx="41">
                <c:v>0.17227064155611621</c:v>
              </c:pt>
              <c:pt idx="42">
                <c:v>0.17075570933695286</c:v>
              </c:pt>
              <c:pt idx="43">
                <c:v>0.17169394662862253</c:v>
              </c:pt>
              <c:pt idx="44">
                <c:v>0.17120702491378825</c:v>
              </c:pt>
              <c:pt idx="45">
                <c:v>0.17159309065821016</c:v>
              </c:pt>
              <c:pt idx="46">
                <c:v>0.16972002812876569</c:v>
              </c:pt>
              <c:pt idx="47">
                <c:v>0.16987781537282684</c:v>
              </c:pt>
              <c:pt idx="48">
                <c:v>0.17251876985475412</c:v>
              </c:pt>
              <c:pt idx="49">
                <c:v>0.17429460481217657</c:v>
              </c:pt>
              <c:pt idx="50">
                <c:v>0.17416098116396331</c:v>
              </c:pt>
              <c:pt idx="51">
                <c:v>0.17672388849792839</c:v>
              </c:pt>
              <c:pt idx="52">
                <c:v>0.17764171418304006</c:v>
              </c:pt>
              <c:pt idx="53">
                <c:v>0.17848552855952096</c:v>
              </c:pt>
              <c:pt idx="54">
                <c:v>0.17847215961489776</c:v>
              </c:pt>
              <c:pt idx="55">
                <c:v>0.17993154045581167</c:v>
              </c:pt>
              <c:pt idx="56">
                <c:v>0.17937748835586248</c:v>
              </c:pt>
              <c:pt idx="57">
                <c:v>0.18027966482978378</c:v>
              </c:pt>
              <c:pt idx="58">
                <c:v>0.17895034636644566</c:v>
              </c:pt>
              <c:pt idx="59">
                <c:v>0.1809359231099989</c:v>
              </c:pt>
              <c:pt idx="60">
                <c:v>0.18181556527516515</c:v>
              </c:pt>
              <c:pt idx="61">
                <c:v>0.18587702877927223</c:v>
              </c:pt>
              <c:pt idx="62">
                <c:v>0.18537544888208368</c:v>
              </c:pt>
              <c:pt idx="63">
                <c:v>0.18918379416010059</c:v>
              </c:pt>
              <c:pt idx="64">
                <c:v>0.19079697582450275</c:v>
              </c:pt>
              <c:pt idx="65">
                <c:v>0.19088034478688157</c:v>
              </c:pt>
              <c:pt idx="66">
                <c:v>0.1882757349858713</c:v>
              </c:pt>
            </c:numLit>
          </c:val>
          <c:smooth val="0"/>
          <c:extLst>
            <c:ext xmlns:c16="http://schemas.microsoft.com/office/drawing/2014/chart" uri="{C3380CC4-5D6E-409C-BE32-E72D297353CC}">
              <c16:uniqueId val="{0000000E-BEF5-417B-B04C-A4044477F5A0}"/>
            </c:ext>
          </c:extLst>
        </c:ser>
        <c:dLbls>
          <c:showLegendKey val="0"/>
          <c:showVal val="0"/>
          <c:showCatName val="0"/>
          <c:showSerName val="0"/>
          <c:showPercent val="0"/>
          <c:showBubbleSize val="0"/>
        </c:dLbls>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manualLayout>
          <c:xMode val="edge"/>
          <c:yMode val="edge"/>
          <c:x val="8.9971063036337909E-2"/>
          <c:y val="0.86647936045579166"/>
          <c:w val="0.77808200791754367"/>
          <c:h val="0.114897209721086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068E-4706-8CED-F04055C5F1EF}"/>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3-068E-4706-8CED-F04055C5F1EF}"/>
              </c:ext>
            </c:extLst>
          </c:dPt>
          <c:dPt>
            <c:idx val="22"/>
            <c:invertIfNegative val="0"/>
            <c:bubble3D val="0"/>
            <c:spPr>
              <a:solidFill>
                <a:srgbClr val="FFC000"/>
              </a:solidFill>
              <a:ln>
                <a:noFill/>
              </a:ln>
              <a:effectLst/>
            </c:spPr>
            <c:extLst>
              <c:ext xmlns:c16="http://schemas.microsoft.com/office/drawing/2014/chart" uri="{C3380CC4-5D6E-409C-BE32-E72D297353CC}">
                <c16:uniqueId val="{00000005-068E-4706-8CED-F04055C5F1EF}"/>
              </c:ext>
            </c:extLst>
          </c:dPt>
          <c:dPt>
            <c:idx val="23"/>
            <c:invertIfNegative val="0"/>
            <c:bubble3D val="0"/>
            <c:spPr>
              <a:solidFill>
                <a:srgbClr val="FFC000"/>
              </a:solidFill>
              <a:ln>
                <a:noFill/>
              </a:ln>
              <a:effectLst/>
            </c:spPr>
            <c:extLst>
              <c:ext xmlns:c16="http://schemas.microsoft.com/office/drawing/2014/chart" uri="{C3380CC4-5D6E-409C-BE32-E72D297353CC}">
                <c16:uniqueId val="{00000007-068E-4706-8CED-F04055C5F1EF}"/>
              </c:ext>
            </c:extLst>
          </c:dPt>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8E-4706-8CED-F04055C5F1EF}"/>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68E-4706-8CED-F04055C5F1EF}"/>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8E-4706-8CED-F04055C5F1EF}"/>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8E-4706-8CED-F04055C5F1EF}"/>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8E-4706-8CED-F04055C5F1E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'F43'!$A$7:$A$30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'F43'!$D$7:$D$30</c:f>
              <c:numCache>
                <c:formatCode>#,##0</c:formatCode>
                <c:ptCount val="24"/>
                <c:pt idx="0">
                  <c:v>42270</c:v>
                </c:pt>
                <c:pt idx="1">
                  <c:v>-16767</c:v>
                </c:pt>
                <c:pt idx="2">
                  <c:v>11030</c:v>
                </c:pt>
                <c:pt idx="3">
                  <c:v>-2279</c:v>
                </c:pt>
                <c:pt idx="4">
                  <c:v>14970</c:v>
                </c:pt>
                <c:pt idx="5">
                  <c:v>16224</c:v>
                </c:pt>
                <c:pt idx="6">
                  <c:v>42920</c:v>
                </c:pt>
                <c:pt idx="7">
                  <c:v>44294</c:v>
                </c:pt>
                <c:pt idx="8">
                  <c:v>28585</c:v>
                </c:pt>
                <c:pt idx="9">
                  <c:v>-5604</c:v>
                </c:pt>
                <c:pt idx="10">
                  <c:v>43497</c:v>
                </c:pt>
                <c:pt idx="11">
                  <c:v>35573</c:v>
                </c:pt>
                <c:pt idx="12">
                  <c:v>27389</c:v>
                </c:pt>
                <c:pt idx="13">
                  <c:v>37764</c:v>
                </c:pt>
                <c:pt idx="14">
                  <c:v>38055</c:v>
                </c:pt>
                <c:pt idx="15">
                  <c:v>41910</c:v>
                </c:pt>
                <c:pt idx="16">
                  <c:v>56808</c:v>
                </c:pt>
                <c:pt idx="17">
                  <c:v>70381</c:v>
                </c:pt>
                <c:pt idx="18">
                  <c:v>48300</c:v>
                </c:pt>
                <c:pt idx="19">
                  <c:v>39138</c:v>
                </c:pt>
                <c:pt idx="20">
                  <c:v>-54203</c:v>
                </c:pt>
                <c:pt idx="21">
                  <c:v>57608</c:v>
                </c:pt>
                <c:pt idx="22">
                  <c:v>60628</c:v>
                </c:pt>
                <c:pt idx="23">
                  <c:v>55784</c:v>
                </c:pt>
              </c:numCache>
            </c:numRef>
          </c:val>
          <c:extLst xmlns:c15="http://schemas.microsoft.com/office/drawing/2012/chart">
            <c:ext xmlns:c16="http://schemas.microsoft.com/office/drawing/2014/chart" uri="{C3380CC4-5D6E-409C-BE32-E72D297353CC}">
              <c16:uniqueId val="{0000000A-068E-4706-8CED-F04055C5F1EF}"/>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75381"/>
          <c:min val="-59203"/>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2CB2-40C1-92C9-FE6F5E12CEDE}"/>
              </c:ext>
            </c:extLst>
          </c:dPt>
          <c:dPt>
            <c:idx val="1"/>
            <c:invertIfNegative val="0"/>
            <c:bubble3D val="0"/>
            <c:spPr>
              <a:solidFill>
                <a:srgbClr val="606868"/>
              </a:solidFill>
              <a:ln>
                <a:noFill/>
              </a:ln>
              <a:effectLst/>
            </c:spPr>
            <c:extLst>
              <c:ext xmlns:c16="http://schemas.microsoft.com/office/drawing/2014/chart" uri="{C3380CC4-5D6E-409C-BE32-E72D297353CC}">
                <c16:uniqueId val="{00000003-2CB2-40C1-92C9-FE6F5E12CEDE}"/>
              </c:ext>
            </c:extLst>
          </c:dPt>
          <c:dPt>
            <c:idx val="3"/>
            <c:invertIfNegative val="0"/>
            <c:bubble3D val="0"/>
            <c:spPr>
              <a:solidFill>
                <a:srgbClr val="606868"/>
              </a:solidFill>
              <a:ln>
                <a:noFill/>
              </a:ln>
              <a:effectLst/>
            </c:spPr>
            <c:extLst>
              <c:ext xmlns:c16="http://schemas.microsoft.com/office/drawing/2014/chart" uri="{C3380CC4-5D6E-409C-BE32-E72D297353CC}">
                <c16:uniqueId val="{00000005-2CB2-40C1-92C9-FE6F5E12CEDE}"/>
              </c:ext>
            </c:extLst>
          </c:dPt>
          <c:dPt>
            <c:idx val="4"/>
            <c:invertIfNegative val="0"/>
            <c:bubble3D val="0"/>
            <c:spPr>
              <a:solidFill>
                <a:srgbClr val="606868"/>
              </a:solidFill>
              <a:ln>
                <a:noFill/>
              </a:ln>
              <a:effectLst/>
            </c:spPr>
            <c:extLst>
              <c:ext xmlns:c16="http://schemas.microsoft.com/office/drawing/2014/chart" uri="{C3380CC4-5D6E-409C-BE32-E72D297353CC}">
                <c16:uniqueId val="{00000007-2CB2-40C1-92C9-FE6F5E12CEDE}"/>
              </c:ext>
            </c:extLst>
          </c:dPt>
          <c:dPt>
            <c:idx val="6"/>
            <c:invertIfNegative val="0"/>
            <c:bubble3D val="0"/>
            <c:spPr>
              <a:solidFill>
                <a:srgbClr val="606868"/>
              </a:solidFill>
              <a:ln>
                <a:noFill/>
              </a:ln>
              <a:effectLst/>
            </c:spPr>
            <c:extLst>
              <c:ext xmlns:c16="http://schemas.microsoft.com/office/drawing/2014/chart" uri="{C3380CC4-5D6E-409C-BE32-E72D297353CC}">
                <c16:uniqueId val="{00000009-2CB2-40C1-92C9-FE6F5E12CEDE}"/>
              </c:ext>
            </c:extLst>
          </c:dPt>
          <c:dPt>
            <c:idx val="11"/>
            <c:invertIfNegative val="0"/>
            <c:bubble3D val="0"/>
            <c:spPr>
              <a:solidFill>
                <a:srgbClr val="606868"/>
              </a:solidFill>
              <a:ln>
                <a:noFill/>
              </a:ln>
              <a:effectLst/>
            </c:spPr>
            <c:extLst>
              <c:ext xmlns:c16="http://schemas.microsoft.com/office/drawing/2014/chart" uri="{C3380CC4-5D6E-409C-BE32-E72D297353CC}">
                <c16:uniqueId val="{0000000B-2CB2-40C1-92C9-FE6F5E12CEDE}"/>
              </c:ext>
            </c:extLst>
          </c:dPt>
          <c:dPt>
            <c:idx val="14"/>
            <c:invertIfNegative val="0"/>
            <c:bubble3D val="0"/>
            <c:spPr>
              <a:solidFill>
                <a:srgbClr val="606868"/>
              </a:solidFill>
              <a:ln>
                <a:noFill/>
              </a:ln>
              <a:effectLst/>
            </c:spPr>
            <c:extLst>
              <c:ext xmlns:c16="http://schemas.microsoft.com/office/drawing/2014/chart" uri="{C3380CC4-5D6E-409C-BE32-E72D297353CC}">
                <c16:uniqueId val="{0000000D-2CB2-40C1-92C9-FE6F5E12CEDE}"/>
              </c:ext>
            </c:extLst>
          </c:dPt>
          <c:dPt>
            <c:idx val="19"/>
            <c:invertIfNegative val="0"/>
            <c:bubble3D val="0"/>
            <c:spPr>
              <a:solidFill>
                <a:srgbClr val="606868"/>
              </a:solidFill>
              <a:ln>
                <a:noFill/>
              </a:ln>
              <a:effectLst/>
            </c:spPr>
            <c:extLst>
              <c:ext xmlns:c16="http://schemas.microsoft.com/office/drawing/2014/chart" uri="{C3380CC4-5D6E-409C-BE32-E72D297353CC}">
                <c16:uniqueId val="{0000000F-2CB2-40C1-92C9-FE6F5E12CEDE}"/>
              </c:ext>
            </c:extLst>
          </c:dPt>
          <c:dPt>
            <c:idx val="24"/>
            <c:invertIfNegative val="0"/>
            <c:bubble3D val="0"/>
            <c:spPr>
              <a:solidFill>
                <a:srgbClr val="606868"/>
              </a:solidFill>
              <a:ln>
                <a:noFill/>
              </a:ln>
              <a:effectLst/>
            </c:spPr>
            <c:extLst>
              <c:ext xmlns:c16="http://schemas.microsoft.com/office/drawing/2014/chart" uri="{C3380CC4-5D6E-409C-BE32-E72D297353CC}">
                <c16:uniqueId val="{00000011-2CB2-40C1-92C9-FE6F5E12CEDE}"/>
              </c:ext>
            </c:extLst>
          </c:dPt>
          <c:dPt>
            <c:idx val="25"/>
            <c:invertIfNegative val="0"/>
            <c:bubble3D val="0"/>
            <c:spPr>
              <a:solidFill>
                <a:srgbClr val="606868"/>
              </a:solidFill>
              <a:ln>
                <a:noFill/>
              </a:ln>
              <a:effectLst/>
            </c:spPr>
            <c:extLst>
              <c:ext xmlns:c16="http://schemas.microsoft.com/office/drawing/2014/chart" uri="{C3380CC4-5D6E-409C-BE32-E72D297353CC}">
                <c16:uniqueId val="{00000013-2CB2-40C1-92C9-FE6F5E12CEDE}"/>
              </c:ext>
            </c:extLst>
          </c:dPt>
          <c:dPt>
            <c:idx val="27"/>
            <c:invertIfNegative val="0"/>
            <c:bubble3D val="0"/>
            <c:spPr>
              <a:solidFill>
                <a:srgbClr val="606868"/>
              </a:solidFill>
              <a:ln>
                <a:noFill/>
              </a:ln>
              <a:effectLst/>
            </c:spPr>
            <c:extLst>
              <c:ext xmlns:c16="http://schemas.microsoft.com/office/drawing/2014/chart" uri="{C3380CC4-5D6E-409C-BE32-E72D297353CC}">
                <c16:uniqueId val="{00000015-2CB2-40C1-92C9-FE6F5E12CEDE}"/>
              </c:ext>
            </c:extLst>
          </c:dPt>
          <c:dPt>
            <c:idx val="29"/>
            <c:invertIfNegative val="0"/>
            <c:bubble3D val="0"/>
            <c:spPr>
              <a:solidFill>
                <a:srgbClr val="FFC000"/>
              </a:solidFill>
              <a:ln>
                <a:noFill/>
              </a:ln>
              <a:effectLst/>
            </c:spPr>
            <c:extLst>
              <c:ext xmlns:c16="http://schemas.microsoft.com/office/drawing/2014/chart" uri="{C3380CC4-5D6E-409C-BE32-E72D297353CC}">
                <c16:uniqueId val="{00000017-2CB2-40C1-92C9-FE6F5E12CEDE}"/>
              </c:ext>
            </c:extLst>
          </c:dPt>
          <c:dPt>
            <c:idx val="30"/>
            <c:invertIfNegative val="0"/>
            <c:bubble3D val="0"/>
            <c:spPr>
              <a:solidFill>
                <a:srgbClr val="606868"/>
              </a:solidFill>
              <a:ln>
                <a:noFill/>
              </a:ln>
              <a:effectLst/>
            </c:spPr>
            <c:extLst>
              <c:ext xmlns:c16="http://schemas.microsoft.com/office/drawing/2014/chart" uri="{C3380CC4-5D6E-409C-BE32-E72D297353CC}">
                <c16:uniqueId val="{00000019-2CB2-40C1-92C9-FE6F5E12CEDE}"/>
              </c:ext>
            </c:extLst>
          </c:dPt>
          <c:dPt>
            <c:idx val="31"/>
            <c:invertIfNegative val="0"/>
            <c:bubble3D val="0"/>
            <c:spPr>
              <a:solidFill>
                <a:srgbClr val="606868"/>
              </a:solidFill>
              <a:ln>
                <a:noFill/>
              </a:ln>
              <a:effectLst/>
            </c:spPr>
            <c:extLst>
              <c:ext xmlns:c16="http://schemas.microsoft.com/office/drawing/2014/chart" uri="{C3380CC4-5D6E-409C-BE32-E72D297353CC}">
                <c16:uniqueId val="{0000001B-2CB2-40C1-92C9-FE6F5E12CEDE}"/>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B2-40C1-92C9-FE6F5E12CED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'F44'!$A$7:$A$38</c:f>
              <c:strCache>
                <c:ptCount val="32"/>
                <c:pt idx="0">
                  <c:v>Sinaloa</c:v>
                </c:pt>
                <c:pt idx="1">
                  <c:v>Veracruz</c:v>
                </c:pt>
                <c:pt idx="2">
                  <c:v>Guerrero</c:v>
                </c:pt>
                <c:pt idx="3">
                  <c:v>Morelos</c:v>
                </c:pt>
                <c:pt idx="4">
                  <c:v>Zacatecas</c:v>
                </c:pt>
                <c:pt idx="5">
                  <c:v>Colima</c:v>
                </c:pt>
                <c:pt idx="6">
                  <c:v>Oaxaca</c:v>
                </c:pt>
                <c:pt idx="7">
                  <c:v>Michoacán</c:v>
                </c:pt>
                <c:pt idx="8">
                  <c:v>Durango</c:v>
                </c:pt>
                <c:pt idx="9">
                  <c:v>Tlaxcala</c:v>
                </c:pt>
                <c:pt idx="10">
                  <c:v>Campeche</c:v>
                </c:pt>
                <c:pt idx="11">
                  <c:v>Chiapas</c:v>
                </c:pt>
                <c:pt idx="12">
                  <c:v>Tabasco</c:v>
                </c:pt>
                <c:pt idx="13">
                  <c:v>Nayarit</c:v>
                </c:pt>
                <c:pt idx="14">
                  <c:v>Yucatán</c:v>
                </c:pt>
                <c:pt idx="15">
                  <c:v>Hidalgo</c:v>
                </c:pt>
                <c:pt idx="16">
                  <c:v>Baja California Sur</c:v>
                </c:pt>
                <c:pt idx="17">
                  <c:v>Tamaulipas</c:v>
                </c:pt>
                <c:pt idx="18">
                  <c:v>Aguascalientes</c:v>
                </c:pt>
                <c:pt idx="19">
                  <c:v>Sonora</c:v>
                </c:pt>
                <c:pt idx="20">
                  <c:v>San Luis Potosí</c:v>
                </c:pt>
                <c:pt idx="21">
                  <c:v>Puebla</c:v>
                </c:pt>
                <c:pt idx="22">
                  <c:v>Chihuahua</c:v>
                </c:pt>
                <c:pt idx="23">
                  <c:v>Baja California</c:v>
                </c:pt>
                <c:pt idx="24">
                  <c:v>Querétaro</c:v>
                </c:pt>
                <c:pt idx="25">
                  <c:v>Quintana Roo</c:v>
                </c:pt>
                <c:pt idx="26">
                  <c:v>Coahuila</c:v>
                </c:pt>
                <c:pt idx="27">
                  <c:v>Estado de México</c:v>
                </c:pt>
                <c:pt idx="28">
                  <c:v>Guanajuato</c:v>
                </c:pt>
                <c:pt idx="29">
                  <c:v>Jalisco</c:v>
                </c:pt>
                <c:pt idx="30">
                  <c:v>Ciudad de México</c:v>
                </c:pt>
                <c:pt idx="31">
                  <c:v>Nuevo León</c:v>
                </c:pt>
              </c:strCache>
            </c:strRef>
          </c:cat>
          <c:val>
            <c:numRef>
              <c:f>'F44'!$D$7:$D$38</c:f>
              <c:numCache>
                <c:formatCode>#,##0</c:formatCode>
                <c:ptCount val="32"/>
                <c:pt idx="0">
                  <c:v>-11484</c:v>
                </c:pt>
                <c:pt idx="1">
                  <c:v>-190</c:v>
                </c:pt>
                <c:pt idx="2">
                  <c:v>756</c:v>
                </c:pt>
                <c:pt idx="3">
                  <c:v>1871</c:v>
                </c:pt>
                <c:pt idx="4">
                  <c:v>2515</c:v>
                </c:pt>
                <c:pt idx="5">
                  <c:v>2866</c:v>
                </c:pt>
                <c:pt idx="6">
                  <c:v>3829</c:v>
                </c:pt>
                <c:pt idx="7">
                  <c:v>3933</c:v>
                </c:pt>
                <c:pt idx="8">
                  <c:v>4163</c:v>
                </c:pt>
                <c:pt idx="9">
                  <c:v>4583</c:v>
                </c:pt>
                <c:pt idx="10">
                  <c:v>4976</c:v>
                </c:pt>
                <c:pt idx="11">
                  <c:v>6750</c:v>
                </c:pt>
                <c:pt idx="12">
                  <c:v>7328</c:v>
                </c:pt>
                <c:pt idx="13">
                  <c:v>9720</c:v>
                </c:pt>
                <c:pt idx="14">
                  <c:v>11229</c:v>
                </c:pt>
                <c:pt idx="15">
                  <c:v>12219</c:v>
                </c:pt>
                <c:pt idx="16">
                  <c:v>12921</c:v>
                </c:pt>
                <c:pt idx="17">
                  <c:v>13101</c:v>
                </c:pt>
                <c:pt idx="18">
                  <c:v>13541</c:v>
                </c:pt>
                <c:pt idx="19">
                  <c:v>17046</c:v>
                </c:pt>
                <c:pt idx="20">
                  <c:v>17430</c:v>
                </c:pt>
                <c:pt idx="21">
                  <c:v>17907</c:v>
                </c:pt>
                <c:pt idx="22">
                  <c:v>26767</c:v>
                </c:pt>
                <c:pt idx="23">
                  <c:v>32046</c:v>
                </c:pt>
                <c:pt idx="24">
                  <c:v>35369</c:v>
                </c:pt>
                <c:pt idx="25">
                  <c:v>38841</c:v>
                </c:pt>
                <c:pt idx="26">
                  <c:v>39259</c:v>
                </c:pt>
                <c:pt idx="27">
                  <c:v>47559</c:v>
                </c:pt>
                <c:pt idx="28">
                  <c:v>48251</c:v>
                </c:pt>
                <c:pt idx="29">
                  <c:v>55784</c:v>
                </c:pt>
                <c:pt idx="30">
                  <c:v>62529</c:v>
                </c:pt>
                <c:pt idx="31">
                  <c:v>80564</c:v>
                </c:pt>
              </c:numCache>
            </c:numRef>
          </c:val>
          <c:extLst>
            <c:ext xmlns:c16="http://schemas.microsoft.com/office/drawing/2014/chart" uri="{C3380CC4-5D6E-409C-BE32-E72D297353CC}">
              <c16:uniqueId val="{0000001C-2CB2-40C1-92C9-FE6F5E12CEDE}"/>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84564"/>
          <c:min val="-15484"/>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175A-448E-93A3-EFF935520EFC}"/>
              </c:ext>
            </c:extLst>
          </c:dPt>
          <c:dPt>
            <c:idx val="6"/>
            <c:invertIfNegative val="0"/>
            <c:bubble3D val="0"/>
            <c:extLst>
              <c:ext xmlns:c16="http://schemas.microsoft.com/office/drawing/2014/chart" uri="{C3380CC4-5D6E-409C-BE32-E72D297353CC}">
                <c16:uniqueId val="{00000001-175A-448E-93A3-EFF935520EFC}"/>
              </c:ext>
            </c:extLst>
          </c:dPt>
          <c:dPt>
            <c:idx val="8"/>
            <c:invertIfNegative val="0"/>
            <c:bubble3D val="0"/>
            <c:extLst>
              <c:ext xmlns:c16="http://schemas.microsoft.com/office/drawing/2014/chart" uri="{C3380CC4-5D6E-409C-BE32-E72D297353CC}">
                <c16:uniqueId val="{00000002-175A-448E-93A3-EFF935520EFC}"/>
              </c:ext>
            </c:extLst>
          </c:dPt>
          <c:dPt>
            <c:idx val="9"/>
            <c:invertIfNegative val="0"/>
            <c:bubble3D val="0"/>
            <c:extLst>
              <c:ext xmlns:c16="http://schemas.microsoft.com/office/drawing/2014/chart" uri="{C3380CC4-5D6E-409C-BE32-E72D297353CC}">
                <c16:uniqueId val="{00000003-175A-448E-93A3-EFF935520EFC}"/>
              </c:ext>
            </c:extLst>
          </c:dPt>
          <c:dPt>
            <c:idx val="13"/>
            <c:invertIfNegative val="0"/>
            <c:bubble3D val="0"/>
            <c:extLst>
              <c:ext xmlns:c16="http://schemas.microsoft.com/office/drawing/2014/chart" uri="{C3380CC4-5D6E-409C-BE32-E72D297353CC}">
                <c16:uniqueId val="{00000004-175A-448E-93A3-EFF935520EFC}"/>
              </c:ext>
            </c:extLst>
          </c:dPt>
          <c:dPt>
            <c:idx val="14"/>
            <c:invertIfNegative val="0"/>
            <c:bubble3D val="0"/>
            <c:extLst>
              <c:ext xmlns:c16="http://schemas.microsoft.com/office/drawing/2014/chart" uri="{C3380CC4-5D6E-409C-BE32-E72D297353CC}">
                <c16:uniqueId val="{00000005-175A-448E-93A3-EFF935520EFC}"/>
              </c:ext>
            </c:extLst>
          </c:dPt>
          <c:dPt>
            <c:idx val="15"/>
            <c:invertIfNegative val="0"/>
            <c:bubble3D val="0"/>
            <c:extLst>
              <c:ext xmlns:c16="http://schemas.microsoft.com/office/drawing/2014/chart" uri="{C3380CC4-5D6E-409C-BE32-E72D297353CC}">
                <c16:uniqueId val="{00000006-175A-448E-93A3-EFF935520EFC}"/>
              </c:ext>
            </c:extLst>
          </c:dPt>
          <c:dPt>
            <c:idx val="16"/>
            <c:invertIfNegative val="0"/>
            <c:bubble3D val="0"/>
            <c:extLst>
              <c:ext xmlns:c16="http://schemas.microsoft.com/office/drawing/2014/chart" uri="{C3380CC4-5D6E-409C-BE32-E72D297353CC}">
                <c16:uniqueId val="{00000007-175A-448E-93A3-EFF935520EFC}"/>
              </c:ext>
            </c:extLst>
          </c:dPt>
          <c:dPt>
            <c:idx val="17"/>
            <c:invertIfNegative val="0"/>
            <c:bubble3D val="0"/>
            <c:spPr>
              <a:solidFill>
                <a:srgbClr val="FFC000"/>
              </a:solidFill>
              <a:ln>
                <a:noFill/>
              </a:ln>
              <a:effectLst/>
            </c:spPr>
            <c:extLst>
              <c:ext xmlns:c16="http://schemas.microsoft.com/office/drawing/2014/chart" uri="{C3380CC4-5D6E-409C-BE32-E72D297353CC}">
                <c16:uniqueId val="{00000009-175A-448E-93A3-EFF935520EFC}"/>
              </c:ext>
            </c:extLst>
          </c:dPt>
          <c:dPt>
            <c:idx val="18"/>
            <c:invertIfNegative val="0"/>
            <c:bubble3D val="0"/>
            <c:spPr>
              <a:solidFill>
                <a:srgbClr val="E46C0A"/>
              </a:solidFill>
              <a:ln>
                <a:noFill/>
              </a:ln>
              <a:effectLst/>
            </c:spPr>
            <c:extLst>
              <c:ext xmlns:c16="http://schemas.microsoft.com/office/drawing/2014/chart" uri="{C3380CC4-5D6E-409C-BE32-E72D297353CC}">
                <c16:uniqueId val="{0000000B-175A-448E-93A3-EFF935520EFC}"/>
              </c:ext>
            </c:extLst>
          </c:dPt>
          <c:dPt>
            <c:idx val="19"/>
            <c:invertIfNegative val="0"/>
            <c:bubble3D val="0"/>
            <c:extLst>
              <c:ext xmlns:c16="http://schemas.microsoft.com/office/drawing/2014/chart" uri="{C3380CC4-5D6E-409C-BE32-E72D297353CC}">
                <c16:uniqueId val="{0000000C-175A-448E-93A3-EFF935520EFC}"/>
              </c:ext>
            </c:extLst>
          </c:dPt>
          <c:dPt>
            <c:idx val="21"/>
            <c:invertIfNegative val="0"/>
            <c:bubble3D val="0"/>
            <c:extLst>
              <c:ext xmlns:c16="http://schemas.microsoft.com/office/drawing/2014/chart" uri="{C3380CC4-5D6E-409C-BE32-E72D297353CC}">
                <c16:uniqueId val="{0000000D-175A-448E-93A3-EFF935520EFC}"/>
              </c:ext>
            </c:extLst>
          </c:dPt>
          <c:dPt>
            <c:idx val="22"/>
            <c:invertIfNegative val="0"/>
            <c:bubble3D val="0"/>
            <c:extLst>
              <c:ext xmlns:c16="http://schemas.microsoft.com/office/drawing/2014/chart" uri="{C3380CC4-5D6E-409C-BE32-E72D297353CC}">
                <c16:uniqueId val="{0000000E-175A-448E-93A3-EFF935520EFC}"/>
              </c:ext>
            </c:extLst>
          </c:dPt>
          <c:dPt>
            <c:idx val="23"/>
            <c:invertIfNegative val="0"/>
            <c:bubble3D val="0"/>
            <c:extLst>
              <c:ext xmlns:c16="http://schemas.microsoft.com/office/drawing/2014/chart" uri="{C3380CC4-5D6E-409C-BE32-E72D297353CC}">
                <c16:uniqueId val="{0000000F-175A-448E-93A3-EFF935520EFC}"/>
              </c:ext>
            </c:extLst>
          </c:dPt>
          <c:dPt>
            <c:idx val="24"/>
            <c:invertIfNegative val="0"/>
            <c:bubble3D val="0"/>
            <c:extLst>
              <c:ext xmlns:c16="http://schemas.microsoft.com/office/drawing/2014/chart" uri="{C3380CC4-5D6E-409C-BE32-E72D297353CC}">
                <c16:uniqueId val="{00000010-175A-448E-93A3-EFF935520EFC}"/>
              </c:ext>
            </c:extLst>
          </c:dPt>
          <c:dPt>
            <c:idx val="26"/>
            <c:invertIfNegative val="0"/>
            <c:bubble3D val="0"/>
            <c:extLst>
              <c:ext xmlns:c16="http://schemas.microsoft.com/office/drawing/2014/chart" uri="{C3380CC4-5D6E-409C-BE32-E72D297353CC}">
                <c16:uniqueId val="{00000011-175A-448E-93A3-EFF935520EFC}"/>
              </c:ext>
            </c:extLst>
          </c:dPt>
          <c:dPt>
            <c:idx val="32"/>
            <c:invertIfNegative val="0"/>
            <c:bubble3D val="0"/>
            <c:extLst>
              <c:ext xmlns:c16="http://schemas.microsoft.com/office/drawing/2014/chart" uri="{C3380CC4-5D6E-409C-BE32-E72D297353CC}">
                <c16:uniqueId val="{00000012-175A-448E-93A3-EFF935520EFC}"/>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75A-448E-93A3-EFF935520EFC}"/>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75A-448E-93A3-EFF935520EFC}"/>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'F45'!$A$7:$A$39</c:f>
              <c:strCache>
                <c:ptCount val="33"/>
                <c:pt idx="0">
                  <c:v>Sinaloa</c:v>
                </c:pt>
                <c:pt idx="1">
                  <c:v>Veracruz</c:v>
                </c:pt>
                <c:pt idx="2">
                  <c:v>Guerrero</c:v>
                </c:pt>
                <c:pt idx="3">
                  <c:v>Michoacán</c:v>
                </c:pt>
                <c:pt idx="4">
                  <c:v>Morelos</c:v>
                </c:pt>
                <c:pt idx="5">
                  <c:v>Zacatecas</c:v>
                </c:pt>
                <c:pt idx="6">
                  <c:v>Durango</c:v>
                </c:pt>
                <c:pt idx="7">
                  <c:v>Oaxaca</c:v>
                </c:pt>
                <c:pt idx="8">
                  <c:v>Ciudad de México</c:v>
                </c:pt>
                <c:pt idx="9">
                  <c:v>Tamaulipas</c:v>
                </c:pt>
                <c:pt idx="10">
                  <c:v>Colima</c:v>
                </c:pt>
                <c:pt idx="11">
                  <c:v>Yucatán</c:v>
                </c:pt>
                <c:pt idx="12">
                  <c:v>Estado de México</c:v>
                </c:pt>
                <c:pt idx="13">
                  <c:v>Chihuahua</c:v>
                </c:pt>
                <c:pt idx="14">
                  <c:v>Chiapas</c:v>
                </c:pt>
                <c:pt idx="15">
                  <c:v>Sonora</c:v>
                </c:pt>
                <c:pt idx="16">
                  <c:v>Puebla</c:v>
                </c:pt>
                <c:pt idx="17">
                  <c:v>Jalisco</c:v>
                </c:pt>
                <c:pt idx="18">
                  <c:v>Nacional</c:v>
                </c:pt>
                <c:pt idx="19">
                  <c:v>Baja California</c:v>
                </c:pt>
                <c:pt idx="20">
                  <c:v>Tabasco</c:v>
                </c:pt>
                <c:pt idx="21">
                  <c:v>Campeche</c:v>
                </c:pt>
                <c:pt idx="22">
                  <c:v>San Luis Potosí</c:v>
                </c:pt>
                <c:pt idx="23">
                  <c:v>Aguascalientes</c:v>
                </c:pt>
                <c:pt idx="24">
                  <c:v>Tlaxcala</c:v>
                </c:pt>
                <c:pt idx="25">
                  <c:v>Nuevo León</c:v>
                </c:pt>
                <c:pt idx="26">
                  <c:v>Guanajuato</c:v>
                </c:pt>
                <c:pt idx="27">
                  <c:v>Coahuila</c:v>
                </c:pt>
                <c:pt idx="28">
                  <c:v>Hidalgo</c:v>
                </c:pt>
                <c:pt idx="29">
                  <c:v>Querétaro</c:v>
                </c:pt>
                <c:pt idx="30">
                  <c:v>Nayarit</c:v>
                </c:pt>
                <c:pt idx="31">
                  <c:v>Baja California Sur</c:v>
                </c:pt>
                <c:pt idx="32">
                  <c:v>Quintana Roo</c:v>
                </c:pt>
              </c:strCache>
            </c:strRef>
          </c:cat>
          <c:val>
            <c:numRef>
              <c:f>'F45'!$D$7:$D$39</c:f>
              <c:numCache>
                <c:formatCode>0.00%</c:formatCode>
                <c:ptCount val="33"/>
                <c:pt idx="0">
                  <c:v>-1.9194159520112608E-2</c:v>
                </c:pt>
                <c:pt idx="1">
                  <c:v>-2.531746772023169E-4</c:v>
                </c:pt>
                <c:pt idx="2">
                  <c:v>4.7392176529588159E-3</c:v>
                </c:pt>
                <c:pt idx="3">
                  <c:v>8.2867166018774086E-3</c:v>
                </c:pt>
                <c:pt idx="4">
                  <c:v>8.6709086611764796E-3</c:v>
                </c:pt>
                <c:pt idx="5">
                  <c:v>1.2914456488808401E-2</c:v>
                </c:pt>
                <c:pt idx="6">
                  <c:v>1.6212448106925015E-2</c:v>
                </c:pt>
                <c:pt idx="7">
                  <c:v>1.7548120989917537E-2</c:v>
                </c:pt>
                <c:pt idx="8">
                  <c:v>1.8418065250419557E-2</c:v>
                </c:pt>
                <c:pt idx="9">
                  <c:v>1.8691042110128953E-2</c:v>
                </c:pt>
                <c:pt idx="10">
                  <c:v>1.9459400737366073E-2</c:v>
                </c:pt>
                <c:pt idx="11">
                  <c:v>2.7094457809231365E-2</c:v>
                </c:pt>
                <c:pt idx="12">
                  <c:v>2.7447913660760603E-2</c:v>
                </c:pt>
                <c:pt idx="13">
                  <c:v>2.779817323619671E-2</c:v>
                </c:pt>
                <c:pt idx="14">
                  <c:v>2.7991805658077018E-2</c:v>
                </c:pt>
                <c:pt idx="15">
                  <c:v>2.8045363531813861E-2</c:v>
                </c:pt>
                <c:pt idx="16">
                  <c:v>2.847841575592569E-2</c:v>
                </c:pt>
                <c:pt idx="17">
                  <c:v>2.8859336086275889E-2</c:v>
                </c:pt>
                <c:pt idx="18">
                  <c:v>2.9194873731664739E-2</c:v>
                </c:pt>
                <c:pt idx="19">
                  <c:v>3.0732493238966541E-2</c:v>
                </c:pt>
                <c:pt idx="20">
                  <c:v>3.0974854065660917E-2</c:v>
                </c:pt>
                <c:pt idx="21">
                  <c:v>3.6293351810656072E-2</c:v>
                </c:pt>
                <c:pt idx="22">
                  <c:v>3.7804272338247458E-2</c:v>
                </c:pt>
                <c:pt idx="23">
                  <c:v>3.9568692196426225E-2</c:v>
                </c:pt>
                <c:pt idx="24">
                  <c:v>4.1707618943613189E-2</c:v>
                </c:pt>
                <c:pt idx="25">
                  <c:v>4.5435883090749973E-2</c:v>
                </c:pt>
                <c:pt idx="26">
                  <c:v>4.6306453114368429E-2</c:v>
                </c:pt>
                <c:pt idx="27">
                  <c:v>4.7577497185390838E-2</c:v>
                </c:pt>
                <c:pt idx="28">
                  <c:v>4.7610883600955445E-2</c:v>
                </c:pt>
                <c:pt idx="29">
                  <c:v>5.3378387555858664E-2</c:v>
                </c:pt>
                <c:pt idx="30">
                  <c:v>5.6349459404620328E-2</c:v>
                </c:pt>
                <c:pt idx="31">
                  <c:v>6.1467981561032614E-2</c:v>
                </c:pt>
                <c:pt idx="32">
                  <c:v>8.2863981976907919E-2</c:v>
                </c:pt>
              </c:numCache>
            </c:numRef>
          </c:val>
          <c:extLst>
            <c:ext xmlns:c16="http://schemas.microsoft.com/office/drawing/2014/chart" uri="{C3380CC4-5D6E-409C-BE32-E72D297353CC}">
              <c16:uniqueId val="{00000014-175A-448E-93A3-EFF935520EFC}"/>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0.1"/>
          <c:min val="-0.04"/>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v>Permanentes</c:v>
          </c:tx>
          <c:spPr>
            <a:solidFill>
              <a:srgbClr val="FFC000"/>
            </a:solidFill>
            <a:ln>
              <a:noFill/>
            </a:ln>
            <a:effectLst/>
          </c:spPr>
          <c:invertIfNegative val="0"/>
          <c:dLbls>
            <c:dLbl>
              <c:idx val="0"/>
              <c:layout>
                <c:manualLayout>
                  <c:x val="2.3966904986735055E-2"/>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17-45B2-814C-E9D0FB71D7D2}"/>
                </c:ext>
              </c:extLst>
            </c:dLbl>
            <c:dLbl>
              <c:idx val="1"/>
              <c:layout>
                <c:manualLayout>
                  <c:x val="2.9339676902147834E-2"/>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17-45B2-814C-E9D0FB71D7D2}"/>
                </c:ext>
              </c:extLst>
            </c:dLbl>
            <c:dLbl>
              <c:idx val="2"/>
              <c:layout>
                <c:manualLayout>
                  <c:x val="1.437957252721956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17-45B2-814C-E9D0FB71D7D2}"/>
                </c:ext>
              </c:extLst>
            </c:dLbl>
            <c:dLbl>
              <c:idx val="3"/>
              <c:layout>
                <c:manualLayout>
                  <c:x val="2.99457118830506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17-45B2-814C-E9D0FB71D7D2}"/>
                </c:ext>
              </c:extLst>
            </c:dLbl>
            <c:dLbl>
              <c:idx val="4"/>
              <c:layout>
                <c:manualLayout>
                  <c:x val="2.6872584333156826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17-45B2-814C-E9D0FB71D7D2}"/>
                </c:ext>
              </c:extLst>
            </c:dLbl>
            <c:dLbl>
              <c:idx val="5"/>
              <c:layout>
                <c:manualLayout>
                  <c:x val="3.6446997442304195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17-45B2-814C-E9D0FB71D7D2}"/>
                </c:ext>
              </c:extLst>
            </c:dLbl>
            <c:dLbl>
              <c:idx val="6"/>
              <c:layout>
                <c:manualLayout>
                  <c:x val="4.2781505933169671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17-45B2-814C-E9D0FB71D7D2}"/>
                </c:ext>
              </c:extLst>
            </c:dLbl>
            <c:dLbl>
              <c:idx val="8"/>
              <c:layout>
                <c:manualLayout>
                  <c:x val="-3.34787347492941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17-45B2-814C-E9D0FB71D7D2}"/>
                </c:ext>
              </c:extLst>
            </c:dLbl>
            <c:dLbl>
              <c:idx val="9"/>
              <c:layout>
                <c:manualLayout>
                  <c:x val="6.219878618508697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17-45B2-814C-E9D0FB71D7D2}"/>
                </c:ext>
              </c:extLst>
            </c:dLbl>
            <c:dLbl>
              <c:idx val="10"/>
              <c:layout>
                <c:manualLayout>
                  <c:x val="-3.85604018219975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17-45B2-814C-E9D0FB71D7D2}"/>
                </c:ext>
              </c:extLst>
            </c:dLbl>
            <c:dLbl>
              <c:idx val="11"/>
              <c:layout>
                <c:manualLayout>
                  <c:x val="-4.8785312611366476E-2"/>
                  <c:y val="-2.35185098079601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17-45B2-814C-E9D0FB71D7D2}"/>
                </c:ext>
              </c:extLst>
            </c:dLbl>
            <c:dLbl>
              <c:idx val="12"/>
              <c:layout>
                <c:manualLayout>
                  <c:x val="-5.182085659655318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017-45B2-814C-E9D0FB71D7D2}"/>
                </c:ext>
              </c:extLst>
            </c:dLbl>
            <c:dLbl>
              <c:idx val="13"/>
              <c:layout>
                <c:manualLayout>
                  <c:x val="8.109123880127219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017-45B2-814C-E9D0FB71D7D2}"/>
                </c:ext>
              </c:extLst>
            </c:dLbl>
            <c:dLbl>
              <c:idx val="14"/>
              <c:layout>
                <c:manualLayout>
                  <c:x val="-5.8542442247148177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017-45B2-814C-E9D0FB71D7D2}"/>
                </c:ext>
              </c:extLst>
            </c:dLbl>
            <c:dLbl>
              <c:idx val="15"/>
              <c:layout>
                <c:manualLayout>
                  <c:x val="-5.92897511632448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017-45B2-814C-E9D0FB71D7D2}"/>
                </c:ext>
              </c:extLst>
            </c:dLbl>
            <c:dLbl>
              <c:idx val="16"/>
              <c:layout>
                <c:manualLayout>
                  <c:x val="-5.479297831629660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017-45B2-814C-E9D0FB71D7D2}"/>
                </c:ext>
              </c:extLst>
            </c:dLbl>
            <c:dLbl>
              <c:idx val="17"/>
              <c:layout>
                <c:manualLayout>
                  <c:x val="-6.067329613902697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017-45B2-814C-E9D0FB71D7D2}"/>
                </c:ext>
              </c:extLst>
            </c:dLbl>
            <c:dLbl>
              <c:idx val="18"/>
              <c:layout>
                <c:manualLayout>
                  <c:x val="-7.050911636341432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017-45B2-814C-E9D0FB71D7D2}"/>
                </c:ext>
              </c:extLst>
            </c:dLbl>
            <c:dLbl>
              <c:idx val="19"/>
              <c:layout>
                <c:manualLayout>
                  <c:x val="-3.636461561073628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017-45B2-814C-E9D0FB71D7D2}"/>
                </c:ext>
              </c:extLst>
            </c:dLbl>
            <c:dLbl>
              <c:idx val="20"/>
              <c:layout>
                <c:manualLayout>
                  <c:x val="-8.10435882103042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017-45B2-814C-E9D0FB71D7D2}"/>
                </c:ext>
              </c:extLst>
            </c:dLbl>
            <c:dLbl>
              <c:idx val="21"/>
              <c:layout>
                <c:manualLayout>
                  <c:x val="-7.725050049898893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017-45B2-814C-E9D0FB71D7D2}"/>
                </c:ext>
              </c:extLst>
            </c:dLbl>
            <c:dLbl>
              <c:idx val="22"/>
              <c:layout>
                <c:manualLayout>
                  <c:x val="-3.6410756147765191E-2"/>
                  <c:y val="-4.311676989265367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017-45B2-814C-E9D0FB71D7D2}"/>
                </c:ext>
              </c:extLst>
            </c:dLbl>
            <c:dLbl>
              <c:idx val="23"/>
              <c:layout>
                <c:manualLayout>
                  <c:x val="-7.27074193312407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017-45B2-814C-E9D0FB71D7D2}"/>
                </c:ext>
              </c:extLst>
            </c:dLbl>
            <c:dLbl>
              <c:idx val="24"/>
              <c:layout>
                <c:manualLayout>
                  <c:x val="-6.672978692132215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017-45B2-814C-E9D0FB71D7D2}"/>
                </c:ext>
              </c:extLst>
            </c:dLbl>
            <c:dLbl>
              <c:idx val="25"/>
              <c:layout>
                <c:manualLayout>
                  <c:x val="0.12133182730620472"/>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017-45B2-814C-E9D0FB71D7D2}"/>
                </c:ext>
              </c:extLst>
            </c:dLbl>
            <c:dLbl>
              <c:idx val="26"/>
              <c:layout>
                <c:manualLayout>
                  <c:x val="-0.10873143388681848"/>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017-45B2-814C-E9D0FB71D7D2}"/>
                </c:ext>
              </c:extLst>
            </c:dLbl>
            <c:dLbl>
              <c:idx val="27"/>
              <c:layout>
                <c:manualLayout>
                  <c:x val="-8.12247946829994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017-45B2-814C-E9D0FB71D7D2}"/>
                </c:ext>
              </c:extLst>
            </c:dLbl>
            <c:dLbl>
              <c:idx val="28"/>
              <c:layout>
                <c:manualLayout>
                  <c:x val="-0.12697070428244586"/>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017-45B2-814C-E9D0FB71D7D2}"/>
                </c:ext>
              </c:extLst>
            </c:dLbl>
            <c:dLbl>
              <c:idx val="29"/>
              <c:layout>
                <c:manualLayout>
                  <c:x val="-0.1189732908370598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017-45B2-814C-E9D0FB71D7D2}"/>
                </c:ext>
              </c:extLst>
            </c:dLbl>
            <c:dLbl>
              <c:idx val="30"/>
              <c:layout>
                <c:manualLayout>
                  <c:x val="-0.1577341942654192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017-45B2-814C-E9D0FB71D7D2}"/>
                </c:ext>
              </c:extLst>
            </c:dLbl>
            <c:dLbl>
              <c:idx val="31"/>
              <c:layout>
                <c:manualLayout>
                  <c:x val="-0.2152578534549699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017-45B2-814C-E9D0FB71D7D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'F46'!$A$8:$A$39</c:f>
              <c:strCache>
                <c:ptCount val="32"/>
                <c:pt idx="0">
                  <c:v>Tabasco</c:v>
                </c:pt>
                <c:pt idx="1">
                  <c:v>Guerrero</c:v>
                </c:pt>
                <c:pt idx="2">
                  <c:v>Zacatecas</c:v>
                </c:pt>
                <c:pt idx="3">
                  <c:v>Baja California</c:v>
                </c:pt>
                <c:pt idx="4">
                  <c:v>Oaxaca</c:v>
                </c:pt>
                <c:pt idx="5">
                  <c:v>Tlaxcala</c:v>
                </c:pt>
                <c:pt idx="6">
                  <c:v>Baja California Sur</c:v>
                </c:pt>
                <c:pt idx="7">
                  <c:v>Morelos</c:v>
                </c:pt>
                <c:pt idx="8">
                  <c:v>Campeche</c:v>
                </c:pt>
                <c:pt idx="9">
                  <c:v>Michoacán</c:v>
                </c:pt>
                <c:pt idx="10">
                  <c:v>Durango</c:v>
                </c:pt>
                <c:pt idx="11">
                  <c:v>Colima</c:v>
                </c:pt>
                <c:pt idx="12">
                  <c:v>Chiapas</c:v>
                </c:pt>
                <c:pt idx="13">
                  <c:v>Estado de México</c:v>
                </c:pt>
                <c:pt idx="14">
                  <c:v>Aguascalientes</c:v>
                </c:pt>
                <c:pt idx="15">
                  <c:v>Puebla</c:v>
                </c:pt>
                <c:pt idx="16">
                  <c:v>Nayarit</c:v>
                </c:pt>
                <c:pt idx="17">
                  <c:v>Yucatán</c:v>
                </c:pt>
                <c:pt idx="18">
                  <c:v>Hidalgo</c:v>
                </c:pt>
                <c:pt idx="19">
                  <c:v>Chihuahua</c:v>
                </c:pt>
                <c:pt idx="20">
                  <c:v>Tamaulipas</c:v>
                </c:pt>
                <c:pt idx="21">
                  <c:v>Quintana Roo</c:v>
                </c:pt>
                <c:pt idx="22">
                  <c:v>Sinaloa</c:v>
                </c:pt>
                <c:pt idx="23">
                  <c:v>San Luis Potosí</c:v>
                </c:pt>
                <c:pt idx="24">
                  <c:v>Sonora</c:v>
                </c:pt>
                <c:pt idx="25">
                  <c:v>Guanajuato</c:v>
                </c:pt>
                <c:pt idx="26">
                  <c:v>Coahuila</c:v>
                </c:pt>
                <c:pt idx="27">
                  <c:v>Veracruz</c:v>
                </c:pt>
                <c:pt idx="28">
                  <c:v>Jalisco</c:v>
                </c:pt>
                <c:pt idx="29">
                  <c:v>Querétaro</c:v>
                </c:pt>
                <c:pt idx="30">
                  <c:v>Nuevo León</c:v>
                </c:pt>
                <c:pt idx="31">
                  <c:v>Ciudad de México</c:v>
                </c:pt>
              </c:strCache>
            </c:strRef>
          </c:cat>
          <c:val>
            <c:numRef>
              <c:f>'F46'!$G$8:$G$39</c:f>
              <c:numCache>
                <c:formatCode>#,##0</c:formatCode>
                <c:ptCount val="32"/>
                <c:pt idx="0">
                  <c:v>121</c:v>
                </c:pt>
                <c:pt idx="1">
                  <c:v>-233</c:v>
                </c:pt>
                <c:pt idx="2">
                  <c:v>26</c:v>
                </c:pt>
                <c:pt idx="3">
                  <c:v>489</c:v>
                </c:pt>
                <c:pt idx="4">
                  <c:v>431</c:v>
                </c:pt>
                <c:pt idx="5">
                  <c:v>758</c:v>
                </c:pt>
                <c:pt idx="6">
                  <c:v>1061</c:v>
                </c:pt>
                <c:pt idx="7">
                  <c:v>267</c:v>
                </c:pt>
                <c:pt idx="8">
                  <c:v>651</c:v>
                </c:pt>
                <c:pt idx="9">
                  <c:v>2125</c:v>
                </c:pt>
                <c:pt idx="10">
                  <c:v>994</c:v>
                </c:pt>
                <c:pt idx="11">
                  <c:v>1327</c:v>
                </c:pt>
                <c:pt idx="12">
                  <c:v>1009</c:v>
                </c:pt>
                <c:pt idx="13">
                  <c:v>3419</c:v>
                </c:pt>
                <c:pt idx="14">
                  <c:v>2038</c:v>
                </c:pt>
                <c:pt idx="15">
                  <c:v>1992</c:v>
                </c:pt>
                <c:pt idx="16">
                  <c:v>1613</c:v>
                </c:pt>
                <c:pt idx="17">
                  <c:v>2038</c:v>
                </c:pt>
                <c:pt idx="18">
                  <c:v>2613</c:v>
                </c:pt>
                <c:pt idx="19">
                  <c:v>998</c:v>
                </c:pt>
                <c:pt idx="20">
                  <c:v>3145</c:v>
                </c:pt>
                <c:pt idx="21">
                  <c:v>2985</c:v>
                </c:pt>
                <c:pt idx="22">
                  <c:v>864</c:v>
                </c:pt>
                <c:pt idx="23">
                  <c:v>2740</c:v>
                </c:pt>
                <c:pt idx="24">
                  <c:v>2321</c:v>
                </c:pt>
                <c:pt idx="25">
                  <c:v>6027</c:v>
                </c:pt>
                <c:pt idx="26">
                  <c:v>4982</c:v>
                </c:pt>
                <c:pt idx="27">
                  <c:v>3265</c:v>
                </c:pt>
                <c:pt idx="28">
                  <c:v>6089</c:v>
                </c:pt>
                <c:pt idx="29">
                  <c:v>5532</c:v>
                </c:pt>
                <c:pt idx="30">
                  <c:v>7999</c:v>
                </c:pt>
                <c:pt idx="31">
                  <c:v>11308</c:v>
                </c:pt>
              </c:numCache>
            </c:numRef>
          </c:val>
          <c:extLst>
            <c:ext xmlns:c16="http://schemas.microsoft.com/office/drawing/2014/chart" uri="{C3380CC4-5D6E-409C-BE32-E72D297353CC}">
              <c16:uniqueId val="{0000001F-E017-45B2-814C-E9D0FB71D7D2}"/>
            </c:ext>
          </c:extLst>
        </c:ser>
        <c:ser>
          <c:idx val="1"/>
          <c:order val="1"/>
          <c:tx>
            <c:v>Eventuales</c:v>
          </c:tx>
          <c:spPr>
            <a:solidFill>
              <a:srgbClr val="7C878E"/>
            </a:solidFill>
            <a:ln>
              <a:noFill/>
            </a:ln>
            <a:effectLst/>
          </c:spPr>
          <c:invertIfNegative val="0"/>
          <c:dLbls>
            <c:dLbl>
              <c:idx val="0"/>
              <c:layout>
                <c:manualLayout>
                  <c:x val="-5.6277529122229136E-2"/>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017-45B2-814C-E9D0FB71D7D2}"/>
                </c:ext>
              </c:extLst>
            </c:dLbl>
            <c:dLbl>
              <c:idx val="1"/>
              <c:layout>
                <c:manualLayout>
                  <c:x val="-4.7699248261592386E-2"/>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017-45B2-814C-E9D0FB71D7D2}"/>
                </c:ext>
              </c:extLst>
            </c:dLbl>
            <c:dLbl>
              <c:idx val="2"/>
              <c:layout>
                <c:manualLayout>
                  <c:x val="-4.452863834073932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017-45B2-814C-E9D0FB71D7D2}"/>
                </c:ext>
              </c:extLst>
            </c:dLbl>
            <c:dLbl>
              <c:idx val="3"/>
              <c:layout>
                <c:manualLayout>
                  <c:x val="-3.464986547097240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017-45B2-814C-E9D0FB71D7D2}"/>
                </c:ext>
              </c:extLst>
            </c:dLbl>
            <c:dLbl>
              <c:idx val="4"/>
              <c:layout>
                <c:manualLayout>
                  <c:x val="-3.2992665164666347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017-45B2-814C-E9D0FB71D7D2}"/>
                </c:ext>
              </c:extLst>
            </c:dLbl>
            <c:dLbl>
              <c:idx val="5"/>
              <c:layout>
                <c:manualLayout>
                  <c:x val="-3.7820475391825439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017-45B2-814C-E9D0FB71D7D2}"/>
                </c:ext>
              </c:extLst>
            </c:dLbl>
            <c:dLbl>
              <c:idx val="6"/>
              <c:layout>
                <c:manualLayout>
                  <c:x val="-3.4533591317659686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017-45B2-814C-E9D0FB71D7D2}"/>
                </c:ext>
              </c:extLst>
            </c:dLbl>
            <c:dLbl>
              <c:idx val="9"/>
              <c:layout>
                <c:manualLayout>
                  <c:x val="-4.779673063255156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017-45B2-814C-E9D0FB71D7D2}"/>
                </c:ext>
              </c:extLst>
            </c:dLbl>
            <c:dLbl>
              <c:idx val="10"/>
              <c:layout>
                <c:manualLayout>
                  <c:x val="2.68725843331567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017-45B2-814C-E9D0FB71D7D2}"/>
                </c:ext>
              </c:extLst>
            </c:dLbl>
            <c:dLbl>
              <c:idx val="12"/>
              <c:layout>
                <c:manualLayout>
                  <c:x val="3.281280096213925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017-45B2-814C-E9D0FB71D7D2}"/>
                </c:ext>
              </c:extLst>
            </c:dLbl>
            <c:dLbl>
              <c:idx val="13"/>
              <c:layout>
                <c:manualLayout>
                  <c:x val="-5.067489344052705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017-45B2-814C-E9D0FB71D7D2}"/>
                </c:ext>
              </c:extLst>
            </c:dLbl>
            <c:dLbl>
              <c:idx val="14"/>
              <c:layout>
                <c:manualLayout>
                  <c:x val="2.2575809741257329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017-45B2-814C-E9D0FB71D7D2}"/>
                </c:ext>
              </c:extLst>
            </c:dLbl>
            <c:dLbl>
              <c:idx val="15"/>
              <c:layout>
                <c:manualLayout>
                  <c:x val="3.39986966556667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017-45B2-814C-E9D0FB71D7D2}"/>
                </c:ext>
              </c:extLst>
            </c:dLbl>
            <c:dLbl>
              <c:idx val="16"/>
              <c:layout>
                <c:manualLayout>
                  <c:x val="4.50548082466393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017-45B2-814C-E9D0FB71D7D2}"/>
                </c:ext>
              </c:extLst>
            </c:dLbl>
            <c:dLbl>
              <c:idx val="17"/>
              <c:layout>
                <c:manualLayout>
                  <c:x val="3.4769998651018479E-2"/>
                  <c:y val="2.35185098079584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017-45B2-814C-E9D0FB71D7D2}"/>
                </c:ext>
              </c:extLst>
            </c:dLbl>
            <c:dLbl>
              <c:idx val="18"/>
              <c:layout>
                <c:manualLayout>
                  <c:x val="3.65084063024953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017-45B2-814C-E9D0FB71D7D2}"/>
                </c:ext>
              </c:extLst>
            </c:dLbl>
            <c:dLbl>
              <c:idx val="19"/>
              <c:layout>
                <c:manualLayout>
                  <c:x val="7.935132109585621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E017-45B2-814C-E9D0FB71D7D2}"/>
                </c:ext>
              </c:extLst>
            </c:dLbl>
            <c:dLbl>
              <c:idx val="20"/>
              <c:layout>
                <c:manualLayout>
                  <c:x val="5.18423329192429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E017-45B2-814C-E9D0FB71D7D2}"/>
                </c:ext>
              </c:extLst>
            </c:dLbl>
            <c:dLbl>
              <c:idx val="21"/>
              <c:layout>
                <c:manualLayout>
                  <c:x val="5.043395594535081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E017-45B2-814C-E9D0FB71D7D2}"/>
                </c:ext>
              </c:extLst>
            </c:dLbl>
            <c:dLbl>
              <c:idx val="22"/>
              <c:layout>
                <c:manualLayout>
                  <c:x val="9.0427063388037479E-2"/>
                  <c:y val="-4.311676989265367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017-45B2-814C-E9D0FB71D7D2}"/>
                </c:ext>
              </c:extLst>
            </c:dLbl>
            <c:dLbl>
              <c:idx val="23"/>
              <c:layout>
                <c:manualLayout>
                  <c:x val="6.32779714002495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E017-45B2-814C-E9D0FB71D7D2}"/>
                </c:ext>
              </c:extLst>
            </c:dLbl>
            <c:dLbl>
              <c:idx val="24"/>
              <c:layout>
                <c:manualLayout>
                  <c:x val="7.598322967651960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E017-45B2-814C-E9D0FB71D7D2}"/>
                </c:ext>
              </c:extLst>
            </c:dLbl>
            <c:dLbl>
              <c:idx val="25"/>
              <c:layout>
                <c:manualLayout>
                  <c:x val="-2.9627090501894951E-2"/>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E017-45B2-814C-E9D0FB71D7D2}"/>
                </c:ext>
              </c:extLst>
            </c:dLbl>
            <c:dLbl>
              <c:idx val="26"/>
              <c:layout>
                <c:manualLayout>
                  <c:x val="4.98277531806769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E017-45B2-814C-E9D0FB71D7D2}"/>
                </c:ext>
              </c:extLst>
            </c:dLbl>
            <c:dLbl>
              <c:idx val="27"/>
              <c:layout>
                <c:manualLayout>
                  <c:x val="8.41595006218065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E017-45B2-814C-E9D0FB71D7D2}"/>
                </c:ext>
              </c:extLst>
            </c:dLbl>
            <c:dLbl>
              <c:idx val="28"/>
              <c:layout>
                <c:manualLayout>
                  <c:x val="5.2188638622615968E-2"/>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E017-45B2-814C-E9D0FB71D7D2}"/>
                </c:ext>
              </c:extLst>
            </c:dLbl>
            <c:dLbl>
              <c:idx val="29"/>
              <c:layout>
                <c:manualLayout>
                  <c:x val="6.39653815100942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E017-45B2-814C-E9D0FB71D7D2}"/>
                </c:ext>
              </c:extLst>
            </c:dLbl>
            <c:dLbl>
              <c:idx val="30"/>
              <c:layout>
                <c:manualLayout>
                  <c:x val="6.324793810523793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E017-45B2-814C-E9D0FB71D7D2}"/>
                </c:ext>
              </c:extLst>
            </c:dLbl>
            <c:dLbl>
              <c:idx val="31"/>
              <c:layout>
                <c:manualLayout>
                  <c:x val="0.1670176703156281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E017-45B2-814C-E9D0FB71D7D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'F46'!$H$8:$H$39</c:f>
              <c:numCache>
                <c:formatCode>#,##0</c:formatCode>
                <c:ptCount val="32"/>
                <c:pt idx="0">
                  <c:v>-1673</c:v>
                </c:pt>
                <c:pt idx="1">
                  <c:v>-1145</c:v>
                </c:pt>
                <c:pt idx="2">
                  <c:v>-1081</c:v>
                </c:pt>
                <c:pt idx="3">
                  <c:v>-691</c:v>
                </c:pt>
                <c:pt idx="4">
                  <c:v>-589</c:v>
                </c:pt>
                <c:pt idx="5">
                  <c:v>-755</c:v>
                </c:pt>
                <c:pt idx="6">
                  <c:v>-815</c:v>
                </c:pt>
                <c:pt idx="7">
                  <c:v>-5</c:v>
                </c:pt>
                <c:pt idx="8">
                  <c:v>178</c:v>
                </c:pt>
                <c:pt idx="9">
                  <c:v>-1151</c:v>
                </c:pt>
                <c:pt idx="10">
                  <c:v>533</c:v>
                </c:pt>
                <c:pt idx="11">
                  <c:v>232</c:v>
                </c:pt>
                <c:pt idx="12">
                  <c:v>692</c:v>
                </c:pt>
                <c:pt idx="13">
                  <c:v>-1197</c:v>
                </c:pt>
                <c:pt idx="14">
                  <c:v>404</c:v>
                </c:pt>
                <c:pt idx="15">
                  <c:v>619</c:v>
                </c:pt>
                <c:pt idx="16">
                  <c:v>1032</c:v>
                </c:pt>
                <c:pt idx="17">
                  <c:v>965</c:v>
                </c:pt>
                <c:pt idx="18">
                  <c:v>858</c:v>
                </c:pt>
                <c:pt idx="19">
                  <c:v>3118</c:v>
                </c:pt>
                <c:pt idx="20">
                  <c:v>1270</c:v>
                </c:pt>
                <c:pt idx="21">
                  <c:v>1619</c:v>
                </c:pt>
                <c:pt idx="22">
                  <c:v>3879</c:v>
                </c:pt>
                <c:pt idx="23">
                  <c:v>2140</c:v>
                </c:pt>
                <c:pt idx="24">
                  <c:v>3063</c:v>
                </c:pt>
                <c:pt idx="25">
                  <c:v>-513</c:v>
                </c:pt>
                <c:pt idx="26">
                  <c:v>1394</c:v>
                </c:pt>
                <c:pt idx="27">
                  <c:v>3609</c:v>
                </c:pt>
                <c:pt idx="28">
                  <c:v>1511</c:v>
                </c:pt>
                <c:pt idx="29">
                  <c:v>2360</c:v>
                </c:pt>
                <c:pt idx="30">
                  <c:v>2273</c:v>
                </c:pt>
                <c:pt idx="31">
                  <c:v>8608</c:v>
                </c:pt>
              </c:numCache>
            </c:numRef>
          </c:val>
          <c:extLst>
            <c:ext xmlns:c16="http://schemas.microsoft.com/office/drawing/2014/chart" uri="{C3380CC4-5D6E-409C-BE32-E72D297353CC}">
              <c16:uniqueId val="{0000003D-E017-45B2-814C-E9D0FB71D7D2}"/>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21000"/>
          <c:min val="-3000"/>
        </c:scaling>
        <c:delete val="0"/>
        <c:axPos val="b"/>
        <c:numFmt formatCode="#,##0" sourceLinked="1"/>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8858-4738-A597-5648B69E530A}"/>
              </c:ext>
            </c:extLst>
          </c:dPt>
          <c:dPt>
            <c:idx val="19"/>
            <c:invertIfNegative val="0"/>
            <c:bubble3D val="0"/>
            <c:extLst>
              <c:ext xmlns:c16="http://schemas.microsoft.com/office/drawing/2014/chart" uri="{C3380CC4-5D6E-409C-BE32-E72D297353CC}">
                <c16:uniqueId val="{00000001-8858-4738-A597-5648B69E530A}"/>
              </c:ext>
            </c:extLst>
          </c:dPt>
          <c:dPt>
            <c:idx val="29"/>
            <c:invertIfNegative val="0"/>
            <c:bubble3D val="0"/>
            <c:spPr>
              <a:solidFill>
                <a:srgbClr val="FFC000"/>
              </a:solidFill>
              <a:ln>
                <a:noFill/>
              </a:ln>
              <a:effectLst/>
            </c:spPr>
            <c:extLst>
              <c:ext xmlns:c16="http://schemas.microsoft.com/office/drawing/2014/chart" uri="{C3380CC4-5D6E-409C-BE32-E72D297353CC}">
                <c16:uniqueId val="{00000003-8858-4738-A597-5648B69E530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'F47'!$A$7:$A$38</c:f>
              <c:strCache>
                <c:ptCount val="32"/>
                <c:pt idx="0">
                  <c:v>Guerrero</c:v>
                </c:pt>
                <c:pt idx="1">
                  <c:v>Zacatecas</c:v>
                </c:pt>
                <c:pt idx="2">
                  <c:v>Tabasco</c:v>
                </c:pt>
                <c:pt idx="3">
                  <c:v>Morelos</c:v>
                </c:pt>
                <c:pt idx="4">
                  <c:v>Oaxaca</c:v>
                </c:pt>
                <c:pt idx="5">
                  <c:v>Baja California</c:v>
                </c:pt>
                <c:pt idx="6">
                  <c:v>Campeche</c:v>
                </c:pt>
                <c:pt idx="7">
                  <c:v>Tlaxcala</c:v>
                </c:pt>
                <c:pt idx="8">
                  <c:v>Sinaloa</c:v>
                </c:pt>
                <c:pt idx="9">
                  <c:v>Durango</c:v>
                </c:pt>
                <c:pt idx="10">
                  <c:v>Chihuahua</c:v>
                </c:pt>
                <c:pt idx="11">
                  <c:v>Chiapas</c:v>
                </c:pt>
                <c:pt idx="12">
                  <c:v>Baja California Sur</c:v>
                </c:pt>
                <c:pt idx="13">
                  <c:v>Colima</c:v>
                </c:pt>
                <c:pt idx="14">
                  <c:v>Nayarit</c:v>
                </c:pt>
                <c:pt idx="15">
                  <c:v>Puebla</c:v>
                </c:pt>
                <c:pt idx="16">
                  <c:v>Aguascalientes</c:v>
                </c:pt>
                <c:pt idx="17">
                  <c:v>Yucatán</c:v>
                </c:pt>
                <c:pt idx="18">
                  <c:v>Michoacán</c:v>
                </c:pt>
                <c:pt idx="19">
                  <c:v>Sonora</c:v>
                </c:pt>
                <c:pt idx="20">
                  <c:v>Hidalgo</c:v>
                </c:pt>
                <c:pt idx="21">
                  <c:v>San Luis Potosí</c:v>
                </c:pt>
                <c:pt idx="22">
                  <c:v>Quintana Roo</c:v>
                </c:pt>
                <c:pt idx="23">
                  <c:v>Tamaulipas</c:v>
                </c:pt>
                <c:pt idx="24">
                  <c:v>Veracruz</c:v>
                </c:pt>
                <c:pt idx="25">
                  <c:v>Estado de México</c:v>
                </c:pt>
                <c:pt idx="26">
                  <c:v>Coahuila</c:v>
                </c:pt>
                <c:pt idx="27">
                  <c:v>Querétaro</c:v>
                </c:pt>
                <c:pt idx="28">
                  <c:v>Guanajuato</c:v>
                </c:pt>
                <c:pt idx="29">
                  <c:v>Jalisco</c:v>
                </c:pt>
                <c:pt idx="30">
                  <c:v>Nuevo León</c:v>
                </c:pt>
                <c:pt idx="31">
                  <c:v>Ciudad de México</c:v>
                </c:pt>
              </c:strCache>
            </c:strRef>
          </c:cat>
          <c:val>
            <c:numRef>
              <c:f>'F47'!$B$7:$B$38</c:f>
              <c:numCache>
                <c:formatCode>#,##0</c:formatCode>
                <c:ptCount val="32"/>
                <c:pt idx="0">
                  <c:v>-233</c:v>
                </c:pt>
                <c:pt idx="1">
                  <c:v>26</c:v>
                </c:pt>
                <c:pt idx="2">
                  <c:v>121</c:v>
                </c:pt>
                <c:pt idx="3">
                  <c:v>267</c:v>
                </c:pt>
                <c:pt idx="4">
                  <c:v>431</c:v>
                </c:pt>
                <c:pt idx="5">
                  <c:v>489</c:v>
                </c:pt>
                <c:pt idx="6">
                  <c:v>651</c:v>
                </c:pt>
                <c:pt idx="7">
                  <c:v>758</c:v>
                </c:pt>
                <c:pt idx="8">
                  <c:v>864</c:v>
                </c:pt>
                <c:pt idx="9">
                  <c:v>994</c:v>
                </c:pt>
                <c:pt idx="10">
                  <c:v>998</c:v>
                </c:pt>
                <c:pt idx="11">
                  <c:v>1009</c:v>
                </c:pt>
                <c:pt idx="12">
                  <c:v>1061</c:v>
                </c:pt>
                <c:pt idx="13">
                  <c:v>1327</c:v>
                </c:pt>
                <c:pt idx="14">
                  <c:v>1613</c:v>
                </c:pt>
                <c:pt idx="15">
                  <c:v>1992</c:v>
                </c:pt>
                <c:pt idx="16">
                  <c:v>2038</c:v>
                </c:pt>
                <c:pt idx="17">
                  <c:v>2038</c:v>
                </c:pt>
                <c:pt idx="18">
                  <c:v>2125</c:v>
                </c:pt>
                <c:pt idx="19">
                  <c:v>2321</c:v>
                </c:pt>
                <c:pt idx="20">
                  <c:v>2613</c:v>
                </c:pt>
                <c:pt idx="21">
                  <c:v>2740</c:v>
                </c:pt>
                <c:pt idx="22">
                  <c:v>2985</c:v>
                </c:pt>
                <c:pt idx="23">
                  <c:v>3145</c:v>
                </c:pt>
                <c:pt idx="24">
                  <c:v>3265</c:v>
                </c:pt>
                <c:pt idx="25">
                  <c:v>3419</c:v>
                </c:pt>
                <c:pt idx="26">
                  <c:v>4982</c:v>
                </c:pt>
                <c:pt idx="27">
                  <c:v>5532</c:v>
                </c:pt>
                <c:pt idx="28">
                  <c:v>6027</c:v>
                </c:pt>
                <c:pt idx="29">
                  <c:v>6089</c:v>
                </c:pt>
                <c:pt idx="30">
                  <c:v>7999</c:v>
                </c:pt>
                <c:pt idx="31">
                  <c:v>11308</c:v>
                </c:pt>
              </c:numCache>
            </c:numRef>
          </c:val>
          <c:extLst>
            <c:ext xmlns:c16="http://schemas.microsoft.com/office/drawing/2014/chart" uri="{C3380CC4-5D6E-409C-BE32-E72D297353CC}">
              <c16:uniqueId val="{00000004-8858-4738-A597-5648B69E530A}"/>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1000"/>
        </c:scaling>
        <c:delete val="0"/>
        <c:axPos val="b"/>
        <c:numFmt formatCode="#,##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D347-41F8-B7FA-9AB54D38D908}"/>
              </c:ext>
            </c:extLst>
          </c:dPt>
          <c:dPt>
            <c:idx val="7"/>
            <c:invertIfNegative val="0"/>
            <c:bubble3D val="0"/>
            <c:extLst>
              <c:ext xmlns:c16="http://schemas.microsoft.com/office/drawing/2014/chart" uri="{C3380CC4-5D6E-409C-BE32-E72D297353CC}">
                <c16:uniqueId val="{00000002-D347-41F8-B7FA-9AB54D38D908}"/>
              </c:ext>
            </c:extLst>
          </c:dPt>
          <c:dLbls>
            <c:dLbl>
              <c:idx val="0"/>
              <c:layout>
                <c:manualLayout>
                  <c:x val="-6.22449854802543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47-41F8-B7FA-9AB54D38D908}"/>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'F48-51'!$B$7:$B$26</c:f>
              <c:strCache>
                <c:ptCount val="20"/>
                <c:pt idx="0">
                  <c:v>Guadalajara</c:v>
                </c:pt>
                <c:pt idx="1">
                  <c:v>Zacoalco de Torres</c:v>
                </c:pt>
                <c:pt idx="2">
                  <c:v>Teuchitlán</c:v>
                </c:pt>
                <c:pt idx="3">
                  <c:v>Autlán de Navarro</c:v>
                </c:pt>
                <c:pt idx="4">
                  <c:v>Ahualulco de Mercado</c:v>
                </c:pt>
                <c:pt idx="5">
                  <c:v>Ixtlahuacán de los Membrillos</c:v>
                </c:pt>
                <c:pt idx="6">
                  <c:v>Cocula</c:v>
                </c:pt>
                <c:pt idx="7">
                  <c:v>Tuxpan</c:v>
                </c:pt>
                <c:pt idx="8">
                  <c:v>Zapotlán del Rey</c:v>
                </c:pt>
                <c:pt idx="9">
                  <c:v>Tequila</c:v>
                </c:pt>
                <c:pt idx="10">
                  <c:v>Zapotlán el Grande</c:v>
                </c:pt>
                <c:pt idx="11">
                  <c:v>Atemajac de Brizuela</c:v>
                </c:pt>
                <c:pt idx="12">
                  <c:v>Cabo Corrientes</c:v>
                </c:pt>
                <c:pt idx="13">
                  <c:v>Tuxcacuesco</c:v>
                </c:pt>
                <c:pt idx="14">
                  <c:v>Arandas</c:v>
                </c:pt>
                <c:pt idx="15">
                  <c:v>San Gabriel</c:v>
                </c:pt>
                <c:pt idx="16">
                  <c:v>San Miguel el Alto</c:v>
                </c:pt>
                <c:pt idx="17">
                  <c:v>Bolaños</c:v>
                </c:pt>
                <c:pt idx="18">
                  <c:v>San Martín Hidalgo</c:v>
                </c:pt>
                <c:pt idx="19">
                  <c:v>Tototlán</c:v>
                </c:pt>
              </c:strCache>
            </c:strRef>
          </c:cat>
          <c:val>
            <c:numRef>
              <c:f>'F48-51'!$G$7:$G$26</c:f>
              <c:numCache>
                <c:formatCode>#,##0_ ;\-#,##0\ </c:formatCode>
                <c:ptCount val="20"/>
                <c:pt idx="0">
                  <c:v>-794</c:v>
                </c:pt>
                <c:pt idx="1">
                  <c:v>-351</c:v>
                </c:pt>
                <c:pt idx="2">
                  <c:v>-302</c:v>
                </c:pt>
                <c:pt idx="3">
                  <c:v>-250</c:v>
                </c:pt>
                <c:pt idx="4">
                  <c:v>-243</c:v>
                </c:pt>
                <c:pt idx="5">
                  <c:v>-185</c:v>
                </c:pt>
                <c:pt idx="6">
                  <c:v>-179</c:v>
                </c:pt>
                <c:pt idx="7">
                  <c:v>-169</c:v>
                </c:pt>
                <c:pt idx="8">
                  <c:v>-161</c:v>
                </c:pt>
                <c:pt idx="9">
                  <c:v>-150</c:v>
                </c:pt>
                <c:pt idx="10">
                  <c:v>-143</c:v>
                </c:pt>
                <c:pt idx="11">
                  <c:v>-124</c:v>
                </c:pt>
                <c:pt idx="12">
                  <c:v>-95</c:v>
                </c:pt>
                <c:pt idx="13">
                  <c:v>-88</c:v>
                </c:pt>
                <c:pt idx="14">
                  <c:v>-82</c:v>
                </c:pt>
                <c:pt idx="15">
                  <c:v>-65</c:v>
                </c:pt>
                <c:pt idx="16">
                  <c:v>-58</c:v>
                </c:pt>
                <c:pt idx="17">
                  <c:v>-55</c:v>
                </c:pt>
                <c:pt idx="18">
                  <c:v>-50</c:v>
                </c:pt>
                <c:pt idx="19">
                  <c:v>-44</c:v>
                </c:pt>
              </c:numCache>
            </c:numRef>
          </c:val>
          <c:extLst>
            <c:ext xmlns:c16="http://schemas.microsoft.com/office/drawing/2014/chart" uri="{C3380CC4-5D6E-409C-BE32-E72D297353CC}">
              <c16:uniqueId val="{00000003-D347-41F8-B7FA-9AB54D38D908}"/>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_ ;\-#,##0\ "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'F48-51'!$H$6</c:f>
              <c:strCache>
                <c:ptCount val="1"/>
                <c:pt idx="0">
                  <c:v>Permanentes</c:v>
                </c:pt>
              </c:strCache>
            </c:strRef>
          </c:tx>
          <c:spPr>
            <a:solidFill>
              <a:srgbClr val="FFC000"/>
            </a:solidFill>
            <a:ln>
              <a:noFill/>
            </a:ln>
            <a:effectLst/>
          </c:spPr>
          <c:invertIfNegative val="0"/>
          <c:dLbls>
            <c:dLbl>
              <c:idx val="0"/>
              <c:layout>
                <c:manualLayout>
                  <c:x val="0.21109458673601048"/>
                  <c:y val="1.0406643768856913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9F-4A53-90E2-3526A4FB52F9}"/>
                </c:ext>
              </c:extLst>
            </c:dLbl>
            <c:dLbl>
              <c:idx val="1"/>
              <c:layout>
                <c:manualLayout>
                  <c:x val="3.2550810207256996E-2"/>
                  <c:y val="3.1219931303663162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9F-4A53-90E2-3526A4FB52F9}"/>
                </c:ext>
              </c:extLst>
            </c:dLbl>
            <c:dLbl>
              <c:idx val="2"/>
              <c:layout>
                <c:manualLayout>
                  <c:x val="0.13324652982507432"/>
                  <c:y val="6.243986260732631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9F-4A53-90E2-3526A4FB52F9}"/>
                </c:ext>
              </c:extLst>
            </c:dLbl>
            <c:dLbl>
              <c:idx val="3"/>
              <c:layout>
                <c:manualLayout>
                  <c:x val="8.3142941759551697E-2"/>
                  <c:y val="-1.321123426333346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3508483473416149E-2"/>
                      <c:h val="3.2631488464339442E-2"/>
                    </c:manualLayout>
                  </c15:layout>
                </c:ext>
                <c:ext xmlns:c16="http://schemas.microsoft.com/office/drawing/2014/chart" uri="{C3380CC4-5D6E-409C-BE32-E72D297353CC}">
                  <c16:uniqueId val="{00000003-D39F-4A53-90E2-3526A4FB52F9}"/>
                </c:ext>
              </c:extLst>
            </c:dLbl>
            <c:dLbl>
              <c:idx val="4"/>
              <c:layout>
                <c:manualLayout>
                  <c:x val="2.1995407017371259E-2"/>
                  <c:y val="1.040664376788771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9F-4A53-90E2-3526A4FB52F9}"/>
                </c:ext>
              </c:extLst>
            </c:dLbl>
            <c:dLbl>
              <c:idx val="5"/>
              <c:layout>
                <c:manualLayout>
                  <c:x val="8.2083223551434867E-2"/>
                  <c:y val="-2.6124838514905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9F-4A53-90E2-3526A4FB52F9}"/>
                </c:ext>
              </c:extLst>
            </c:dLbl>
            <c:dLbl>
              <c:idx val="6"/>
              <c:layout>
                <c:manualLayout>
                  <c:x val="1.4613851858790043E-2"/>
                  <c:y val="2.61352451586732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9F-4A53-90E2-3526A4FB52F9}"/>
                </c:ext>
              </c:extLst>
            </c:dLbl>
            <c:dLbl>
              <c:idx val="7"/>
              <c:layout>
                <c:manualLayout>
                  <c:x val="2.728380603004156E-2"/>
                  <c:y val="6.243986260732631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9F-4A53-90E2-3526A4FB52F9}"/>
                </c:ext>
              </c:extLst>
            </c:dLbl>
            <c:dLbl>
              <c:idx val="8"/>
              <c:layout>
                <c:manualLayout>
                  <c:x val="8.0861527907962444E-2"/>
                  <c:y val="-2.6424549855420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9F-4A53-90E2-3526A4FB52F9}"/>
                </c:ext>
              </c:extLst>
            </c:dLbl>
            <c:dLbl>
              <c:idx val="9"/>
              <c:layout>
                <c:manualLayout>
                  <c:x val="4.2280069514684271E-2"/>
                  <c:y val="4.162657508124282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9F-4A53-90E2-3526A4FB52F9}"/>
                </c:ext>
              </c:extLst>
            </c:dLbl>
            <c:dLbl>
              <c:idx val="10"/>
              <c:layout>
                <c:manualLayout>
                  <c:x val="3.4746055095575955E-2"/>
                  <c:y val="4.16265750763968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9F-4A53-90E2-3526A4FB52F9}"/>
                </c:ext>
              </c:extLst>
            </c:dLbl>
            <c:dLbl>
              <c:idx val="11"/>
              <c:layout>
                <c:manualLayout>
                  <c:x val="4.7839862857420097E-2"/>
                  <c:y val="8.325315014794772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39F-4A53-90E2-3526A4FB52F9}"/>
                </c:ext>
              </c:extLst>
            </c:dLbl>
            <c:dLbl>
              <c:idx val="12"/>
              <c:layout>
                <c:manualLayout>
                  <c:x val="-5.5392071309828886E-2"/>
                  <c:y val="6.243986261217228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39F-4A53-90E2-3526A4FB52F9}"/>
                </c:ext>
              </c:extLst>
            </c:dLbl>
            <c:dLbl>
              <c:idx val="13"/>
              <c:layout>
                <c:manualLayout>
                  <c:x val="-6.620589715788984E-2"/>
                  <c:y val="6.243986261217228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9F-4A53-90E2-3526A4FB52F9}"/>
                </c:ext>
              </c:extLst>
            </c:dLbl>
            <c:dLbl>
              <c:idx val="14"/>
              <c:layout>
                <c:manualLayout>
                  <c:x val="-5.2395952029746569E-2"/>
                  <c:y val="1.040664376788771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39F-4A53-90E2-3526A4FB52F9}"/>
                </c:ext>
              </c:extLst>
            </c:dLbl>
            <c:dLbl>
              <c:idx val="15"/>
              <c:layout>
                <c:manualLayout>
                  <c:x val="2.2668005063000828E-2"/>
                  <c:y val="-2.672262514434282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3.6351846997613887E-2"/>
                      <c:h val="4.009908789930032E-2"/>
                    </c:manualLayout>
                  </c15:layout>
                </c:ext>
                <c:ext xmlns:c16="http://schemas.microsoft.com/office/drawing/2014/chart" uri="{C3380CC4-5D6E-409C-BE32-E72D297353CC}">
                  <c16:uniqueId val="{0000000F-D39F-4A53-90E2-3526A4FB52F9}"/>
                </c:ext>
              </c:extLst>
            </c:dLbl>
            <c:dLbl>
              <c:idx val="16"/>
              <c:layout>
                <c:manualLayout>
                  <c:x val="4.3544723292338355E-2"/>
                  <c:y val="-2.61206758573979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39F-4A53-90E2-3526A4FB52F9}"/>
                </c:ext>
              </c:extLst>
            </c:dLbl>
            <c:dLbl>
              <c:idx val="17"/>
              <c:layout>
                <c:manualLayout>
                  <c:x val="1.8433419608990007E-2"/>
                  <c:y val="8.325315014310175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39F-4A53-90E2-3526A4FB52F9}"/>
                </c:ext>
              </c:extLst>
            </c:dLbl>
            <c:dLbl>
              <c:idx val="18"/>
              <c:layout>
                <c:manualLayout>
                  <c:x val="3.1158585858585858E-2"/>
                  <c:y val="4.115226337568328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39F-4A53-90E2-3526A4FB52F9}"/>
                </c:ext>
              </c:extLst>
            </c:dLbl>
            <c:dLbl>
              <c:idx val="19"/>
              <c:layout>
                <c:manualLayout>
                  <c:x val="2.8886026936026935E-2"/>
                  <c:y val="-2.6119341563785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39F-4A53-90E2-3526A4FB52F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'F48-51'!$B$7:$B$26</c:f>
              <c:strCache>
                <c:ptCount val="20"/>
                <c:pt idx="0">
                  <c:v>Guadalajara</c:v>
                </c:pt>
                <c:pt idx="1">
                  <c:v>Zacoalco de Torres</c:v>
                </c:pt>
                <c:pt idx="2">
                  <c:v>Teuchitlán</c:v>
                </c:pt>
                <c:pt idx="3">
                  <c:v>Autlán de Navarro</c:v>
                </c:pt>
                <c:pt idx="4">
                  <c:v>Ahualulco de Mercado</c:v>
                </c:pt>
                <c:pt idx="5">
                  <c:v>Ixtlahuacán de los Membrillos</c:v>
                </c:pt>
                <c:pt idx="6">
                  <c:v>Cocula</c:v>
                </c:pt>
                <c:pt idx="7">
                  <c:v>Tuxpan</c:v>
                </c:pt>
                <c:pt idx="8">
                  <c:v>Zapotlán del Rey</c:v>
                </c:pt>
                <c:pt idx="9">
                  <c:v>Tequila</c:v>
                </c:pt>
                <c:pt idx="10">
                  <c:v>Zapotlán el Grande</c:v>
                </c:pt>
                <c:pt idx="11">
                  <c:v>Atemajac de Brizuela</c:v>
                </c:pt>
                <c:pt idx="12">
                  <c:v>Cabo Corrientes</c:v>
                </c:pt>
                <c:pt idx="13">
                  <c:v>Tuxcacuesco</c:v>
                </c:pt>
                <c:pt idx="14">
                  <c:v>Arandas</c:v>
                </c:pt>
                <c:pt idx="15">
                  <c:v>San Gabriel</c:v>
                </c:pt>
                <c:pt idx="16">
                  <c:v>San Miguel el Alto</c:v>
                </c:pt>
                <c:pt idx="17">
                  <c:v>Bolaños</c:v>
                </c:pt>
                <c:pt idx="18">
                  <c:v>San Martín Hidalgo</c:v>
                </c:pt>
                <c:pt idx="19">
                  <c:v>Tototlán</c:v>
                </c:pt>
              </c:strCache>
            </c:strRef>
          </c:cat>
          <c:val>
            <c:numRef>
              <c:f>'F48-51'!$H$7:$H$26</c:f>
              <c:numCache>
                <c:formatCode>#,##0_ ;\-#,##0\ </c:formatCode>
                <c:ptCount val="20"/>
                <c:pt idx="0">
                  <c:v>-520</c:v>
                </c:pt>
                <c:pt idx="1">
                  <c:v>-21</c:v>
                </c:pt>
                <c:pt idx="2">
                  <c:v>-300</c:v>
                </c:pt>
                <c:pt idx="3">
                  <c:v>-150</c:v>
                </c:pt>
                <c:pt idx="4">
                  <c:v>16</c:v>
                </c:pt>
                <c:pt idx="5">
                  <c:v>-158</c:v>
                </c:pt>
                <c:pt idx="6">
                  <c:v>2</c:v>
                </c:pt>
                <c:pt idx="7">
                  <c:v>-27</c:v>
                </c:pt>
                <c:pt idx="8">
                  <c:v>-158</c:v>
                </c:pt>
                <c:pt idx="9">
                  <c:v>-59</c:v>
                </c:pt>
                <c:pt idx="10">
                  <c:v>-40</c:v>
                </c:pt>
                <c:pt idx="11">
                  <c:v>-69</c:v>
                </c:pt>
                <c:pt idx="12">
                  <c:v>-96</c:v>
                </c:pt>
                <c:pt idx="13">
                  <c:v>-119</c:v>
                </c:pt>
                <c:pt idx="14">
                  <c:v>-86</c:v>
                </c:pt>
                <c:pt idx="15">
                  <c:v>-8</c:v>
                </c:pt>
                <c:pt idx="16">
                  <c:v>-55</c:v>
                </c:pt>
                <c:pt idx="17">
                  <c:v>-8</c:v>
                </c:pt>
                <c:pt idx="18">
                  <c:v>-33</c:v>
                </c:pt>
                <c:pt idx="19">
                  <c:v>-33</c:v>
                </c:pt>
              </c:numCache>
            </c:numRef>
          </c:val>
          <c:extLst>
            <c:ext xmlns:c16="http://schemas.microsoft.com/office/drawing/2014/chart" uri="{C3380CC4-5D6E-409C-BE32-E72D297353CC}">
              <c16:uniqueId val="{00000014-D39F-4A53-90E2-3526A4FB52F9}"/>
            </c:ext>
          </c:extLst>
        </c:ser>
        <c:ser>
          <c:idx val="1"/>
          <c:order val="1"/>
          <c:tx>
            <c:strRef>
              <c:f>'F48-51'!$I$6</c:f>
              <c:strCache>
                <c:ptCount val="1"/>
                <c:pt idx="0">
                  <c:v>Eventuales</c:v>
                </c:pt>
              </c:strCache>
            </c:strRef>
          </c:tx>
          <c:spPr>
            <a:solidFill>
              <a:srgbClr val="7C878E"/>
            </a:solidFill>
            <a:ln>
              <a:noFill/>
            </a:ln>
            <a:effectLst/>
          </c:spPr>
          <c:invertIfNegative val="0"/>
          <c:dLbls>
            <c:dLbl>
              <c:idx val="0"/>
              <c:layout>
                <c:manualLayout>
                  <c:x val="-0.1264219142414133"/>
                  <c:y val="1.873195878122870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39F-4A53-90E2-3526A4FB52F9}"/>
                </c:ext>
              </c:extLst>
            </c:dLbl>
            <c:dLbl>
              <c:idx val="1"/>
              <c:layout>
                <c:manualLayout>
                  <c:x val="-0.1466941104566501"/>
                  <c:y val="2.6135245158674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39F-4A53-90E2-3526A4FB52F9}"/>
                </c:ext>
              </c:extLst>
            </c:dLbl>
            <c:dLbl>
              <c:idx val="2"/>
              <c:layout>
                <c:manualLayout>
                  <c:x val="-1.7942854562962553E-2"/>
                  <c:y val="-2.612067585739817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39F-4A53-90E2-3526A4FB52F9}"/>
                </c:ext>
              </c:extLst>
            </c:dLbl>
            <c:dLbl>
              <c:idx val="3"/>
              <c:layout>
                <c:manualLayout>
                  <c:x val="-5.9410425720163716E-2"/>
                  <c:y val="2.61394078161803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39F-4A53-90E2-3526A4FB52F9}"/>
                </c:ext>
              </c:extLst>
            </c:dLbl>
            <c:dLbl>
              <c:idx val="4"/>
              <c:layout>
                <c:manualLayout>
                  <c:x val="-0.11778648695454128"/>
                  <c:y val="-2.58230458456356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39F-4A53-90E2-3526A4FB52F9}"/>
                </c:ext>
              </c:extLst>
            </c:dLbl>
            <c:dLbl>
              <c:idx val="5"/>
              <c:layout>
                <c:manualLayout>
                  <c:x val="-3.0962538485434329E-2"/>
                  <c:y val="-2.61185945286445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39F-4A53-90E2-3526A4FB52F9}"/>
                </c:ext>
              </c:extLst>
            </c:dLbl>
            <c:dLbl>
              <c:idx val="6"/>
              <c:layout>
                <c:manualLayout>
                  <c:x val="-8.6001010101010175E-2"/>
                  <c:y val="1.02880658436214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39F-4A53-90E2-3526A4FB52F9}"/>
                </c:ext>
              </c:extLst>
            </c:dLbl>
            <c:dLbl>
              <c:idx val="7"/>
              <c:layout>
                <c:manualLayout>
                  <c:x val="-7.8969865319865398E-2"/>
                  <c:y val="6.172839507130990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39F-4A53-90E2-3526A4FB52F9}"/>
                </c:ext>
              </c:extLst>
            </c:dLbl>
            <c:dLbl>
              <c:idx val="8"/>
              <c:layout>
                <c:manualLayout>
                  <c:x val="-1.600485308991963E-2"/>
                  <c:y val="2.61373264874277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39F-4A53-90E2-3526A4FB52F9}"/>
                </c:ext>
              </c:extLst>
            </c:dLbl>
            <c:dLbl>
              <c:idx val="9"/>
              <c:layout>
                <c:manualLayout>
                  <c:x val="-5.6793685727050576E-2"/>
                  <c:y val="8.325315014310175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39F-4A53-90E2-3526A4FB52F9}"/>
                </c:ext>
              </c:extLst>
            </c:dLbl>
            <c:dLbl>
              <c:idx val="10"/>
              <c:layout>
                <c:manualLayout>
                  <c:x val="-6.2562878916013129E-2"/>
                  <c:y val="1.0406643768372317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39F-4A53-90E2-3526A4FB52F9}"/>
                </c:ext>
              </c:extLst>
            </c:dLbl>
            <c:dLbl>
              <c:idx val="11"/>
              <c:layout>
                <c:manualLayout>
                  <c:x val="-4.2695836868254469E-2"/>
                  <c:y val="1.0406643768372317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39F-4A53-90E2-3526A4FB52F9}"/>
                </c:ext>
              </c:extLst>
            </c:dLbl>
            <c:dLbl>
              <c:idx val="12"/>
              <c:layout>
                <c:manualLayout>
                  <c:x val="1.345465608897017E-2"/>
                  <c:y val="2.08132875357754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39F-4A53-90E2-3526A4FB52F9}"/>
                </c:ext>
              </c:extLst>
            </c:dLbl>
            <c:dLbl>
              <c:idx val="13"/>
              <c:layout>
                <c:manualLayout>
                  <c:x val="2.7725011337578001E-2"/>
                  <c:y val="4.162657507155087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39F-4A53-90E2-3526A4FB52F9}"/>
                </c:ext>
              </c:extLst>
            </c:dLbl>
            <c:dLbl>
              <c:idx val="14"/>
              <c:layout>
                <c:manualLayout>
                  <c:x val="1.3933597169278117E-2"/>
                  <c:y val="4.162657507155087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39F-4A53-90E2-3526A4FB52F9}"/>
                </c:ext>
              </c:extLst>
            </c:dLbl>
            <c:dLbl>
              <c:idx val="15"/>
              <c:layout>
                <c:manualLayout>
                  <c:x val="-3.8669733147439732E-2"/>
                  <c:y val="6.243986260732631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39F-4A53-90E2-3526A4FB52F9}"/>
                </c:ext>
              </c:extLst>
            </c:dLbl>
            <c:dLbl>
              <c:idx val="16"/>
              <c:layout>
                <c:manualLayout>
                  <c:x val="-1.8211890407229633E-2"/>
                  <c:y val="4.162657507155087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39F-4A53-90E2-3526A4FB52F9}"/>
                </c:ext>
              </c:extLst>
            </c:dLbl>
            <c:dLbl>
              <c:idx val="17"/>
              <c:layout>
                <c:manualLayout>
                  <c:x val="-3.5316134805657401E-2"/>
                  <c:y val="3.080366555294765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39F-4A53-90E2-3526A4FB52F9}"/>
                </c:ext>
              </c:extLst>
            </c:dLbl>
            <c:dLbl>
              <c:idx val="18"/>
              <c:layout>
                <c:manualLayout>
                  <c:x val="-2.7718181818181819E-2"/>
                  <c:y val="2.613991769547337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39F-4A53-90E2-3526A4FB52F9}"/>
                </c:ext>
              </c:extLst>
            </c:dLbl>
            <c:dLbl>
              <c:idx val="19"/>
              <c:layout>
                <c:manualLayout>
                  <c:x val="-1.9346464646464646E-2"/>
                  <c:y val="-2.61234567901234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39F-4A53-90E2-3526A4FB52F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'F48-51'!$B$7:$B$26</c:f>
              <c:strCache>
                <c:ptCount val="20"/>
                <c:pt idx="0">
                  <c:v>Guadalajara</c:v>
                </c:pt>
                <c:pt idx="1">
                  <c:v>Zacoalco de Torres</c:v>
                </c:pt>
                <c:pt idx="2">
                  <c:v>Teuchitlán</c:v>
                </c:pt>
                <c:pt idx="3">
                  <c:v>Autlán de Navarro</c:v>
                </c:pt>
                <c:pt idx="4">
                  <c:v>Ahualulco de Mercado</c:v>
                </c:pt>
                <c:pt idx="5">
                  <c:v>Ixtlahuacán de los Membrillos</c:v>
                </c:pt>
                <c:pt idx="6">
                  <c:v>Cocula</c:v>
                </c:pt>
                <c:pt idx="7">
                  <c:v>Tuxpan</c:v>
                </c:pt>
                <c:pt idx="8">
                  <c:v>Zapotlán del Rey</c:v>
                </c:pt>
                <c:pt idx="9">
                  <c:v>Tequila</c:v>
                </c:pt>
                <c:pt idx="10">
                  <c:v>Zapotlán el Grande</c:v>
                </c:pt>
                <c:pt idx="11">
                  <c:v>Atemajac de Brizuela</c:v>
                </c:pt>
                <c:pt idx="12">
                  <c:v>Cabo Corrientes</c:v>
                </c:pt>
                <c:pt idx="13">
                  <c:v>Tuxcacuesco</c:v>
                </c:pt>
                <c:pt idx="14">
                  <c:v>Arandas</c:v>
                </c:pt>
                <c:pt idx="15">
                  <c:v>San Gabriel</c:v>
                </c:pt>
                <c:pt idx="16">
                  <c:v>San Miguel el Alto</c:v>
                </c:pt>
                <c:pt idx="17">
                  <c:v>Bolaños</c:v>
                </c:pt>
                <c:pt idx="18">
                  <c:v>San Martín Hidalgo</c:v>
                </c:pt>
                <c:pt idx="19">
                  <c:v>Tototlán</c:v>
                </c:pt>
              </c:strCache>
            </c:strRef>
          </c:cat>
          <c:val>
            <c:numRef>
              <c:f>'F48-51'!$I$7:$I$26</c:f>
              <c:numCache>
                <c:formatCode>#,##0_ ;\-#,##0\ </c:formatCode>
                <c:ptCount val="20"/>
                <c:pt idx="0">
                  <c:v>-274</c:v>
                </c:pt>
                <c:pt idx="1">
                  <c:v>-330</c:v>
                </c:pt>
                <c:pt idx="2">
                  <c:v>-2</c:v>
                </c:pt>
                <c:pt idx="3">
                  <c:v>-100</c:v>
                </c:pt>
                <c:pt idx="4">
                  <c:v>-259</c:v>
                </c:pt>
                <c:pt idx="5">
                  <c:v>-27</c:v>
                </c:pt>
                <c:pt idx="6">
                  <c:v>-181</c:v>
                </c:pt>
                <c:pt idx="7">
                  <c:v>-142</c:v>
                </c:pt>
                <c:pt idx="8">
                  <c:v>-3</c:v>
                </c:pt>
                <c:pt idx="9">
                  <c:v>-91</c:v>
                </c:pt>
                <c:pt idx="10">
                  <c:v>-103</c:v>
                </c:pt>
                <c:pt idx="11">
                  <c:v>-55</c:v>
                </c:pt>
                <c:pt idx="12">
                  <c:v>1</c:v>
                </c:pt>
                <c:pt idx="13">
                  <c:v>31</c:v>
                </c:pt>
                <c:pt idx="14">
                  <c:v>4</c:v>
                </c:pt>
                <c:pt idx="15">
                  <c:v>-57</c:v>
                </c:pt>
                <c:pt idx="16">
                  <c:v>-3</c:v>
                </c:pt>
                <c:pt idx="17">
                  <c:v>-47</c:v>
                </c:pt>
                <c:pt idx="18">
                  <c:v>-17</c:v>
                </c:pt>
                <c:pt idx="19">
                  <c:v>-11</c:v>
                </c:pt>
              </c:numCache>
            </c:numRef>
          </c:val>
          <c:extLst>
            <c:ext xmlns:c16="http://schemas.microsoft.com/office/drawing/2014/chart" uri="{C3380CC4-5D6E-409C-BE32-E72D297353CC}">
              <c16:uniqueId val="{00000029-D39F-4A53-90E2-3526A4FB52F9}"/>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50"/>
          <c:min val="-900"/>
        </c:scaling>
        <c:delete val="0"/>
        <c:axPos val="b"/>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E0DD-4486-994E-978057BCB604}"/>
              </c:ext>
            </c:extLst>
          </c:dPt>
          <c:dPt>
            <c:idx val="19"/>
            <c:invertIfNegative val="0"/>
            <c:bubble3D val="0"/>
            <c:spPr>
              <a:solidFill>
                <a:srgbClr val="FFC000"/>
              </a:solidFill>
              <a:ln>
                <a:noFill/>
              </a:ln>
              <a:effectLst/>
            </c:spPr>
            <c:extLst>
              <c:ext xmlns:c16="http://schemas.microsoft.com/office/drawing/2014/chart" uri="{C3380CC4-5D6E-409C-BE32-E72D297353CC}">
                <c16:uniqueId val="{00000002-E0DD-4486-994E-978057BCB60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'F48-51'!$B$112:$B$131</c:f>
              <c:strCache>
                <c:ptCount val="20"/>
                <c:pt idx="0">
                  <c:v>Ocotlán</c:v>
                </c:pt>
                <c:pt idx="1">
                  <c:v>Puerto Vallarta</c:v>
                </c:pt>
                <c:pt idx="2">
                  <c:v>Gómez Farías</c:v>
                </c:pt>
                <c:pt idx="3">
                  <c:v>Sayula</c:v>
                </c:pt>
                <c:pt idx="4">
                  <c:v>Tonalá</c:v>
                </c:pt>
                <c:pt idx="5">
                  <c:v>Valle de Juárez</c:v>
                </c:pt>
                <c:pt idx="6">
                  <c:v>Tepatitlán de Morelos</c:v>
                </c:pt>
                <c:pt idx="7">
                  <c:v>San Juan de los Lagos</c:v>
                </c:pt>
                <c:pt idx="8">
                  <c:v>Acatlán de Juárez</c:v>
                </c:pt>
                <c:pt idx="9">
                  <c:v>Ameca</c:v>
                </c:pt>
                <c:pt idx="10">
                  <c:v>Magdalena</c:v>
                </c:pt>
                <c:pt idx="11">
                  <c:v>Zapopan</c:v>
                </c:pt>
                <c:pt idx="12">
                  <c:v>Chapala</c:v>
                </c:pt>
                <c:pt idx="13">
                  <c:v>El Salto</c:v>
                </c:pt>
                <c:pt idx="14">
                  <c:v>Tala</c:v>
                </c:pt>
                <c:pt idx="15">
                  <c:v>Tamazula de Gordiano</c:v>
                </c:pt>
                <c:pt idx="16">
                  <c:v>Lagos de Moreno</c:v>
                </c:pt>
                <c:pt idx="17">
                  <c:v>Huejuquilla el Alto</c:v>
                </c:pt>
                <c:pt idx="18">
                  <c:v>Tlajomulco de Zúñiga</c:v>
                </c:pt>
                <c:pt idx="19">
                  <c:v>Tlaquepaque</c:v>
                </c:pt>
              </c:strCache>
            </c:strRef>
          </c:cat>
          <c:val>
            <c:numRef>
              <c:f>'F48-51'!$G$112:$G$131</c:f>
              <c:numCache>
                <c:formatCode>#,##0_ ;\-#,##0\ </c:formatCode>
                <c:ptCount val="20"/>
                <c:pt idx="0">
                  <c:v>130</c:v>
                </c:pt>
                <c:pt idx="1">
                  <c:v>138</c:v>
                </c:pt>
                <c:pt idx="2">
                  <c:v>157</c:v>
                </c:pt>
                <c:pt idx="3">
                  <c:v>186</c:v>
                </c:pt>
                <c:pt idx="4">
                  <c:v>192</c:v>
                </c:pt>
                <c:pt idx="5">
                  <c:v>199</c:v>
                </c:pt>
                <c:pt idx="6">
                  <c:v>219</c:v>
                </c:pt>
                <c:pt idx="7">
                  <c:v>228</c:v>
                </c:pt>
                <c:pt idx="8">
                  <c:v>281</c:v>
                </c:pt>
                <c:pt idx="9">
                  <c:v>312</c:v>
                </c:pt>
                <c:pt idx="10">
                  <c:v>346</c:v>
                </c:pt>
                <c:pt idx="11">
                  <c:v>378</c:v>
                </c:pt>
                <c:pt idx="12">
                  <c:v>410</c:v>
                </c:pt>
                <c:pt idx="13">
                  <c:v>425</c:v>
                </c:pt>
                <c:pt idx="14">
                  <c:v>510</c:v>
                </c:pt>
                <c:pt idx="15">
                  <c:v>525</c:v>
                </c:pt>
                <c:pt idx="16">
                  <c:v>565</c:v>
                </c:pt>
                <c:pt idx="17">
                  <c:v>674</c:v>
                </c:pt>
                <c:pt idx="18">
                  <c:v>1345</c:v>
                </c:pt>
                <c:pt idx="19">
                  <c:v>3395</c:v>
                </c:pt>
              </c:numCache>
            </c:numRef>
          </c:val>
          <c:extLst>
            <c:ext xmlns:c16="http://schemas.microsoft.com/office/drawing/2014/chart" uri="{C3380CC4-5D6E-409C-BE32-E72D297353CC}">
              <c16:uniqueId val="{00000003-E0DD-4486-994E-978057BCB60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4200"/>
          <c:min val="0"/>
        </c:scaling>
        <c:delete val="0"/>
        <c:axPos val="b"/>
        <c:numFmt formatCode="#,##0_ ;\-#,##0\ " sourceLinked="1"/>
        <c:majorTickMark val="out"/>
        <c:minorTickMark val="none"/>
        <c:tickLblPos val="nextTo"/>
        <c:spPr>
          <a:ln>
            <a:noFill/>
          </a:ln>
        </c:spPr>
        <c:txPr>
          <a:bodyPr/>
          <a:lstStyle/>
          <a:p>
            <a:pPr>
              <a:defRPr>
                <a:no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'F48-51'!$H$6</c:f>
              <c:strCache>
                <c:ptCount val="1"/>
                <c:pt idx="0">
                  <c:v>Permanentes</c:v>
                </c:pt>
              </c:strCache>
            </c:strRef>
          </c:tx>
          <c:spPr>
            <a:solidFill>
              <a:srgbClr val="FFC000"/>
            </a:solidFill>
            <a:ln>
              <a:noFill/>
            </a:ln>
            <a:effectLst/>
          </c:spPr>
          <c:invertIfNegative val="0"/>
          <c:dLbls>
            <c:dLbl>
              <c:idx val="0"/>
              <c:layout>
                <c:manualLayout>
                  <c:x val="3.9666073823541613E-2"/>
                  <c:y val="2.64469721548784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9D-40ED-8EE2-825CB0A586FD}"/>
                </c:ext>
              </c:extLst>
            </c:dLbl>
            <c:dLbl>
              <c:idx val="1"/>
              <c:layout>
                <c:manualLayout>
                  <c:x val="-3.277416720197756E-2"/>
                  <c:y val="-2.61325239032732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9D-40ED-8EE2-825CB0A586FD}"/>
                </c:ext>
              </c:extLst>
            </c:dLbl>
            <c:dLbl>
              <c:idx val="2"/>
              <c:layout>
                <c:manualLayout>
                  <c:x val="-2.3509203388319997E-2"/>
                  <c:y val="3.186131291089834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9D-40ED-8EE2-825CB0A586FD}"/>
                </c:ext>
              </c:extLst>
            </c:dLbl>
            <c:dLbl>
              <c:idx val="3"/>
              <c:layout>
                <c:manualLayout>
                  <c:x val="-3.6028655263660198E-2"/>
                  <c:y val="4.164877504705270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9D-40ED-8EE2-825CB0A586FD}"/>
                </c:ext>
              </c:extLst>
            </c:dLbl>
            <c:dLbl>
              <c:idx val="4"/>
              <c:layout>
                <c:manualLayout>
                  <c:x val="-3.3353195852355612E-2"/>
                  <c:y val="2.582015809042032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9D-40ED-8EE2-825CB0A586FD}"/>
                </c:ext>
              </c:extLst>
            </c:dLbl>
            <c:dLbl>
              <c:idx val="5"/>
              <c:layout>
                <c:manualLayout>
                  <c:x val="-3.8153220381471557E-2"/>
                  <c:y val="-9.697111101600505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9D-40ED-8EE2-825CB0A586FD}"/>
                </c:ext>
              </c:extLst>
            </c:dLbl>
            <c:dLbl>
              <c:idx val="6"/>
              <c:layout>
                <c:manualLayout>
                  <c:x val="-3.32669396204692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9D-40ED-8EE2-825CB0A586FD}"/>
                </c:ext>
              </c:extLst>
            </c:dLbl>
            <c:dLbl>
              <c:idx val="7"/>
              <c:layout>
                <c:manualLayout>
                  <c:x val="-3.990125683079441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9D-40ED-8EE2-825CB0A586FD}"/>
                </c:ext>
              </c:extLst>
            </c:dLbl>
            <c:dLbl>
              <c:idx val="8"/>
              <c:layout>
                <c:manualLayout>
                  <c:x val="-4.17532387783085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9D-40ED-8EE2-825CB0A586FD}"/>
                </c:ext>
              </c:extLst>
            </c:dLbl>
            <c:dLbl>
              <c:idx val="9"/>
              <c:layout>
                <c:manualLayout>
                  <c:x val="-4.0421294355524391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9D-40ED-8EE2-825CB0A586FD}"/>
                </c:ext>
              </c:extLst>
            </c:dLbl>
            <c:dLbl>
              <c:idx val="10"/>
              <c:layout>
                <c:manualLayout>
                  <c:x val="-5.2963011070279828E-2"/>
                  <c:y val="6.3097894196236366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9D-40ED-8EE2-825CB0A586FD}"/>
                </c:ext>
              </c:extLst>
            </c:dLbl>
            <c:dLbl>
              <c:idx val="11"/>
              <c:layout>
                <c:manualLayout>
                  <c:x val="-3.8170741178573483E-2"/>
                  <c:y val="-2.61283590257680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9D-40ED-8EE2-825CB0A586FD}"/>
                </c:ext>
              </c:extLst>
            </c:dLbl>
            <c:dLbl>
              <c:idx val="12"/>
              <c:layout>
                <c:manualLayout>
                  <c:x val="6.4007178135797302E-2"/>
                  <c:y val="-4.848555550800252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9D-40ED-8EE2-825CB0A586FD}"/>
                </c:ext>
              </c:extLst>
            </c:dLbl>
            <c:dLbl>
              <c:idx val="13"/>
              <c:layout>
                <c:manualLayout>
                  <c:x val="8.7933848208911244E-2"/>
                  <c:y val="2.082438752352635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19D-40ED-8EE2-825CB0A586FD}"/>
                </c:ext>
              </c:extLst>
            </c:dLbl>
            <c:dLbl>
              <c:idx val="14"/>
              <c:layout>
                <c:manualLayout>
                  <c:x val="-4.8213021894426077E-2"/>
                  <c:y val="2.67614204064837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9D-40ED-8EE2-825CB0A586FD}"/>
                </c:ext>
              </c:extLst>
            </c:dLbl>
            <c:dLbl>
              <c:idx val="15"/>
              <c:layout>
                <c:manualLayout>
                  <c:x val="-6.8794567474695548E-2"/>
                  <c:y val="-2.424277775400126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9D-40ED-8EE2-825CB0A586FD}"/>
                </c:ext>
              </c:extLst>
            </c:dLbl>
            <c:dLbl>
              <c:idx val="16"/>
              <c:layout>
                <c:manualLayout>
                  <c:x val="9.040815539194949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9D-40ED-8EE2-825CB0A586FD}"/>
                </c:ext>
              </c:extLst>
            </c:dLbl>
            <c:dLbl>
              <c:idx val="17"/>
              <c:layout>
                <c:manualLayout>
                  <c:x val="-8.545516082659755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9D-40ED-8EE2-825CB0A586FD}"/>
                </c:ext>
              </c:extLst>
            </c:dLbl>
            <c:dLbl>
              <c:idx val="18"/>
              <c:layout>
                <c:manualLayout>
                  <c:x val="-8.1817742266716106E-2"/>
                  <c:y val="2.61325239032730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9D-40ED-8EE2-825CB0A586FD}"/>
                </c:ext>
              </c:extLst>
            </c:dLbl>
            <c:dLbl>
              <c:idx val="19"/>
              <c:layout>
                <c:manualLayout>
                  <c:x val="-0.28457918835918239"/>
                  <c:y val="2.6760379187107538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6.3159778045194556E-2"/>
                      <c:h val="3.5293588462622927E-2"/>
                    </c:manualLayout>
                  </c15:layout>
                </c:ext>
                <c:ext xmlns:c16="http://schemas.microsoft.com/office/drawing/2014/chart" uri="{C3380CC4-5D6E-409C-BE32-E72D297353CC}">
                  <c16:uniqueId val="{00000013-119D-40ED-8EE2-825CB0A586F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'F48-51'!$B$112:$B$131</c:f>
              <c:strCache>
                <c:ptCount val="20"/>
                <c:pt idx="0">
                  <c:v>Ocotlán</c:v>
                </c:pt>
                <c:pt idx="1">
                  <c:v>Puerto Vallarta</c:v>
                </c:pt>
                <c:pt idx="2">
                  <c:v>Gómez Farías</c:v>
                </c:pt>
                <c:pt idx="3">
                  <c:v>Sayula</c:v>
                </c:pt>
                <c:pt idx="4">
                  <c:v>Tonalá</c:v>
                </c:pt>
                <c:pt idx="5">
                  <c:v>Valle de Juárez</c:v>
                </c:pt>
                <c:pt idx="6">
                  <c:v>Tepatitlán de Morelos</c:v>
                </c:pt>
                <c:pt idx="7">
                  <c:v>San Juan de los Lagos</c:v>
                </c:pt>
                <c:pt idx="8">
                  <c:v>Acatlán de Juárez</c:v>
                </c:pt>
                <c:pt idx="9">
                  <c:v>Ameca</c:v>
                </c:pt>
                <c:pt idx="10">
                  <c:v>Magdalena</c:v>
                </c:pt>
                <c:pt idx="11">
                  <c:v>Zapopan</c:v>
                </c:pt>
                <c:pt idx="12">
                  <c:v>Chapala</c:v>
                </c:pt>
                <c:pt idx="13">
                  <c:v>El Salto</c:v>
                </c:pt>
                <c:pt idx="14">
                  <c:v>Tala</c:v>
                </c:pt>
                <c:pt idx="15">
                  <c:v>Tamazula de Gordiano</c:v>
                </c:pt>
                <c:pt idx="16">
                  <c:v>Lagos de Moreno</c:v>
                </c:pt>
                <c:pt idx="17">
                  <c:v>Huejuquilla el Alto</c:v>
                </c:pt>
                <c:pt idx="18">
                  <c:v>Tlajomulco de Zúñiga</c:v>
                </c:pt>
                <c:pt idx="19">
                  <c:v>Tlaquepaque</c:v>
                </c:pt>
              </c:strCache>
            </c:strRef>
          </c:cat>
          <c:val>
            <c:numRef>
              <c:f>'F48-51'!$H$112:$H$131</c:f>
              <c:numCache>
                <c:formatCode>#,##0_ ;\-#,##0\ </c:formatCode>
                <c:ptCount val="20"/>
                <c:pt idx="0">
                  <c:v>166</c:v>
                </c:pt>
                <c:pt idx="1">
                  <c:v>124</c:v>
                </c:pt>
                <c:pt idx="2">
                  <c:v>-20</c:v>
                </c:pt>
                <c:pt idx="3">
                  <c:v>-125</c:v>
                </c:pt>
                <c:pt idx="4">
                  <c:v>135</c:v>
                </c:pt>
                <c:pt idx="5">
                  <c:v>198</c:v>
                </c:pt>
                <c:pt idx="6">
                  <c:v>145</c:v>
                </c:pt>
                <c:pt idx="7">
                  <c:v>202</c:v>
                </c:pt>
                <c:pt idx="8">
                  <c:v>240</c:v>
                </c:pt>
                <c:pt idx="9">
                  <c:v>223</c:v>
                </c:pt>
                <c:pt idx="10">
                  <c:v>332</c:v>
                </c:pt>
                <c:pt idx="11">
                  <c:v>-172</c:v>
                </c:pt>
                <c:pt idx="12">
                  <c:v>482</c:v>
                </c:pt>
                <c:pt idx="13">
                  <c:v>168</c:v>
                </c:pt>
                <c:pt idx="14">
                  <c:v>239</c:v>
                </c:pt>
                <c:pt idx="15">
                  <c:v>517</c:v>
                </c:pt>
                <c:pt idx="16">
                  <c:v>741</c:v>
                </c:pt>
                <c:pt idx="17">
                  <c:v>656</c:v>
                </c:pt>
                <c:pt idx="18">
                  <c:v>599</c:v>
                </c:pt>
                <c:pt idx="19">
                  <c:v>2718</c:v>
                </c:pt>
              </c:numCache>
            </c:numRef>
          </c:val>
          <c:extLst>
            <c:ext xmlns:c16="http://schemas.microsoft.com/office/drawing/2014/chart" uri="{C3380CC4-5D6E-409C-BE32-E72D297353CC}">
              <c16:uniqueId val="{00000014-119D-40ED-8EE2-825CB0A586FD}"/>
            </c:ext>
          </c:extLst>
        </c:ser>
        <c:ser>
          <c:idx val="1"/>
          <c:order val="1"/>
          <c:tx>
            <c:strRef>
              <c:f>'F48-51'!$I$6</c:f>
              <c:strCache>
                <c:ptCount val="1"/>
                <c:pt idx="0">
                  <c:v>Eventuales</c:v>
                </c:pt>
              </c:strCache>
            </c:strRef>
          </c:tx>
          <c:spPr>
            <a:solidFill>
              <a:srgbClr val="7C878E"/>
            </a:solidFill>
            <a:ln>
              <a:noFill/>
            </a:ln>
            <a:effectLst/>
          </c:spPr>
          <c:invertIfNegative val="0"/>
          <c:dLbls>
            <c:dLbl>
              <c:idx val="0"/>
              <c:layout>
                <c:manualLayout>
                  <c:x val="-2.4304041087616995E-2"/>
                  <c:y val="1.2494632515085523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9D-40ED-8EE2-825CB0A586FD}"/>
                </c:ext>
              </c:extLst>
            </c:dLbl>
            <c:dLbl>
              <c:idx val="1"/>
              <c:layout>
                <c:manualLayout>
                  <c:x val="2.0560823868312303E-2"/>
                  <c:y val="4.164877504705270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9D-40ED-8EE2-825CB0A586FD}"/>
                </c:ext>
              </c:extLst>
            </c:dLbl>
            <c:dLbl>
              <c:idx val="2"/>
              <c:layout>
                <c:manualLayout>
                  <c:x val="3.6382103651350924E-2"/>
                  <c:y val="2.61366887807788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9D-40ED-8EE2-825CB0A586FD}"/>
                </c:ext>
              </c:extLst>
            </c:dLbl>
            <c:dLbl>
              <c:idx val="3"/>
              <c:layout>
                <c:manualLayout>
                  <c:x val="4.9501305889026306E-2"/>
                  <c:y val="2.61325239032732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9D-40ED-8EE2-825CB0A586FD}"/>
                </c:ext>
              </c:extLst>
            </c:dLbl>
            <c:dLbl>
              <c:idx val="4"/>
              <c:layout>
                <c:manualLayout>
                  <c:x val="2.7455594466325787E-2"/>
                  <c:y val="-3.1028337410054264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9D-40ED-8EE2-825CB0A586FD}"/>
                </c:ext>
              </c:extLst>
            </c:dLbl>
            <c:dLbl>
              <c:idx val="5"/>
              <c:layout>
                <c:manualLayout>
                  <c:x val="9.9996580075181456E-3"/>
                  <c:y val="3.206955678623057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9D-40ED-8EE2-825CB0A586FD}"/>
                </c:ext>
              </c:extLst>
            </c:dLbl>
            <c:dLbl>
              <c:idx val="6"/>
              <c:layout>
                <c:manualLayout>
                  <c:x val="2.350735022708802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19D-40ED-8EE2-825CB0A586FD}"/>
                </c:ext>
              </c:extLst>
            </c:dLbl>
            <c:dLbl>
              <c:idx val="7"/>
              <c:layout>
                <c:manualLayout>
                  <c:x val="1.7532421476925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19D-40ED-8EE2-825CB0A586FD}"/>
                </c:ext>
              </c:extLst>
            </c:dLbl>
            <c:dLbl>
              <c:idx val="8"/>
              <c:layout>
                <c:manualLayout>
                  <c:x val="1.92796378323139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19D-40ED-8EE2-825CB0A586FD}"/>
                </c:ext>
              </c:extLst>
            </c:dLbl>
            <c:dLbl>
              <c:idx val="9"/>
              <c:layout>
                <c:manualLayout>
                  <c:x val="3.1232673995413855E-2"/>
                  <c:y val="2.0824387523526353E-7"/>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3.637014233794484E-2"/>
                      <c:h val="3.4749863704383661E-2"/>
                    </c:manualLayout>
                  </c15:layout>
                </c:ext>
                <c:ext xmlns:c16="http://schemas.microsoft.com/office/drawing/2014/chart" uri="{C3380CC4-5D6E-409C-BE32-E72D297353CC}">
                  <c16:uniqueId val="{0000001E-119D-40ED-8EE2-825CB0A586FD}"/>
                </c:ext>
              </c:extLst>
            </c:dLbl>
            <c:dLbl>
              <c:idx val="10"/>
              <c:layout>
                <c:manualLayout>
                  <c:x val="2.0892708198031504E-2"/>
                  <c:y val="-3.144482516057327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19D-40ED-8EE2-825CB0A586FD}"/>
                </c:ext>
              </c:extLst>
            </c:dLbl>
            <c:dLbl>
              <c:idx val="11"/>
              <c:layout>
                <c:manualLayout>
                  <c:x val="6.9104887746443064E-2"/>
                  <c:y val="3.1548947098142422E-5"/>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1347101496854265E-2"/>
                      <c:h val="3.2261960982826965E-2"/>
                    </c:manualLayout>
                  </c15:layout>
                </c:ext>
                <c:ext xmlns:c16="http://schemas.microsoft.com/office/drawing/2014/chart" uri="{C3380CC4-5D6E-409C-BE32-E72D297353CC}">
                  <c16:uniqueId val="{00000020-119D-40ED-8EE2-825CB0A586FD}"/>
                </c:ext>
              </c:extLst>
            </c:dLbl>
            <c:dLbl>
              <c:idx val="12"/>
              <c:layout>
                <c:manualLayout>
                  <c:x val="-2.8872925870349807E-2"/>
                  <c:y val="2.082438752837490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19D-40ED-8EE2-825CB0A586FD}"/>
                </c:ext>
              </c:extLst>
            </c:dLbl>
            <c:dLbl>
              <c:idx val="13"/>
              <c:layout>
                <c:manualLayout>
                  <c:x val="-7.4820205454931746E-2"/>
                  <c:y val="2.082438752352635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19D-40ED-8EE2-825CB0A586FD}"/>
                </c:ext>
              </c:extLst>
            </c:dLbl>
            <c:dLbl>
              <c:idx val="14"/>
              <c:layout>
                <c:manualLayout>
                  <c:x val="4.34392785609630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19D-40ED-8EE2-825CB0A586FD}"/>
                </c:ext>
              </c:extLst>
            </c:dLbl>
            <c:dLbl>
              <c:idx val="15"/>
              <c:layout>
                <c:manualLayout>
                  <c:x val="1.4684281132645405E-2"/>
                  <c:y val="2.61366887807779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19D-40ED-8EE2-825CB0A586FD}"/>
                </c:ext>
              </c:extLst>
            </c:dLbl>
            <c:dLbl>
              <c:idx val="16"/>
              <c:layout>
                <c:manualLayout>
                  <c:x val="-4.1067063714884069E-2"/>
                  <c:y val="6.24731625705790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19D-40ED-8EE2-825CB0A586FD}"/>
                </c:ext>
              </c:extLst>
            </c:dLbl>
            <c:dLbl>
              <c:idx val="17"/>
              <c:layout>
                <c:manualLayout>
                  <c:x val="2.116798687557521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19D-40ED-8EE2-825CB0A586FD}"/>
                </c:ext>
              </c:extLst>
            </c:dLbl>
            <c:dLbl>
              <c:idx val="18"/>
              <c:layout>
                <c:manualLayout>
                  <c:x val="9.0526589241590391E-2"/>
                  <c:y val="2.082438752352635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19D-40ED-8EE2-825CB0A586FD}"/>
                </c:ext>
              </c:extLst>
            </c:dLbl>
            <c:dLbl>
              <c:idx val="19"/>
              <c:layout>
                <c:manualLayout>
                  <c:x val="8.332453081748149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19D-40ED-8EE2-825CB0A586F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'F48-51'!$B$112:$B$131</c:f>
              <c:strCache>
                <c:ptCount val="20"/>
                <c:pt idx="0">
                  <c:v>Ocotlán</c:v>
                </c:pt>
                <c:pt idx="1">
                  <c:v>Puerto Vallarta</c:v>
                </c:pt>
                <c:pt idx="2">
                  <c:v>Gómez Farías</c:v>
                </c:pt>
                <c:pt idx="3">
                  <c:v>Sayula</c:v>
                </c:pt>
                <c:pt idx="4">
                  <c:v>Tonalá</c:v>
                </c:pt>
                <c:pt idx="5">
                  <c:v>Valle de Juárez</c:v>
                </c:pt>
                <c:pt idx="6">
                  <c:v>Tepatitlán de Morelos</c:v>
                </c:pt>
                <c:pt idx="7">
                  <c:v>San Juan de los Lagos</c:v>
                </c:pt>
                <c:pt idx="8">
                  <c:v>Acatlán de Juárez</c:v>
                </c:pt>
                <c:pt idx="9">
                  <c:v>Ameca</c:v>
                </c:pt>
                <c:pt idx="10">
                  <c:v>Magdalena</c:v>
                </c:pt>
                <c:pt idx="11">
                  <c:v>Zapopan</c:v>
                </c:pt>
                <c:pt idx="12">
                  <c:v>Chapala</c:v>
                </c:pt>
                <c:pt idx="13">
                  <c:v>El Salto</c:v>
                </c:pt>
                <c:pt idx="14">
                  <c:v>Tala</c:v>
                </c:pt>
                <c:pt idx="15">
                  <c:v>Tamazula de Gordiano</c:v>
                </c:pt>
                <c:pt idx="16">
                  <c:v>Lagos de Moreno</c:v>
                </c:pt>
                <c:pt idx="17">
                  <c:v>Huejuquilla el Alto</c:v>
                </c:pt>
                <c:pt idx="18">
                  <c:v>Tlajomulco de Zúñiga</c:v>
                </c:pt>
                <c:pt idx="19">
                  <c:v>Tlaquepaque</c:v>
                </c:pt>
              </c:strCache>
            </c:strRef>
          </c:cat>
          <c:val>
            <c:numRef>
              <c:f>'F48-51'!$I$112:$I$131</c:f>
              <c:numCache>
                <c:formatCode>#,##0_ ;\-#,##0\ </c:formatCode>
                <c:ptCount val="20"/>
                <c:pt idx="0">
                  <c:v>-36</c:v>
                </c:pt>
                <c:pt idx="1">
                  <c:v>14</c:v>
                </c:pt>
                <c:pt idx="2">
                  <c:v>177</c:v>
                </c:pt>
                <c:pt idx="3">
                  <c:v>311</c:v>
                </c:pt>
                <c:pt idx="4">
                  <c:v>57</c:v>
                </c:pt>
                <c:pt idx="5">
                  <c:v>1</c:v>
                </c:pt>
                <c:pt idx="6">
                  <c:v>74</c:v>
                </c:pt>
                <c:pt idx="7">
                  <c:v>26</c:v>
                </c:pt>
                <c:pt idx="8">
                  <c:v>41</c:v>
                </c:pt>
                <c:pt idx="9">
                  <c:v>89</c:v>
                </c:pt>
                <c:pt idx="10">
                  <c:v>14</c:v>
                </c:pt>
                <c:pt idx="11">
                  <c:v>550</c:v>
                </c:pt>
                <c:pt idx="12">
                  <c:v>-72</c:v>
                </c:pt>
                <c:pt idx="13">
                  <c:v>257</c:v>
                </c:pt>
                <c:pt idx="14">
                  <c:v>271</c:v>
                </c:pt>
                <c:pt idx="15">
                  <c:v>8</c:v>
                </c:pt>
                <c:pt idx="16">
                  <c:v>-176</c:v>
                </c:pt>
                <c:pt idx="17">
                  <c:v>18</c:v>
                </c:pt>
                <c:pt idx="18">
                  <c:v>746</c:v>
                </c:pt>
                <c:pt idx="19">
                  <c:v>677</c:v>
                </c:pt>
              </c:numCache>
            </c:numRef>
          </c:val>
          <c:extLst>
            <c:ext xmlns:c16="http://schemas.microsoft.com/office/drawing/2014/chart" uri="{C3380CC4-5D6E-409C-BE32-E72D297353CC}">
              <c16:uniqueId val="{00000029-119D-40ED-8EE2-825CB0A586FD}"/>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3500"/>
          <c:min val="-400"/>
        </c:scaling>
        <c:delete val="0"/>
        <c:axPos val="b"/>
        <c:numFmt formatCode="#,##0_ ;\-#,##0\ "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4740043998349701E-3"/>
          <c:y val="5.5678635018380204E-2"/>
          <c:w val="0.96464684596782579"/>
          <c:h val="0.74226929428352761"/>
        </c:manualLayout>
      </c:layout>
      <c:barChart>
        <c:barDir val="col"/>
        <c:grouping val="clustered"/>
        <c:varyColors val="0"/>
        <c:ser>
          <c:idx val="0"/>
          <c:order val="0"/>
          <c:tx>
            <c:strRef>
              <c:f>'F55'!$A$8</c:f>
              <c:strCache>
                <c:ptCount val="1"/>
                <c:pt idx="0">
                  <c:v>2015</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69-4E91-B871-0674747CDCFA}"/>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69-4E91-B871-0674747CDCFA}"/>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69-4E91-B871-0674747CDCFA}"/>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69-4E91-B871-0674747CDCFA}"/>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'F55'!$B$8:$I$8</c:f>
              <c:numCache>
                <c:formatCode>#,##0</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4-A169-4E91-B871-0674747CDCFA}"/>
            </c:ext>
          </c:extLst>
        </c:ser>
        <c:ser>
          <c:idx val="1"/>
          <c:order val="1"/>
          <c:tx>
            <c:strRef>
              <c:f>'F55'!$A$9</c:f>
              <c:strCache>
                <c:ptCount val="1"/>
                <c:pt idx="0">
                  <c:v>2016</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'F55'!$B$9:$I$9</c:f>
              <c:numCache>
                <c:formatCode>#,##0</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5-A169-4E91-B871-0674747CDCFA}"/>
            </c:ext>
          </c:extLst>
        </c:ser>
        <c:ser>
          <c:idx val="2"/>
          <c:order val="2"/>
          <c:tx>
            <c:strRef>
              <c:f>'F55'!$A$10</c:f>
              <c:strCache>
                <c:ptCount val="1"/>
                <c:pt idx="0">
                  <c:v>2017</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A169-4E91-B871-0674747CDCFA}"/>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'F55'!$B$10:$I$10</c:f>
              <c:numCache>
                <c:formatCode>#,##0</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7-A169-4E91-B871-0674747CDCFA}"/>
            </c:ext>
          </c:extLst>
        </c:ser>
        <c:ser>
          <c:idx val="3"/>
          <c:order val="3"/>
          <c:tx>
            <c:strRef>
              <c:f>'F55'!$A$11</c:f>
              <c:strCache>
                <c:ptCount val="1"/>
                <c:pt idx="0">
                  <c:v>2018</c:v>
                </c:pt>
              </c:strCache>
            </c:strRef>
          </c:tx>
          <c:spPr>
            <a:solidFill>
              <a:srgbClr val="DAA6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'F55'!$B$11:$I$11</c:f>
              <c:numCache>
                <c:formatCode>#,##0</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8-A169-4E91-B871-0674747CDCFA}"/>
            </c:ext>
          </c:extLst>
        </c:ser>
        <c:ser>
          <c:idx val="4"/>
          <c:order val="4"/>
          <c:tx>
            <c:strRef>
              <c:f>'F55'!$A$12</c:f>
              <c:strCache>
                <c:ptCount val="1"/>
                <c:pt idx="0">
                  <c:v>2019</c:v>
                </c:pt>
              </c:strCache>
            </c:strRef>
          </c:tx>
          <c:spPr>
            <a:solidFill>
              <a:srgbClr val="6049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'F55'!$B$12:$I$12</c:f>
              <c:numCache>
                <c:formatCode>#,##0</c:formatCode>
                <c:ptCount val="8"/>
                <c:pt idx="0">
                  <c:v>109333</c:v>
                </c:pt>
                <c:pt idx="1">
                  <c:v>363625</c:v>
                </c:pt>
                <c:pt idx="2">
                  <c:v>141943</c:v>
                </c:pt>
                <c:pt idx="3">
                  <c:v>9697</c:v>
                </c:pt>
                <c:pt idx="4">
                  <c:v>458198</c:v>
                </c:pt>
                <c:pt idx="5">
                  <c:v>2683</c:v>
                </c:pt>
                <c:pt idx="6">
                  <c:v>640252</c:v>
                </c:pt>
                <c:pt idx="7">
                  <c:v>86968</c:v>
                </c:pt>
              </c:numCache>
            </c:numRef>
          </c:val>
          <c:extLst>
            <c:ext xmlns:c16="http://schemas.microsoft.com/office/drawing/2014/chart" uri="{C3380CC4-5D6E-409C-BE32-E72D297353CC}">
              <c16:uniqueId val="{00000009-A169-4E91-B871-0674747CDCFA}"/>
            </c:ext>
          </c:extLst>
        </c:ser>
        <c:ser>
          <c:idx val="5"/>
          <c:order val="5"/>
          <c:tx>
            <c:strRef>
              <c:f>'F55'!$A$13</c:f>
              <c:strCache>
                <c:ptCount val="1"/>
                <c:pt idx="0">
                  <c:v>2020</c:v>
                </c:pt>
              </c:strCache>
            </c:strRef>
          </c:tx>
          <c:spPr>
            <a:solidFill>
              <a:srgbClr val="D054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'F55'!$B$13:$I$13</c:f>
              <c:numCache>
                <c:formatCode>#,##0</c:formatCode>
                <c:ptCount val="8"/>
                <c:pt idx="0">
                  <c:v>111767</c:v>
                </c:pt>
                <c:pt idx="1">
                  <c:v>366999</c:v>
                </c:pt>
                <c:pt idx="2">
                  <c:v>133149</c:v>
                </c:pt>
                <c:pt idx="3">
                  <c:v>9984</c:v>
                </c:pt>
                <c:pt idx="4">
                  <c:v>452541</c:v>
                </c:pt>
                <c:pt idx="5">
                  <c:v>2738</c:v>
                </c:pt>
                <c:pt idx="6">
                  <c:v>614772</c:v>
                </c:pt>
                <c:pt idx="7">
                  <c:v>88417</c:v>
                </c:pt>
              </c:numCache>
            </c:numRef>
          </c:val>
          <c:extLst>
            <c:ext xmlns:c16="http://schemas.microsoft.com/office/drawing/2014/chart" uri="{C3380CC4-5D6E-409C-BE32-E72D297353CC}">
              <c16:uniqueId val="{0000000A-A169-4E91-B871-0674747CDCFA}"/>
            </c:ext>
          </c:extLst>
        </c:ser>
        <c:ser>
          <c:idx val="6"/>
          <c:order val="6"/>
          <c:tx>
            <c:strRef>
              <c:f>'F55'!$A$14</c:f>
              <c:strCache>
                <c:ptCount val="1"/>
                <c:pt idx="0">
                  <c:v>2021</c:v>
                </c:pt>
              </c:strCache>
            </c:strRef>
          </c:tx>
          <c:spPr>
            <a:solidFill>
              <a:srgbClr val="70AD47">
                <a:lumMod val="75000"/>
              </a:srgbClr>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'F55'!$B$5:$I$5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'F55'!$B$14:$I$14</c:f>
              <c:numCache>
                <c:formatCode>#,##0</c:formatCode>
                <c:ptCount val="8"/>
                <c:pt idx="0">
                  <c:v>116251</c:v>
                </c:pt>
                <c:pt idx="1">
                  <c:v>388949</c:v>
                </c:pt>
                <c:pt idx="2">
                  <c:v>134547</c:v>
                </c:pt>
                <c:pt idx="3">
                  <c:v>9393</c:v>
                </c:pt>
                <c:pt idx="4">
                  <c:v>480660</c:v>
                </c:pt>
                <c:pt idx="5">
                  <c:v>2624</c:v>
                </c:pt>
                <c:pt idx="6">
                  <c:v>620320</c:v>
                </c:pt>
                <c:pt idx="7">
                  <c:v>97255</c:v>
                </c:pt>
              </c:numCache>
            </c:numRef>
          </c:val>
          <c:extLst>
            <c:ext xmlns:c16="http://schemas.microsoft.com/office/drawing/2014/chart" uri="{C3380CC4-5D6E-409C-BE32-E72D297353CC}">
              <c16:uniqueId val="{0000000B-A169-4E91-B871-0674747CDCFA}"/>
            </c:ext>
          </c:extLst>
        </c:ser>
        <c:ser>
          <c:idx val="7"/>
          <c:order val="7"/>
          <c:tx>
            <c:strRef>
              <c:f>'F55'!$A$15</c:f>
              <c:strCache>
                <c:ptCount val="1"/>
                <c:pt idx="0">
                  <c:v>2022</c:v>
                </c:pt>
              </c:strCache>
            </c:strRef>
          </c:tx>
          <c:invertIfNegative val="0"/>
          <c:dLbls>
            <c:dLbl>
              <c:idx val="0"/>
              <c:spPr>
                <a:noFill/>
                <a:ln>
                  <a:noFill/>
                </a:ln>
                <a:effectLst/>
              </c:spPr>
              <c:txPr>
                <a:bodyPr rot="-5400000" vert="horz" wrap="square" lIns="38100" tIns="19050" rIns="38100" bIns="19050" anchor="ctr">
                  <a:noAutofit/>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C-A169-4E91-B871-0674747CDCFA}"/>
                </c:ext>
              </c:extLst>
            </c:dLbl>
            <c:spPr>
              <a:noFill/>
              <a:ln>
                <a:noFill/>
              </a:ln>
              <a:effectLst/>
            </c:spPr>
            <c:txPr>
              <a:bodyPr rot="-5400000" vert="horz" wrap="square" lIns="38100" tIns="19050" rIns="38100" bIns="19050" anchor="ctr">
                <a:spAutoFit/>
              </a:bodyPr>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'F55'!$B$5:$I$5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'F55'!$B$15:$I$15</c:f>
              <c:numCache>
                <c:formatCode>#,##0</c:formatCode>
                <c:ptCount val="8"/>
                <c:pt idx="0">
                  <c:v>118708</c:v>
                </c:pt>
                <c:pt idx="1">
                  <c:v>399607</c:v>
                </c:pt>
                <c:pt idx="2">
                  <c:v>145346</c:v>
                </c:pt>
                <c:pt idx="3">
                  <c:v>9814</c:v>
                </c:pt>
                <c:pt idx="4">
                  <c:v>508146</c:v>
                </c:pt>
                <c:pt idx="5">
                  <c:v>2500</c:v>
                </c:pt>
                <c:pt idx="6">
                  <c:v>644397</c:v>
                </c:pt>
                <c:pt idx="7">
                  <c:v>104444</c:v>
                </c:pt>
              </c:numCache>
            </c:numRef>
          </c:val>
          <c:extLst>
            <c:ext xmlns:c16="http://schemas.microsoft.com/office/drawing/2014/chart" uri="{C3380CC4-5D6E-409C-BE32-E72D297353CC}">
              <c16:uniqueId val="{0000000D-A169-4E91-B871-0674747CDCFA}"/>
            </c:ext>
          </c:extLst>
        </c:ser>
        <c:ser>
          <c:idx val="8"/>
          <c:order val="8"/>
          <c:tx>
            <c:strRef>
              <c:f>'F55'!$A$16</c:f>
              <c:strCache>
                <c:ptCount val="1"/>
                <c:pt idx="0">
                  <c:v>ago-23</c:v>
                </c:pt>
              </c:strCache>
            </c:strRef>
          </c:tx>
          <c:invertIfNegative val="0"/>
          <c:dLbls>
            <c:spPr>
              <a:noFill/>
              <a:ln>
                <a:noFill/>
              </a:ln>
              <a:effectLst/>
            </c:spPr>
            <c:txPr>
              <a:bodyPr rot="-5400000" vert="horz"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'F55'!$B$5:$I$5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'F55'!$B$16:$I$16</c:f>
              <c:numCache>
                <c:formatCode>#,##0</c:formatCode>
                <c:ptCount val="8"/>
                <c:pt idx="0">
                  <c:v>116045</c:v>
                </c:pt>
                <c:pt idx="1">
                  <c:v>411107</c:v>
                </c:pt>
                <c:pt idx="2">
                  <c:v>157023</c:v>
                </c:pt>
                <c:pt idx="3">
                  <c:v>10085</c:v>
                </c:pt>
                <c:pt idx="4">
                  <c:v>521651</c:v>
                </c:pt>
                <c:pt idx="5">
                  <c:v>2584</c:v>
                </c:pt>
                <c:pt idx="6">
                  <c:v>662833</c:v>
                </c:pt>
                <c:pt idx="7">
                  <c:v>107418</c:v>
                </c:pt>
              </c:numCache>
            </c:numRef>
          </c:val>
          <c:extLst>
            <c:ext xmlns:c16="http://schemas.microsoft.com/office/drawing/2014/chart" uri="{C3380CC4-5D6E-409C-BE32-E72D297353CC}">
              <c16:uniqueId val="{0000000E-A169-4E91-B871-0674747CDCFA}"/>
            </c:ext>
          </c:extLst>
        </c:ser>
        <c:dLbls>
          <c:showLegendKey val="0"/>
          <c:showVal val="0"/>
          <c:showCatName val="0"/>
          <c:showSerName val="0"/>
          <c:showPercent val="0"/>
          <c:showBubbleSize val="0"/>
        </c:dLbls>
        <c:gapWidth val="150"/>
        <c:axId val="60090240"/>
        <c:axId val="60091776"/>
      </c:barChart>
      <c:catAx>
        <c:axId val="60090240"/>
        <c:scaling>
          <c:orientation val="minMax"/>
        </c:scaling>
        <c:delete val="0"/>
        <c:axPos val="b"/>
        <c:numFmt formatCode="General" sourceLinked="0"/>
        <c:majorTickMark val="out"/>
        <c:minorTickMark val="none"/>
        <c:tickLblPos val="nextTo"/>
        <c:crossAx val="60091776"/>
        <c:crosses val="autoZero"/>
        <c:auto val="1"/>
        <c:lblAlgn val="ctr"/>
        <c:lblOffset val="100"/>
        <c:noMultiLvlLbl val="0"/>
      </c:catAx>
      <c:valAx>
        <c:axId val="60091776"/>
        <c:scaling>
          <c:orientation val="minMax"/>
        </c:scaling>
        <c:delete val="1"/>
        <c:axPos val="l"/>
        <c:majorGridlines>
          <c:spPr>
            <a:ln>
              <a:noFill/>
            </a:ln>
          </c:spPr>
        </c:majorGridlines>
        <c:numFmt formatCode="#,##0" sourceLinked="1"/>
        <c:majorTickMark val="out"/>
        <c:minorTickMark val="none"/>
        <c:tickLblPos val="nextTo"/>
        <c:crossAx val="60090240"/>
        <c:crosses val="autoZero"/>
        <c:crossBetween val="between"/>
      </c:valAx>
    </c:plotArea>
    <c:legend>
      <c:legendPos val="r"/>
      <c:layout>
        <c:manualLayout>
          <c:xMode val="edge"/>
          <c:yMode val="edge"/>
          <c:x val="0.1698388539622627"/>
          <c:y val="0.92276006368772923"/>
          <c:w val="0.67243317554386506"/>
          <c:h val="7.3277393882645703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F5C-4F51-9770-6A6130385A2B}"/>
              </c:ext>
            </c:extLst>
          </c:dPt>
          <c:dPt>
            <c:idx val="1"/>
            <c:invertIfNegative val="0"/>
            <c:bubble3D val="0"/>
            <c:spPr>
              <a:solidFill>
                <a:srgbClr val="7C878E"/>
              </a:solidFill>
              <a:ln>
                <a:noFill/>
              </a:ln>
              <a:effectLst/>
            </c:spPr>
            <c:extLst>
              <c:ext xmlns:c16="http://schemas.microsoft.com/office/drawing/2014/chart" uri="{C3380CC4-5D6E-409C-BE32-E72D297353CC}">
                <c16:uniqueId val="{00000003-4F5C-4F51-9770-6A6130385A2B}"/>
              </c:ext>
            </c:extLst>
          </c:dPt>
          <c:dPt>
            <c:idx val="4"/>
            <c:invertIfNegative val="0"/>
            <c:bubble3D val="0"/>
            <c:spPr>
              <a:solidFill>
                <a:srgbClr val="7C878E"/>
              </a:solidFill>
              <a:ln>
                <a:noFill/>
              </a:ln>
              <a:effectLst/>
            </c:spPr>
            <c:extLst>
              <c:ext xmlns:c16="http://schemas.microsoft.com/office/drawing/2014/chart" uri="{C3380CC4-5D6E-409C-BE32-E72D297353CC}">
                <c16:uniqueId val="{00000005-4F5C-4F51-9770-6A6130385A2B}"/>
              </c:ext>
            </c:extLst>
          </c:dPt>
          <c:dPt>
            <c:idx val="5"/>
            <c:invertIfNegative val="0"/>
            <c:bubble3D val="0"/>
            <c:spPr>
              <a:solidFill>
                <a:srgbClr val="7C878E"/>
              </a:solidFill>
              <a:ln>
                <a:noFill/>
              </a:ln>
              <a:effectLst/>
            </c:spPr>
            <c:extLst>
              <c:ext xmlns:c16="http://schemas.microsoft.com/office/drawing/2014/chart" uri="{C3380CC4-5D6E-409C-BE32-E72D297353CC}">
                <c16:uniqueId val="{00000007-4F5C-4F51-9770-6A6130385A2B}"/>
              </c:ext>
            </c:extLst>
          </c:dPt>
          <c:dPt>
            <c:idx val="8"/>
            <c:invertIfNegative val="0"/>
            <c:bubble3D val="0"/>
            <c:spPr>
              <a:solidFill>
                <a:srgbClr val="7C878E"/>
              </a:solidFill>
              <a:ln>
                <a:noFill/>
              </a:ln>
              <a:effectLst/>
            </c:spPr>
            <c:extLst>
              <c:ext xmlns:c16="http://schemas.microsoft.com/office/drawing/2014/chart" uri="{C3380CC4-5D6E-409C-BE32-E72D297353CC}">
                <c16:uniqueId val="{00000009-4F5C-4F51-9770-6A6130385A2B}"/>
              </c:ext>
            </c:extLst>
          </c:dPt>
          <c:dPt>
            <c:idx val="12"/>
            <c:invertIfNegative val="0"/>
            <c:bubble3D val="0"/>
            <c:spPr>
              <a:solidFill>
                <a:srgbClr val="7C878E"/>
              </a:solidFill>
              <a:ln>
                <a:noFill/>
              </a:ln>
              <a:effectLst/>
            </c:spPr>
            <c:extLst>
              <c:ext xmlns:c16="http://schemas.microsoft.com/office/drawing/2014/chart" uri="{C3380CC4-5D6E-409C-BE32-E72D297353CC}">
                <c16:uniqueId val="{0000000B-4F5C-4F51-9770-6A6130385A2B}"/>
              </c:ext>
            </c:extLst>
          </c:dPt>
          <c:dPt>
            <c:idx val="13"/>
            <c:invertIfNegative val="0"/>
            <c:bubble3D val="0"/>
            <c:spPr>
              <a:solidFill>
                <a:srgbClr val="7C878E"/>
              </a:solidFill>
              <a:ln>
                <a:noFill/>
              </a:ln>
              <a:effectLst/>
            </c:spPr>
            <c:extLst>
              <c:ext xmlns:c16="http://schemas.microsoft.com/office/drawing/2014/chart" uri="{C3380CC4-5D6E-409C-BE32-E72D297353CC}">
                <c16:uniqueId val="{0000000D-4F5C-4F51-9770-6A6130385A2B}"/>
              </c:ext>
            </c:extLst>
          </c:dPt>
          <c:dPt>
            <c:idx val="14"/>
            <c:invertIfNegative val="0"/>
            <c:bubble3D val="0"/>
            <c:spPr>
              <a:solidFill>
                <a:srgbClr val="7C878E"/>
              </a:solidFill>
              <a:ln>
                <a:noFill/>
              </a:ln>
              <a:effectLst/>
            </c:spPr>
            <c:extLst>
              <c:ext xmlns:c16="http://schemas.microsoft.com/office/drawing/2014/chart" uri="{C3380CC4-5D6E-409C-BE32-E72D297353CC}">
                <c16:uniqueId val="{0000000F-4F5C-4F51-9770-6A6130385A2B}"/>
              </c:ext>
            </c:extLst>
          </c:dPt>
          <c:dPt>
            <c:idx val="15"/>
            <c:invertIfNegative val="0"/>
            <c:bubble3D val="0"/>
            <c:spPr>
              <a:solidFill>
                <a:srgbClr val="7C878E"/>
              </a:solidFill>
              <a:ln>
                <a:noFill/>
              </a:ln>
              <a:effectLst/>
            </c:spPr>
            <c:extLst>
              <c:ext xmlns:c16="http://schemas.microsoft.com/office/drawing/2014/chart" uri="{C3380CC4-5D6E-409C-BE32-E72D297353CC}">
                <c16:uniqueId val="{00000011-4F5C-4F51-9770-6A6130385A2B}"/>
              </c:ext>
            </c:extLst>
          </c:dPt>
          <c:dPt>
            <c:idx val="16"/>
            <c:invertIfNegative val="0"/>
            <c:bubble3D val="0"/>
            <c:spPr>
              <a:solidFill>
                <a:srgbClr val="7C878E"/>
              </a:solidFill>
              <a:ln>
                <a:noFill/>
              </a:ln>
              <a:effectLst/>
            </c:spPr>
            <c:extLst>
              <c:ext xmlns:c16="http://schemas.microsoft.com/office/drawing/2014/chart" uri="{C3380CC4-5D6E-409C-BE32-E72D297353CC}">
                <c16:uniqueId val="{00000013-4F5C-4F51-9770-6A6130385A2B}"/>
              </c:ext>
            </c:extLst>
          </c:dPt>
          <c:dPt>
            <c:idx val="17"/>
            <c:invertIfNegative val="0"/>
            <c:bubble3D val="0"/>
            <c:spPr>
              <a:solidFill>
                <a:srgbClr val="7C878E"/>
              </a:solidFill>
              <a:ln>
                <a:noFill/>
              </a:ln>
              <a:effectLst/>
            </c:spPr>
            <c:extLst>
              <c:ext xmlns:c16="http://schemas.microsoft.com/office/drawing/2014/chart" uri="{C3380CC4-5D6E-409C-BE32-E72D297353CC}">
                <c16:uniqueId val="{00000015-4F5C-4F51-9770-6A6130385A2B}"/>
              </c:ext>
            </c:extLst>
          </c:dPt>
          <c:dPt>
            <c:idx val="19"/>
            <c:invertIfNegative val="0"/>
            <c:bubble3D val="0"/>
            <c:spPr>
              <a:solidFill>
                <a:srgbClr val="7C878E"/>
              </a:solidFill>
              <a:ln>
                <a:noFill/>
              </a:ln>
              <a:effectLst/>
            </c:spPr>
            <c:extLst>
              <c:ext xmlns:c16="http://schemas.microsoft.com/office/drawing/2014/chart" uri="{C3380CC4-5D6E-409C-BE32-E72D297353CC}">
                <c16:uniqueId val="{00000017-4F5C-4F51-9770-6A6130385A2B}"/>
              </c:ext>
            </c:extLst>
          </c:dPt>
          <c:dPt>
            <c:idx val="20"/>
            <c:invertIfNegative val="0"/>
            <c:bubble3D val="0"/>
            <c:spPr>
              <a:solidFill>
                <a:srgbClr val="7C878E"/>
              </a:solidFill>
              <a:ln>
                <a:noFill/>
              </a:ln>
              <a:effectLst/>
            </c:spPr>
            <c:extLst>
              <c:ext xmlns:c16="http://schemas.microsoft.com/office/drawing/2014/chart" uri="{C3380CC4-5D6E-409C-BE32-E72D297353CC}">
                <c16:uniqueId val="{00000019-4F5C-4F51-9770-6A6130385A2B}"/>
              </c:ext>
            </c:extLst>
          </c:dPt>
          <c:dPt>
            <c:idx val="22"/>
            <c:invertIfNegative val="0"/>
            <c:bubble3D val="0"/>
            <c:spPr>
              <a:solidFill>
                <a:srgbClr val="7C878E"/>
              </a:solidFill>
              <a:ln>
                <a:noFill/>
              </a:ln>
              <a:effectLst/>
            </c:spPr>
            <c:extLst>
              <c:ext xmlns:c16="http://schemas.microsoft.com/office/drawing/2014/chart" uri="{C3380CC4-5D6E-409C-BE32-E72D297353CC}">
                <c16:uniqueId val="{0000001B-4F5C-4F51-9770-6A6130385A2B}"/>
              </c:ext>
            </c:extLst>
          </c:dPt>
          <c:dPt>
            <c:idx val="25"/>
            <c:invertIfNegative val="0"/>
            <c:bubble3D val="0"/>
            <c:spPr>
              <a:solidFill>
                <a:srgbClr val="7C878E"/>
              </a:solidFill>
              <a:ln>
                <a:noFill/>
              </a:ln>
              <a:effectLst/>
            </c:spPr>
            <c:extLst>
              <c:ext xmlns:c16="http://schemas.microsoft.com/office/drawing/2014/chart" uri="{C3380CC4-5D6E-409C-BE32-E72D297353CC}">
                <c16:uniqueId val="{0000001D-4F5C-4F51-9770-6A6130385A2B}"/>
              </c:ext>
            </c:extLst>
          </c:dPt>
          <c:dPt>
            <c:idx val="26"/>
            <c:invertIfNegative val="0"/>
            <c:bubble3D val="0"/>
            <c:spPr>
              <a:solidFill>
                <a:srgbClr val="7C878E"/>
              </a:solidFill>
              <a:ln>
                <a:noFill/>
              </a:ln>
              <a:effectLst/>
            </c:spPr>
            <c:extLst>
              <c:ext xmlns:c16="http://schemas.microsoft.com/office/drawing/2014/chart" uri="{C3380CC4-5D6E-409C-BE32-E72D297353CC}">
                <c16:uniqueId val="{0000001F-4F5C-4F51-9770-6A6130385A2B}"/>
              </c:ext>
            </c:extLst>
          </c:dPt>
          <c:dPt>
            <c:idx val="28"/>
            <c:invertIfNegative val="0"/>
            <c:bubble3D val="0"/>
            <c:spPr>
              <a:solidFill>
                <a:srgbClr val="7C878E"/>
              </a:solidFill>
              <a:ln>
                <a:noFill/>
              </a:ln>
              <a:effectLst/>
            </c:spPr>
            <c:extLst>
              <c:ext xmlns:c16="http://schemas.microsoft.com/office/drawing/2014/chart" uri="{C3380CC4-5D6E-409C-BE32-E72D297353CC}">
                <c16:uniqueId val="{00000021-4F5C-4F51-9770-6A6130385A2B}"/>
              </c:ext>
            </c:extLst>
          </c:dPt>
          <c:dPt>
            <c:idx val="30"/>
            <c:invertIfNegative val="0"/>
            <c:bubble3D val="0"/>
            <c:spPr>
              <a:solidFill>
                <a:srgbClr val="7C878E"/>
              </a:solidFill>
              <a:ln>
                <a:noFill/>
              </a:ln>
              <a:effectLst/>
            </c:spPr>
            <c:extLst>
              <c:ext xmlns:c16="http://schemas.microsoft.com/office/drawing/2014/chart" uri="{C3380CC4-5D6E-409C-BE32-E72D297353CC}">
                <c16:uniqueId val="{00000023-4F5C-4F51-9770-6A6130385A2B}"/>
              </c:ext>
            </c:extLst>
          </c:dPt>
          <c:dPt>
            <c:idx val="31"/>
            <c:invertIfNegative val="0"/>
            <c:bubble3D val="0"/>
            <c:spPr>
              <a:solidFill>
                <a:srgbClr val="7C878E"/>
              </a:solidFill>
              <a:ln>
                <a:noFill/>
              </a:ln>
              <a:effectLst/>
            </c:spPr>
            <c:extLst>
              <c:ext xmlns:c16="http://schemas.microsoft.com/office/drawing/2014/chart" uri="{C3380CC4-5D6E-409C-BE32-E72D297353CC}">
                <c16:uniqueId val="{00000025-4F5C-4F51-9770-6A6130385A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'F8'!$A$7:$A$39</c:f>
              <c:strCache>
                <c:ptCount val="33"/>
                <c:pt idx="0">
                  <c:v>Tabasco</c:v>
                </c:pt>
                <c:pt idx="1">
                  <c:v>Sonora</c:v>
                </c:pt>
                <c:pt idx="2">
                  <c:v>Guerrero</c:v>
                </c:pt>
                <c:pt idx="3">
                  <c:v>Veracruz</c:v>
                </c:pt>
                <c:pt idx="4">
                  <c:v>Oaxaca</c:v>
                </c:pt>
                <c:pt idx="5">
                  <c:v>Tamaulipas</c:v>
                </c:pt>
                <c:pt idx="6">
                  <c:v>México</c:v>
                </c:pt>
                <c:pt idx="7">
                  <c:v>Ciudad de México</c:v>
                </c:pt>
                <c:pt idx="8">
                  <c:v>Campeche</c:v>
                </c:pt>
                <c:pt idx="9">
                  <c:v>Morelos</c:v>
                </c:pt>
                <c:pt idx="10">
                  <c:v>Quintana Roo</c:v>
                </c:pt>
                <c:pt idx="11">
                  <c:v>Coahuila</c:v>
                </c:pt>
                <c:pt idx="12">
                  <c:v>Chiapas</c:v>
                </c:pt>
                <c:pt idx="13">
                  <c:v>Baja California Sur</c:v>
                </c:pt>
                <c:pt idx="14">
                  <c:v>Hidalgo</c:v>
                </c:pt>
                <c:pt idx="15">
                  <c:v>Puebla</c:v>
                </c:pt>
                <c:pt idx="16">
                  <c:v>Nacional</c:v>
                </c:pt>
                <c:pt idx="17">
                  <c:v>Yucatán</c:v>
                </c:pt>
                <c:pt idx="18">
                  <c:v>Tlaxcala</c:v>
                </c:pt>
                <c:pt idx="19">
                  <c:v>Nuevo León</c:v>
                </c:pt>
                <c:pt idx="20">
                  <c:v>Durango</c:v>
                </c:pt>
                <c:pt idx="21">
                  <c:v>Sinaloa</c:v>
                </c:pt>
                <c:pt idx="22">
                  <c:v>Michoacán</c:v>
                </c:pt>
                <c:pt idx="23">
                  <c:v>Colima</c:v>
                </c:pt>
                <c:pt idx="24">
                  <c:v>Chihuahua</c:v>
                </c:pt>
                <c:pt idx="25">
                  <c:v>Baja California</c:v>
                </c:pt>
                <c:pt idx="26">
                  <c:v>Jalisco</c:v>
                </c:pt>
                <c:pt idx="27">
                  <c:v>Nayarit</c:v>
                </c:pt>
                <c:pt idx="28">
                  <c:v>Guanajuato</c:v>
                </c:pt>
                <c:pt idx="29">
                  <c:v>Querétaro</c:v>
                </c:pt>
                <c:pt idx="30">
                  <c:v>Aguascalientes</c:v>
                </c:pt>
                <c:pt idx="31">
                  <c:v>San Luis Potosí</c:v>
                </c:pt>
                <c:pt idx="32">
                  <c:v>Zacatecas</c:v>
                </c:pt>
              </c:strCache>
            </c:strRef>
          </c:cat>
          <c:val>
            <c:numRef>
              <c:f>'F8'!$B$7:$B$39</c:f>
              <c:numCache>
                <c:formatCode>0.00%</c:formatCode>
                <c:ptCount val="33"/>
                <c:pt idx="0">
                  <c:v>0.28818855624566014</c:v>
                </c:pt>
                <c:pt idx="1">
                  <c:v>0.23786464645559099</c:v>
                </c:pt>
                <c:pt idx="2">
                  <c:v>0.23622182066386993</c:v>
                </c:pt>
                <c:pt idx="3">
                  <c:v>0.23232157645679483</c:v>
                </c:pt>
                <c:pt idx="4">
                  <c:v>0.22234406181560026</c:v>
                </c:pt>
                <c:pt idx="5">
                  <c:v>0.22191961168589514</c:v>
                </c:pt>
                <c:pt idx="6">
                  <c:v>0.2175988780449066</c:v>
                </c:pt>
                <c:pt idx="7">
                  <c:v>0.21727775283613204</c:v>
                </c:pt>
                <c:pt idx="8">
                  <c:v>0.20815380433780101</c:v>
                </c:pt>
                <c:pt idx="9">
                  <c:v>0.20547754389284392</c:v>
                </c:pt>
                <c:pt idx="10">
                  <c:v>0.20205873404747321</c:v>
                </c:pt>
                <c:pt idx="11">
                  <c:v>0.19792976613496657</c:v>
                </c:pt>
                <c:pt idx="12">
                  <c:v>0.19744177702987276</c:v>
                </c:pt>
                <c:pt idx="13">
                  <c:v>0.19041398438902135</c:v>
                </c:pt>
                <c:pt idx="14">
                  <c:v>0.1885863513330466</c:v>
                </c:pt>
                <c:pt idx="15">
                  <c:v>0.18851282316400778</c:v>
                </c:pt>
                <c:pt idx="16">
                  <c:v>0.1882757349858713</c:v>
                </c:pt>
                <c:pt idx="17">
                  <c:v>0.18444072404717879</c:v>
                </c:pt>
                <c:pt idx="18">
                  <c:v>0.18339156876240298</c:v>
                </c:pt>
                <c:pt idx="19">
                  <c:v>0.18024904939286013</c:v>
                </c:pt>
                <c:pt idx="20">
                  <c:v>0.1801866121744273</c:v>
                </c:pt>
                <c:pt idx="21">
                  <c:v>0.17684034820664574</c:v>
                </c:pt>
                <c:pt idx="22">
                  <c:v>0.17636565201989166</c:v>
                </c:pt>
                <c:pt idx="23">
                  <c:v>0.17433649315718658</c:v>
                </c:pt>
                <c:pt idx="24">
                  <c:v>0.16824919032234667</c:v>
                </c:pt>
                <c:pt idx="25">
                  <c:v>0.16750808909060422</c:v>
                </c:pt>
                <c:pt idx="26">
                  <c:v>0.16687677711640192</c:v>
                </c:pt>
                <c:pt idx="27">
                  <c:v>0.15960564619416159</c:v>
                </c:pt>
                <c:pt idx="28">
                  <c:v>0.15867213790997203</c:v>
                </c:pt>
                <c:pt idx="29">
                  <c:v>0.14393702761687058</c:v>
                </c:pt>
                <c:pt idx="30">
                  <c:v>0.13556288945949491</c:v>
                </c:pt>
                <c:pt idx="31">
                  <c:v>0.12577915928360703</c:v>
                </c:pt>
                <c:pt idx="32">
                  <c:v>0.12181196358417001</c:v>
                </c:pt>
              </c:numCache>
            </c:numRef>
          </c:val>
          <c:extLst>
            <c:ext xmlns:c16="http://schemas.microsoft.com/office/drawing/2014/chart" uri="{C3380CC4-5D6E-409C-BE32-E72D297353CC}">
              <c16:uniqueId val="{00000026-4F5C-4F51-9770-6A6130385A2B}"/>
            </c:ext>
          </c:extLst>
        </c:ser>
        <c:dLbls>
          <c:dLblPos val="outEnd"/>
          <c:showLegendKey val="0"/>
          <c:showVal val="1"/>
          <c:showCatName val="0"/>
          <c:showSerName val="0"/>
          <c:showPercent val="0"/>
          <c:showBubbleSize val="0"/>
        </c:dLbls>
        <c:gapWidth val="100"/>
        <c:axId val="1043134591"/>
        <c:axId val="850027871"/>
      </c:barChart>
      <c:catAx>
        <c:axId val="104313459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50027871"/>
        <c:crosses val="autoZero"/>
        <c:auto val="1"/>
        <c:lblAlgn val="ctr"/>
        <c:lblOffset val="100"/>
        <c:noMultiLvlLbl val="0"/>
      </c:catAx>
      <c:valAx>
        <c:axId val="850027871"/>
        <c:scaling>
          <c:orientation val="minMax"/>
        </c:scaling>
        <c:delete val="1"/>
        <c:axPos val="b"/>
        <c:numFmt formatCode="0.00%" sourceLinked="1"/>
        <c:majorTickMark val="out"/>
        <c:minorTickMark val="none"/>
        <c:tickLblPos val="nextTo"/>
        <c:crossAx val="1043134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70285921100252"/>
          <c:y val="0.14110467419290948"/>
          <c:w val="0.58901556279406442"/>
          <c:h val="0.80582788671023964"/>
        </c:manualLayout>
      </c:layout>
      <c:pieChart>
        <c:varyColors val="1"/>
        <c:ser>
          <c:idx val="0"/>
          <c:order val="0"/>
          <c:dPt>
            <c:idx val="0"/>
            <c:bubble3D val="0"/>
            <c:spPr>
              <a:solidFill>
                <a:schemeClr val="accent2">
                  <a:lumMod val="50000"/>
                </a:schemeClr>
              </a:solidFill>
              <a:ln>
                <a:noFill/>
              </a:ln>
              <a:effectLst/>
            </c:spPr>
            <c:extLst>
              <c:ext xmlns:c16="http://schemas.microsoft.com/office/drawing/2014/chart" uri="{C3380CC4-5D6E-409C-BE32-E72D297353CC}">
                <c16:uniqueId val="{00000001-32E4-404C-9078-280B0FFCECAB}"/>
              </c:ext>
            </c:extLst>
          </c:dPt>
          <c:dPt>
            <c:idx val="1"/>
            <c:bubble3D val="0"/>
            <c:spPr>
              <a:solidFill>
                <a:schemeClr val="accent2"/>
              </a:solidFill>
              <a:ln>
                <a:noFill/>
              </a:ln>
              <a:effectLst/>
            </c:spPr>
            <c:extLst>
              <c:ext xmlns:c16="http://schemas.microsoft.com/office/drawing/2014/chart" uri="{C3380CC4-5D6E-409C-BE32-E72D297353CC}">
                <c16:uniqueId val="{00000003-32E4-404C-9078-280B0FFCECAB}"/>
              </c:ext>
            </c:extLst>
          </c:dPt>
          <c:dPt>
            <c:idx val="2"/>
            <c:bubble3D val="0"/>
            <c:spPr>
              <a:solidFill>
                <a:srgbClr val="DAA600"/>
              </a:solidFill>
              <a:ln>
                <a:noFill/>
              </a:ln>
              <a:effectLst/>
            </c:spPr>
            <c:extLst>
              <c:ext xmlns:c16="http://schemas.microsoft.com/office/drawing/2014/chart" uri="{C3380CC4-5D6E-409C-BE32-E72D297353CC}">
                <c16:uniqueId val="{00000005-32E4-404C-9078-280B0FFCECAB}"/>
              </c:ext>
            </c:extLst>
          </c:dPt>
          <c:dPt>
            <c:idx val="3"/>
            <c:bubble3D val="0"/>
            <c:spPr>
              <a:solidFill>
                <a:srgbClr val="C00000"/>
              </a:solidFill>
              <a:ln>
                <a:noFill/>
              </a:ln>
              <a:effectLst/>
            </c:spPr>
            <c:extLst>
              <c:ext xmlns:c16="http://schemas.microsoft.com/office/drawing/2014/chart" uri="{C3380CC4-5D6E-409C-BE32-E72D297353CC}">
                <c16:uniqueId val="{00000007-32E4-404C-9078-280B0FFCECAB}"/>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32E4-404C-9078-280B0FFCECAB}"/>
              </c:ext>
            </c:extLst>
          </c:dPt>
          <c:dPt>
            <c:idx val="5"/>
            <c:bubble3D val="0"/>
            <c:spPr>
              <a:solidFill>
                <a:schemeClr val="tx1">
                  <a:lumMod val="85000"/>
                  <a:lumOff val="15000"/>
                </a:schemeClr>
              </a:solidFill>
              <a:ln>
                <a:noFill/>
              </a:ln>
              <a:effectLst/>
            </c:spPr>
            <c:extLst>
              <c:ext xmlns:c16="http://schemas.microsoft.com/office/drawing/2014/chart" uri="{C3380CC4-5D6E-409C-BE32-E72D297353CC}">
                <c16:uniqueId val="{0000000B-32E4-404C-9078-280B0FFCECAB}"/>
              </c:ext>
            </c:extLst>
          </c:dPt>
          <c:dPt>
            <c:idx val="6"/>
            <c:bubble3D val="0"/>
            <c:spPr>
              <a:solidFill>
                <a:srgbClr val="FFCC66"/>
              </a:solidFill>
              <a:ln>
                <a:noFill/>
              </a:ln>
              <a:effectLst/>
            </c:spPr>
            <c:extLst>
              <c:ext xmlns:c16="http://schemas.microsoft.com/office/drawing/2014/chart" uri="{C3380CC4-5D6E-409C-BE32-E72D297353CC}">
                <c16:uniqueId val="{0000000D-32E4-404C-9078-280B0FFCECAB}"/>
              </c:ext>
            </c:extLst>
          </c:dPt>
          <c:dPt>
            <c:idx val="7"/>
            <c:bubble3D val="0"/>
            <c:spPr>
              <a:solidFill>
                <a:srgbClr val="A99C3D"/>
              </a:solidFill>
              <a:ln>
                <a:noFill/>
              </a:ln>
              <a:effectLst/>
            </c:spPr>
            <c:extLst>
              <c:ext xmlns:c16="http://schemas.microsoft.com/office/drawing/2014/chart" uri="{C3380CC4-5D6E-409C-BE32-E72D297353CC}">
                <c16:uniqueId val="{0000000F-32E4-404C-9078-280B0FFCECAB}"/>
              </c:ext>
            </c:extLst>
          </c:dPt>
          <c:dLbls>
            <c:dLbl>
              <c:idx val="0"/>
              <c:layout>
                <c:manualLayout>
                  <c:x val="0.1007617053409038"/>
                  <c:y val="2.9211237756473028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2E4-404C-9078-280B0FFCECAB}"/>
                </c:ext>
              </c:extLst>
            </c:dLbl>
            <c:dLbl>
              <c:idx val="1"/>
              <c:layout>
                <c:manualLayout>
                  <c:x val="7.522699207287116E-2"/>
                  <c:y val="-3.1514896363968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2E4-404C-9078-280B0FFCECAB}"/>
                </c:ext>
              </c:extLst>
            </c:dLbl>
            <c:dLbl>
              <c:idx val="2"/>
              <c:layout>
                <c:manualLayout>
                  <c:x val="4.1568252535043572E-2"/>
                  <c:y val="-7.5495025189800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2E4-404C-9078-280B0FFCECAB}"/>
                </c:ext>
              </c:extLst>
            </c:dLbl>
            <c:dLbl>
              <c:idx val="3"/>
              <c:layout>
                <c:manualLayout>
                  <c:x val="-9.1401124669143047E-3"/>
                  <c:y val="4.6709278305346491E-2"/>
                </c:manualLayout>
              </c:layout>
              <c:showLegendKey val="0"/>
              <c:showVal val="0"/>
              <c:showCatName val="1"/>
              <c:showSerName val="0"/>
              <c:showPercent val="1"/>
              <c:showBubbleSize val="0"/>
              <c:extLst>
                <c:ext xmlns:c15="http://schemas.microsoft.com/office/drawing/2012/chart" uri="{CE6537A1-D6FC-4f65-9D91-7224C49458BB}">
                  <c15:layout>
                    <c:manualLayout>
                      <c:w val="0.24250118042727326"/>
                      <c:h val="0.19767105135249904"/>
                    </c:manualLayout>
                  </c15:layout>
                </c:ext>
                <c:ext xmlns:c16="http://schemas.microsoft.com/office/drawing/2014/chart" uri="{C3380CC4-5D6E-409C-BE32-E72D297353CC}">
                  <c16:uniqueId val="{00000007-32E4-404C-9078-280B0FFCECAB}"/>
                </c:ext>
              </c:extLst>
            </c:dLbl>
            <c:dLbl>
              <c:idx val="4"/>
              <c:layout>
                <c:manualLayout>
                  <c:x val="-0.19266811359914349"/>
                  <c:y val="-7.474717806583295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2E4-404C-9078-280B0FFCECAB}"/>
                </c:ext>
              </c:extLst>
            </c:dLbl>
            <c:dLbl>
              <c:idx val="5"/>
              <c:layout>
                <c:manualLayout>
                  <c:x val="-8.8705678232042243E-2"/>
                  <c:y val="-4.655692614266268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2E4-404C-9078-280B0FFCECAB}"/>
                </c:ext>
              </c:extLst>
            </c:dLbl>
            <c:dLbl>
              <c:idx val="6"/>
              <c:layout>
                <c:manualLayout>
                  <c:x val="-2.609993163555965E-2"/>
                  <c:y val="-0.1428106232483651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2E4-404C-9078-280B0FFCECAB}"/>
                </c:ext>
              </c:extLst>
            </c:dLbl>
            <c:dLbl>
              <c:idx val="7"/>
              <c:layout>
                <c:manualLayout>
                  <c:x val="-4.6247439301466478E-2"/>
                  <c:y val="-1.2481299418378555E-2"/>
                </c:manualLayout>
              </c:layout>
              <c:showLegendKey val="0"/>
              <c:showVal val="0"/>
              <c:showCatName val="1"/>
              <c:showSerName val="0"/>
              <c:showPercent val="1"/>
              <c:showBubbleSize val="0"/>
              <c:extLst>
                <c:ext xmlns:c15="http://schemas.microsoft.com/office/drawing/2012/chart" uri="{CE6537A1-D6FC-4f65-9D91-7224C49458BB}">
                  <c15:layout>
                    <c:manualLayout>
                      <c:w val="0.20755550023513281"/>
                      <c:h val="0.14293785310734464"/>
                    </c:manualLayout>
                  </c15:layout>
                </c:ext>
                <c:ext xmlns:c16="http://schemas.microsoft.com/office/drawing/2014/chart" uri="{C3380CC4-5D6E-409C-BE32-E72D297353CC}">
                  <c16:uniqueId val="{0000000F-32E4-404C-9078-280B0FFCECAB}"/>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1"/>
            <c:showSerName val="0"/>
            <c:showPercent val="1"/>
            <c:showBubbleSize val="0"/>
            <c:showLeaderLines val="1"/>
            <c:leaderLines>
              <c:spPr>
                <a:ln w="6350" cap="flat" cmpd="sng" algn="ctr">
                  <a:solidFill>
                    <a:srgbClr val="BA9B44"/>
                  </a:solidFill>
                  <a:prstDash val="solid"/>
                  <a:round/>
                </a:ln>
                <a:effectLst/>
              </c:spPr>
            </c:leaderLines>
            <c:extLst>
              <c:ext xmlns:c15="http://schemas.microsoft.com/office/drawing/2012/chart" uri="{CE6537A1-D6FC-4f65-9D91-7224C49458BB}"/>
            </c:extLst>
          </c:dLbls>
          <c:cat>
            <c:strRef>
              <c:f>'F56'!$A$5:$A$12</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'F56'!$C$5:$C$12</c:f>
              <c:numCache>
                <c:formatCode>0.00%</c:formatCode>
                <c:ptCount val="8"/>
                <c:pt idx="0">
                  <c:v>5.8350840177679802E-2</c:v>
                </c:pt>
                <c:pt idx="1">
                  <c:v>0.20671669484187524</c:v>
                </c:pt>
                <c:pt idx="2">
                  <c:v>7.8955784197680345E-2</c:v>
                </c:pt>
                <c:pt idx="3">
                  <c:v>5.0710347123262599E-3</c:v>
                </c:pt>
                <c:pt idx="4">
                  <c:v>0.26230147037379331</c:v>
                </c:pt>
                <c:pt idx="5">
                  <c:v>1.2993112242589049E-3</c:v>
                </c:pt>
                <c:pt idx="6">
                  <c:v>0.33329193371099175</c:v>
                </c:pt>
                <c:pt idx="7">
                  <c:v>5.4012930761394365E-2</c:v>
                </c:pt>
              </c:numCache>
            </c:numRef>
          </c:val>
          <c:extLst>
            <c:ext xmlns:c16="http://schemas.microsoft.com/office/drawing/2014/chart" uri="{C3380CC4-5D6E-409C-BE32-E72D297353CC}">
              <c16:uniqueId val="{00000010-32E4-404C-9078-280B0FFCECA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6350" cap="flat" cmpd="sng" algn="ctr">
      <a:solidFill>
        <a:srgbClr val="D9D9D9"/>
      </a:solidFill>
      <a:prstDash val="solid"/>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2249382434443965E-2"/>
          <c:y val="2.2408529371931329E-2"/>
          <c:w val="0.95839243498817972"/>
          <c:h val="0.91302245839959661"/>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B2A1-4897-A9ED-2A212E55C282}"/>
              </c:ext>
            </c:extLst>
          </c:dPt>
          <c:dPt>
            <c:idx val="5"/>
            <c:invertIfNegative val="0"/>
            <c:bubble3D val="0"/>
            <c:extLst>
              <c:ext xmlns:c16="http://schemas.microsoft.com/office/drawing/2014/chart" uri="{C3380CC4-5D6E-409C-BE32-E72D297353CC}">
                <c16:uniqueId val="{00000001-B2A1-4897-A9ED-2A212E55C282}"/>
              </c:ext>
            </c:extLst>
          </c:dPt>
          <c:dPt>
            <c:idx val="6"/>
            <c:invertIfNegative val="0"/>
            <c:bubble3D val="0"/>
            <c:extLst>
              <c:ext xmlns:c16="http://schemas.microsoft.com/office/drawing/2014/chart" uri="{C3380CC4-5D6E-409C-BE32-E72D297353CC}">
                <c16:uniqueId val="{00000002-B2A1-4897-A9ED-2A212E55C282}"/>
              </c:ext>
            </c:extLst>
          </c:dPt>
          <c:dPt>
            <c:idx val="7"/>
            <c:invertIfNegative val="0"/>
            <c:bubble3D val="0"/>
            <c:extLst>
              <c:ext xmlns:c16="http://schemas.microsoft.com/office/drawing/2014/chart" uri="{C3380CC4-5D6E-409C-BE32-E72D297353CC}">
                <c16:uniqueId val="{00000003-B2A1-4897-A9ED-2A212E55C282}"/>
              </c:ext>
            </c:extLst>
          </c:dPt>
          <c:dPt>
            <c:idx val="8"/>
            <c:invertIfNegative val="0"/>
            <c:bubble3D val="0"/>
            <c:extLst>
              <c:ext xmlns:c16="http://schemas.microsoft.com/office/drawing/2014/chart" uri="{C3380CC4-5D6E-409C-BE32-E72D297353CC}">
                <c16:uniqueId val="{00000004-B2A1-4897-A9ED-2A212E55C282}"/>
              </c:ext>
            </c:extLst>
          </c:dPt>
          <c:dPt>
            <c:idx val="9"/>
            <c:invertIfNegative val="0"/>
            <c:bubble3D val="0"/>
            <c:spPr>
              <a:solidFill>
                <a:srgbClr val="7C878E"/>
              </a:solidFill>
              <a:ln>
                <a:noFill/>
              </a:ln>
              <a:effectLst/>
            </c:spPr>
            <c:extLst>
              <c:ext xmlns:c16="http://schemas.microsoft.com/office/drawing/2014/chart" uri="{C3380CC4-5D6E-409C-BE32-E72D297353CC}">
                <c16:uniqueId val="{00000006-B2A1-4897-A9ED-2A212E55C282}"/>
              </c:ext>
            </c:extLst>
          </c:dPt>
          <c:dPt>
            <c:idx val="10"/>
            <c:invertIfNegative val="0"/>
            <c:bubble3D val="0"/>
            <c:spPr>
              <a:solidFill>
                <a:srgbClr val="FFC000"/>
              </a:solidFill>
              <a:ln>
                <a:noFill/>
              </a:ln>
              <a:effectLst/>
            </c:spPr>
            <c:extLst>
              <c:ext xmlns:c16="http://schemas.microsoft.com/office/drawing/2014/chart" uri="{C3380CC4-5D6E-409C-BE32-E72D297353CC}">
                <c16:uniqueId val="{00000008-B2A1-4897-A9ED-2A212E55C282}"/>
              </c:ext>
            </c:extLst>
          </c:dPt>
          <c:dPt>
            <c:idx val="17"/>
            <c:invertIfNegative val="0"/>
            <c:bubble3D val="0"/>
            <c:extLst>
              <c:ext xmlns:c16="http://schemas.microsoft.com/office/drawing/2014/chart" uri="{C3380CC4-5D6E-409C-BE32-E72D297353CC}">
                <c16:uniqueId val="{00000009-B2A1-4897-A9ED-2A212E55C282}"/>
              </c:ext>
            </c:extLst>
          </c:dPt>
          <c:dPt>
            <c:idx val="18"/>
            <c:invertIfNegative val="0"/>
            <c:bubble3D val="0"/>
            <c:extLst>
              <c:ext xmlns:c16="http://schemas.microsoft.com/office/drawing/2014/chart" uri="{C3380CC4-5D6E-409C-BE32-E72D297353CC}">
                <c16:uniqueId val="{0000000A-B2A1-4897-A9ED-2A212E55C282}"/>
              </c:ext>
            </c:extLst>
          </c:dPt>
          <c:dLbls>
            <c:dLbl>
              <c:idx val="0"/>
              <c:layout>
                <c:manualLayout>
                  <c:x val="0"/>
                  <c:y val="1.970443349753694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A1-4897-A9ED-2A212E55C282}"/>
                </c:ext>
              </c:extLst>
            </c:dLbl>
            <c:dLbl>
              <c:idx val="1"/>
              <c:layout>
                <c:manualLayout>
                  <c:x val="0"/>
                  <c:y val="1.57635467980295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A1-4897-A9ED-2A212E55C282}"/>
                </c:ext>
              </c:extLst>
            </c:dLbl>
            <c:dLbl>
              <c:idx val="2"/>
              <c:layout>
                <c:manualLayout>
                  <c:x val="-3.5581016488877145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A1-4897-A9ED-2A212E55C282}"/>
                </c:ext>
              </c:extLst>
            </c:dLbl>
            <c:dLbl>
              <c:idx val="3"/>
              <c:layout>
                <c:manualLayout>
                  <c:x val="1.9408051376626839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A1-4897-A9ED-2A212E55C282}"/>
                </c:ext>
              </c:extLst>
            </c:dLbl>
            <c:dLbl>
              <c:idx val="4"/>
              <c:layout>
                <c:manualLayout>
                  <c:x val="-3.8816102753253677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2A1-4897-A9ED-2A212E55C282}"/>
                </c:ext>
              </c:extLst>
            </c:dLbl>
            <c:dLbl>
              <c:idx val="5"/>
              <c:layout>
                <c:manualLayout>
                  <c:x val="-7.1162032977754291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A1-4897-A9ED-2A212E55C282}"/>
                </c:ext>
              </c:extLst>
            </c:dLbl>
            <c:dLbl>
              <c:idx val="6"/>
              <c:layout>
                <c:manualLayout>
                  <c:x val="0"/>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A1-4897-A9ED-2A212E55C282}"/>
                </c:ext>
              </c:extLst>
            </c:dLbl>
            <c:dLbl>
              <c:idx val="7"/>
              <c:layout>
                <c:manualLayout>
                  <c:x val="0"/>
                  <c:y val="1.97044334975369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A1-4897-A9ED-2A212E55C282}"/>
                </c:ext>
              </c:extLst>
            </c:dLbl>
            <c:dLbl>
              <c:idx val="8"/>
              <c:layout>
                <c:manualLayout>
                  <c:x val="3.8816102753253677E-3"/>
                  <c:y val="1.18226600985221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A1-4897-A9ED-2A212E55C282}"/>
                </c:ext>
              </c:extLst>
            </c:dLbl>
            <c:dLbl>
              <c:idx val="9"/>
              <c:layout>
                <c:manualLayout>
                  <c:x val="-1.8511281897525915E-3"/>
                  <c:y val="9.27398340954957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2A1-4897-A9ED-2A212E55C282}"/>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'F57'!$A$6:$A$16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45139</c:v>
                </c:pt>
              </c:numCache>
            </c:numRef>
          </c:cat>
          <c:val>
            <c:numRef>
              <c:f>'F57'!$B$6:$B$16</c:f>
              <c:numCache>
                <c:formatCode>#,##0</c:formatCode>
                <c:ptCount val="11"/>
                <c:pt idx="0">
                  <c:v>70246</c:v>
                </c:pt>
                <c:pt idx="1">
                  <c:v>77509</c:v>
                </c:pt>
                <c:pt idx="2">
                  <c:v>82606</c:v>
                </c:pt>
                <c:pt idx="3">
                  <c:v>89558</c:v>
                </c:pt>
                <c:pt idx="4">
                  <c:v>96726</c:v>
                </c:pt>
                <c:pt idx="5">
                  <c:v>104065</c:v>
                </c:pt>
                <c:pt idx="6">
                  <c:v>109333</c:v>
                </c:pt>
                <c:pt idx="7">
                  <c:v>111767</c:v>
                </c:pt>
                <c:pt idx="8">
                  <c:v>116251</c:v>
                </c:pt>
                <c:pt idx="9">
                  <c:v>118708</c:v>
                </c:pt>
                <c:pt idx="10">
                  <c:v>116045</c:v>
                </c:pt>
              </c:numCache>
            </c:numRef>
          </c:val>
          <c:extLst>
            <c:ext xmlns:c16="http://schemas.microsoft.com/office/drawing/2014/chart" uri="{C3380CC4-5D6E-409C-BE32-E72D297353CC}">
              <c16:uniqueId val="{0000000F-B2A1-4897-A9ED-2A212E55C282}"/>
            </c:ext>
          </c:extLst>
        </c:ser>
        <c:dLbls>
          <c:dLblPos val="outEnd"/>
          <c:showLegendKey val="0"/>
          <c:showVal val="1"/>
          <c:showCatName val="0"/>
          <c:showSerName val="0"/>
          <c:showPercent val="0"/>
          <c:showBubbleSize val="0"/>
        </c:dLbls>
        <c:gapWidth val="80"/>
        <c:overlap val="-27"/>
        <c:axId val="62213504"/>
        <c:axId val="62237696"/>
      </c:barChart>
      <c:catAx>
        <c:axId val="622135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1000"/>
            </a:pPr>
            <a:endParaRPr lang="es-MX"/>
          </a:p>
        </c:txPr>
        <c:crossAx val="62237696"/>
        <c:crosses val="autoZero"/>
        <c:auto val="1"/>
        <c:lblAlgn val="ctr"/>
        <c:lblOffset val="100"/>
        <c:noMultiLvlLbl val="0"/>
      </c:catAx>
      <c:valAx>
        <c:axId val="62237696"/>
        <c:scaling>
          <c:orientation val="minMax"/>
        </c:scaling>
        <c:delete val="1"/>
        <c:axPos val="l"/>
        <c:numFmt formatCode="#,##0" sourceLinked="1"/>
        <c:majorTickMark val="out"/>
        <c:minorTickMark val="none"/>
        <c:tickLblPos val="nextTo"/>
        <c:crossAx val="6221350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11726441631506"/>
          <c:y val="0.1825259937745877"/>
          <c:w val="0.60472732067510548"/>
          <c:h val="0.8166403133903134"/>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F839-4AFD-8B0A-A78485D18669}"/>
              </c:ext>
            </c:extLst>
          </c:dPt>
          <c:dPt>
            <c:idx val="1"/>
            <c:bubble3D val="0"/>
            <c:spPr>
              <a:solidFill>
                <a:schemeClr val="accent5"/>
              </a:solidFill>
              <a:ln>
                <a:noFill/>
              </a:ln>
              <a:effectLst/>
            </c:spPr>
            <c:extLst>
              <c:ext xmlns:c16="http://schemas.microsoft.com/office/drawing/2014/chart" uri="{C3380CC4-5D6E-409C-BE32-E72D297353CC}">
                <c16:uniqueId val="{00000003-F839-4AFD-8B0A-A78485D18669}"/>
              </c:ext>
            </c:extLst>
          </c:dPt>
          <c:dPt>
            <c:idx val="2"/>
            <c:bubble3D val="0"/>
            <c:spPr>
              <a:solidFill>
                <a:schemeClr val="accent4"/>
              </a:solidFill>
              <a:ln>
                <a:noFill/>
              </a:ln>
              <a:effectLst/>
            </c:spPr>
            <c:extLst>
              <c:ext xmlns:c16="http://schemas.microsoft.com/office/drawing/2014/chart" uri="{C3380CC4-5D6E-409C-BE32-E72D297353CC}">
                <c16:uniqueId val="{00000005-F839-4AFD-8B0A-A78485D18669}"/>
              </c:ext>
            </c:extLst>
          </c:dPt>
          <c:dPt>
            <c:idx val="3"/>
            <c:bubble3D val="0"/>
            <c:spPr>
              <a:solidFill>
                <a:schemeClr val="accent6">
                  <a:lumMod val="50000"/>
                </a:schemeClr>
              </a:solidFill>
              <a:ln>
                <a:noFill/>
              </a:ln>
              <a:effectLst/>
            </c:spPr>
            <c:extLst>
              <c:ext xmlns:c16="http://schemas.microsoft.com/office/drawing/2014/chart" uri="{C3380CC4-5D6E-409C-BE32-E72D297353CC}">
                <c16:uniqueId val="{00000007-F839-4AFD-8B0A-A78485D18669}"/>
              </c:ext>
            </c:extLst>
          </c:dPt>
          <c:dPt>
            <c:idx val="4"/>
            <c:bubble3D val="0"/>
            <c:spPr>
              <a:solidFill>
                <a:srgbClr val="A99C3D"/>
              </a:solidFill>
              <a:ln>
                <a:noFill/>
              </a:ln>
              <a:effectLst/>
            </c:spPr>
            <c:extLst>
              <c:ext xmlns:c16="http://schemas.microsoft.com/office/drawing/2014/chart" uri="{C3380CC4-5D6E-409C-BE32-E72D297353CC}">
                <c16:uniqueId val="{00000009-F839-4AFD-8B0A-A78485D18669}"/>
              </c:ext>
            </c:extLst>
          </c:dPt>
          <c:dPt>
            <c:idx val="5"/>
            <c:bubble3D val="0"/>
            <c:spPr>
              <a:solidFill>
                <a:schemeClr val="accent4">
                  <a:lumMod val="60000"/>
                </a:schemeClr>
              </a:solidFill>
              <a:ln>
                <a:noFill/>
              </a:ln>
              <a:effectLst/>
            </c:spPr>
            <c:extLst>
              <c:ext xmlns:c16="http://schemas.microsoft.com/office/drawing/2014/chart" uri="{C3380CC4-5D6E-409C-BE32-E72D297353CC}">
                <c16:uniqueId val="{0000000B-F839-4AFD-8B0A-A78485D18669}"/>
              </c:ext>
            </c:extLst>
          </c:dPt>
          <c:dPt>
            <c:idx val="6"/>
            <c:bubble3D val="0"/>
            <c:spPr>
              <a:solidFill>
                <a:schemeClr val="accent6">
                  <a:lumMod val="80000"/>
                  <a:lumOff val="20000"/>
                </a:schemeClr>
              </a:solidFill>
              <a:ln>
                <a:noFill/>
              </a:ln>
              <a:effectLst/>
            </c:spPr>
            <c:extLst>
              <c:ext xmlns:c16="http://schemas.microsoft.com/office/drawing/2014/chart" uri="{C3380CC4-5D6E-409C-BE32-E72D297353CC}">
                <c16:uniqueId val="{0000000D-F839-4AFD-8B0A-A78485D18669}"/>
              </c:ext>
            </c:extLst>
          </c:dPt>
          <c:dLbls>
            <c:dLbl>
              <c:idx val="0"/>
              <c:layout>
                <c:manualLayout>
                  <c:x val="6.5418243174148683E-2"/>
                  <c:y val="-8.9080617107756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839-4AFD-8B0A-A78485D18669}"/>
                </c:ext>
              </c:extLst>
            </c:dLbl>
            <c:dLbl>
              <c:idx val="1"/>
              <c:layout>
                <c:manualLayout>
                  <c:x val="-4.4061935439888178E-2"/>
                  <c:y val="5.82536294661840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F839-4AFD-8B0A-A78485D18669}"/>
                </c:ext>
              </c:extLst>
            </c:dLbl>
            <c:dLbl>
              <c:idx val="2"/>
              <c:layout>
                <c:manualLayout>
                  <c:x val="-5.3100862392200972E-2"/>
                  <c:y val="2.5804249587941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839-4AFD-8B0A-A78485D18669}"/>
                </c:ext>
              </c:extLst>
            </c:dLbl>
            <c:dLbl>
              <c:idx val="3"/>
              <c:layout>
                <c:manualLayout>
                  <c:x val="-7.2780447898558212E-2"/>
                  <c:y val="-3.93503676416030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F839-4AFD-8B0A-A78485D18669}"/>
                </c:ext>
              </c:extLst>
            </c:dLbl>
            <c:dLbl>
              <c:idx val="4"/>
              <c:layout>
                <c:manualLayout>
                  <c:x val="0.15678835600095442"/>
                  <c:y val="-8.967036858315853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F839-4AFD-8B0A-A78485D18669}"/>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6350" cap="flat" cmpd="sng" algn="ctr">
                  <a:solidFill>
                    <a:schemeClr val="accent4">
                      <a:lumMod val="75000"/>
                    </a:schemeClr>
                  </a:solidFill>
                  <a:prstDash val="solid"/>
                  <a:round/>
                </a:ln>
                <a:effectLst/>
              </c:spPr>
            </c:leaderLines>
            <c:extLst>
              <c:ext xmlns:c15="http://schemas.microsoft.com/office/drawing/2012/chart" uri="{CE6537A1-D6FC-4f65-9D91-7224C49458BB}"/>
            </c:extLst>
          </c:dLbls>
          <c:cat>
            <c:strRef>
              <c:f>'F58'!$A$6:$A$10</c:f>
              <c:strCache>
                <c:ptCount val="5"/>
                <c:pt idx="0">
                  <c:v>Agricultura</c:v>
                </c:pt>
                <c:pt idx="1">
                  <c:v>Caza</c:v>
                </c:pt>
                <c:pt idx="2">
                  <c:v>Ganadería</c:v>
                </c:pt>
                <c:pt idx="3">
                  <c:v>Pesca</c:v>
                </c:pt>
                <c:pt idx="4">
                  <c:v>Silvicultura</c:v>
                </c:pt>
              </c:strCache>
            </c:strRef>
          </c:cat>
          <c:val>
            <c:numRef>
              <c:f>'F58'!$B$6:$B$10</c:f>
              <c:numCache>
                <c:formatCode>0.00%</c:formatCode>
                <c:ptCount val="5"/>
                <c:pt idx="0">
                  <c:v>0.78281701064242315</c:v>
                </c:pt>
                <c:pt idx="1">
                  <c:v>4.2224998922831659E-4</c:v>
                </c:pt>
                <c:pt idx="2">
                  <c:v>0.21005644362100909</c:v>
                </c:pt>
                <c:pt idx="3">
                  <c:v>2.361153000990995E-3</c:v>
                </c:pt>
                <c:pt idx="4">
                  <c:v>4.3431427463483992E-3</c:v>
                </c:pt>
              </c:numCache>
            </c:numRef>
          </c:val>
          <c:extLst>
            <c:ext xmlns:c16="http://schemas.microsoft.com/office/drawing/2014/chart" uri="{C3380CC4-5D6E-409C-BE32-E72D297353CC}">
              <c16:uniqueId val="{0000000E-F839-4AFD-8B0A-A78485D18669}"/>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1348597583880836E-2"/>
          <c:y val="3.3086304619452042E-2"/>
          <c:w val="0.95331331743468539"/>
          <c:h val="0.8708966907610856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9C9C-48F6-81C3-8AADA59FE367}"/>
              </c:ext>
            </c:extLst>
          </c:dPt>
          <c:dPt>
            <c:idx val="5"/>
            <c:invertIfNegative val="0"/>
            <c:bubble3D val="0"/>
            <c:extLst>
              <c:ext xmlns:c16="http://schemas.microsoft.com/office/drawing/2014/chart" uri="{C3380CC4-5D6E-409C-BE32-E72D297353CC}">
                <c16:uniqueId val="{00000001-9C9C-48F6-81C3-8AADA59FE367}"/>
              </c:ext>
            </c:extLst>
          </c:dPt>
          <c:dPt>
            <c:idx val="6"/>
            <c:invertIfNegative val="0"/>
            <c:bubble3D val="0"/>
            <c:extLst>
              <c:ext xmlns:c16="http://schemas.microsoft.com/office/drawing/2014/chart" uri="{C3380CC4-5D6E-409C-BE32-E72D297353CC}">
                <c16:uniqueId val="{00000002-9C9C-48F6-81C3-8AADA59FE367}"/>
              </c:ext>
            </c:extLst>
          </c:dPt>
          <c:dPt>
            <c:idx val="7"/>
            <c:invertIfNegative val="0"/>
            <c:bubble3D val="0"/>
            <c:extLst>
              <c:ext xmlns:c16="http://schemas.microsoft.com/office/drawing/2014/chart" uri="{C3380CC4-5D6E-409C-BE32-E72D297353CC}">
                <c16:uniqueId val="{00000003-9C9C-48F6-81C3-8AADA59FE367}"/>
              </c:ext>
            </c:extLst>
          </c:dPt>
          <c:dPt>
            <c:idx val="8"/>
            <c:invertIfNegative val="0"/>
            <c:bubble3D val="0"/>
            <c:extLst>
              <c:ext xmlns:c16="http://schemas.microsoft.com/office/drawing/2014/chart" uri="{C3380CC4-5D6E-409C-BE32-E72D297353CC}">
                <c16:uniqueId val="{00000004-9C9C-48F6-81C3-8AADA59FE367}"/>
              </c:ext>
            </c:extLst>
          </c:dPt>
          <c:dPt>
            <c:idx val="9"/>
            <c:invertIfNegative val="0"/>
            <c:bubble3D val="0"/>
            <c:spPr>
              <a:solidFill>
                <a:srgbClr val="7C878E"/>
              </a:solidFill>
              <a:ln>
                <a:noFill/>
              </a:ln>
              <a:effectLst/>
            </c:spPr>
            <c:extLst>
              <c:ext xmlns:c16="http://schemas.microsoft.com/office/drawing/2014/chart" uri="{C3380CC4-5D6E-409C-BE32-E72D297353CC}">
                <c16:uniqueId val="{00000006-9C9C-48F6-81C3-8AADA59FE367}"/>
              </c:ext>
            </c:extLst>
          </c:dPt>
          <c:dPt>
            <c:idx val="10"/>
            <c:invertIfNegative val="0"/>
            <c:bubble3D val="0"/>
            <c:spPr>
              <a:solidFill>
                <a:srgbClr val="FFC000"/>
              </a:solidFill>
              <a:ln>
                <a:noFill/>
              </a:ln>
              <a:effectLst/>
            </c:spPr>
            <c:extLst>
              <c:ext xmlns:c16="http://schemas.microsoft.com/office/drawing/2014/chart" uri="{C3380CC4-5D6E-409C-BE32-E72D297353CC}">
                <c16:uniqueId val="{00000008-9C9C-48F6-81C3-8AADA59FE367}"/>
              </c:ext>
            </c:extLst>
          </c:dPt>
          <c:dPt>
            <c:idx val="17"/>
            <c:invertIfNegative val="0"/>
            <c:bubble3D val="0"/>
            <c:extLst>
              <c:ext xmlns:c16="http://schemas.microsoft.com/office/drawing/2014/chart" uri="{C3380CC4-5D6E-409C-BE32-E72D297353CC}">
                <c16:uniqueId val="{00000009-9C9C-48F6-81C3-8AADA59FE367}"/>
              </c:ext>
            </c:extLst>
          </c:dPt>
          <c:dPt>
            <c:idx val="18"/>
            <c:invertIfNegative val="0"/>
            <c:bubble3D val="0"/>
            <c:extLst>
              <c:ext xmlns:c16="http://schemas.microsoft.com/office/drawing/2014/chart" uri="{C3380CC4-5D6E-409C-BE32-E72D297353CC}">
                <c16:uniqueId val="{0000000A-9C9C-48F6-81C3-8AADA59FE367}"/>
              </c:ext>
            </c:extLst>
          </c:dPt>
          <c:dLbls>
            <c:dLbl>
              <c:idx val="0"/>
              <c:layout>
                <c:manualLayout>
                  <c:x val="0"/>
                  <c:y val="1.96078431372548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9C-48F6-81C3-8AADA59FE367}"/>
                </c:ext>
              </c:extLst>
            </c:dLbl>
            <c:dLbl>
              <c:idx val="1"/>
              <c:layout>
                <c:manualLayout>
                  <c:x val="2.1898061935305881E-3"/>
                  <c:y val="2.54901960784313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C9C-48F6-81C3-8AADA59FE367}"/>
                </c:ext>
              </c:extLst>
            </c:dLbl>
            <c:dLbl>
              <c:idx val="2"/>
              <c:layout>
                <c:manualLayout>
                  <c:x val="-4.379612387061217E-3"/>
                  <c:y val="2.51632700324223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C9C-48F6-81C3-8AADA59FE367}"/>
                </c:ext>
              </c:extLst>
            </c:dLbl>
            <c:dLbl>
              <c:idx val="3"/>
              <c:layout>
                <c:manualLayout>
                  <c:x val="4.3796123870611763E-3"/>
                  <c:y val="1.56862745098039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C9C-48F6-81C3-8AADA59FE367}"/>
                </c:ext>
              </c:extLst>
            </c:dLbl>
            <c:dLbl>
              <c:idx val="4"/>
              <c:layout>
                <c:manualLayout>
                  <c:x val="2.1898061935305881E-3"/>
                  <c:y val="1.5686274509803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C9C-48F6-81C3-8AADA59FE367}"/>
                </c:ext>
              </c:extLst>
            </c:dLbl>
            <c:dLbl>
              <c:idx val="5"/>
              <c:layout>
                <c:manualLayout>
                  <c:x val="2.1898822124872376E-3"/>
                  <c:y val="1.51750964067905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9C-48F6-81C3-8AADA59FE367}"/>
                </c:ext>
              </c:extLst>
            </c:dLbl>
            <c:dLbl>
              <c:idx val="6"/>
              <c:layout>
                <c:manualLayout>
                  <c:x val="2.1898822124871617E-3"/>
                  <c:y val="1.97500546067725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9C-48F6-81C3-8AADA59FE367}"/>
                </c:ext>
              </c:extLst>
            </c:dLbl>
            <c:dLbl>
              <c:idx val="7"/>
              <c:layout>
                <c:manualLayout>
                  <c:x val="0"/>
                  <c:y val="8.59155865884649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9C-48F6-81C3-8AADA59FE367}"/>
                </c:ext>
              </c:extLst>
            </c:dLbl>
            <c:dLbl>
              <c:idx val="8"/>
              <c:layout>
                <c:manualLayout>
                  <c:x val="2.1898061935305881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9C-48F6-81C3-8AADA59FE367}"/>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'F59'!$A$6:$A$16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45139</c:v>
                </c:pt>
              </c:numCache>
            </c:numRef>
          </c:cat>
          <c:val>
            <c:numRef>
              <c:f>'F59'!$B$6:$B$16</c:f>
              <c:numCache>
                <c:formatCode>#,##0</c:formatCode>
                <c:ptCount val="11"/>
                <c:pt idx="0">
                  <c:v>347298</c:v>
                </c:pt>
                <c:pt idx="1">
                  <c:v>363344</c:v>
                </c:pt>
                <c:pt idx="2">
                  <c:v>385457</c:v>
                </c:pt>
                <c:pt idx="3">
                  <c:v>407270</c:v>
                </c:pt>
                <c:pt idx="4">
                  <c:v>435724</c:v>
                </c:pt>
                <c:pt idx="5">
                  <c:v>452017</c:v>
                </c:pt>
                <c:pt idx="6">
                  <c:v>458198</c:v>
                </c:pt>
                <c:pt idx="7">
                  <c:v>452541</c:v>
                </c:pt>
                <c:pt idx="8">
                  <c:v>480660</c:v>
                </c:pt>
                <c:pt idx="9">
                  <c:v>508146</c:v>
                </c:pt>
                <c:pt idx="10">
                  <c:v>521651</c:v>
                </c:pt>
              </c:numCache>
            </c:numRef>
          </c:val>
          <c:extLst>
            <c:ext xmlns:c16="http://schemas.microsoft.com/office/drawing/2014/chart" uri="{C3380CC4-5D6E-409C-BE32-E72D297353CC}">
              <c16:uniqueId val="{0000000F-9C9C-48F6-81C3-8AADA59FE367}"/>
            </c:ext>
          </c:extLst>
        </c:ser>
        <c:dLbls>
          <c:dLblPos val="outEnd"/>
          <c:showLegendKey val="0"/>
          <c:showVal val="1"/>
          <c:showCatName val="0"/>
          <c:showSerName val="0"/>
          <c:showPercent val="0"/>
          <c:showBubbleSize val="0"/>
        </c:dLbls>
        <c:gapWidth val="80"/>
        <c:overlap val="-27"/>
        <c:axId val="61280640"/>
        <c:axId val="61296640"/>
      </c:barChart>
      <c:catAx>
        <c:axId val="61280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1296640"/>
        <c:crosses val="autoZero"/>
        <c:auto val="1"/>
        <c:lblAlgn val="ctr"/>
        <c:lblOffset val="100"/>
        <c:noMultiLvlLbl val="0"/>
      </c:catAx>
      <c:valAx>
        <c:axId val="61296640"/>
        <c:scaling>
          <c:orientation val="minMax"/>
        </c:scaling>
        <c:delete val="1"/>
        <c:axPos val="l"/>
        <c:numFmt formatCode="#,##0" sourceLinked="1"/>
        <c:majorTickMark val="out"/>
        <c:minorTickMark val="none"/>
        <c:tickLblPos val="nextTo"/>
        <c:crossAx val="6128064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7048995005652"/>
          <c:y val="0.16387517168637511"/>
          <c:w val="0.6245257381104875"/>
          <c:h val="0.7004966686856452"/>
        </c:manualLayout>
      </c:layout>
      <c:pieChart>
        <c:varyColors val="1"/>
        <c:ser>
          <c:idx val="0"/>
          <c:order val="0"/>
          <c:explosion val="1"/>
          <c:dPt>
            <c:idx val="0"/>
            <c:bubble3D val="0"/>
            <c:spPr>
              <a:solidFill>
                <a:srgbClr val="C8BC66"/>
              </a:solidFill>
            </c:spPr>
            <c:extLst>
              <c:ext xmlns:c16="http://schemas.microsoft.com/office/drawing/2014/chart" uri="{C3380CC4-5D6E-409C-BE32-E72D297353CC}">
                <c16:uniqueId val="{00000001-35CA-4E84-BA18-34846F03F03B}"/>
              </c:ext>
            </c:extLst>
          </c:dPt>
          <c:dPt>
            <c:idx val="1"/>
            <c:bubble3D val="0"/>
            <c:spPr>
              <a:solidFill>
                <a:srgbClr val="FFD581"/>
              </a:solidFill>
            </c:spPr>
            <c:extLst>
              <c:ext xmlns:c16="http://schemas.microsoft.com/office/drawing/2014/chart" uri="{C3380CC4-5D6E-409C-BE32-E72D297353CC}">
                <c16:uniqueId val="{00000003-35CA-4E84-BA18-34846F03F03B}"/>
              </c:ext>
            </c:extLst>
          </c:dPt>
          <c:dPt>
            <c:idx val="2"/>
            <c:bubble3D val="0"/>
            <c:spPr>
              <a:solidFill>
                <a:srgbClr val="DAA600"/>
              </a:solidFill>
            </c:spPr>
            <c:extLst>
              <c:ext xmlns:c16="http://schemas.microsoft.com/office/drawing/2014/chart" uri="{C3380CC4-5D6E-409C-BE32-E72D297353CC}">
                <c16:uniqueId val="{00000005-35CA-4E84-BA18-34846F03F03B}"/>
              </c:ext>
            </c:extLst>
          </c:dPt>
          <c:dPt>
            <c:idx val="3"/>
            <c:bubble3D val="0"/>
            <c:spPr>
              <a:solidFill>
                <a:srgbClr val="8A8032"/>
              </a:solidFill>
            </c:spPr>
            <c:extLst>
              <c:ext xmlns:c16="http://schemas.microsoft.com/office/drawing/2014/chart" uri="{C3380CC4-5D6E-409C-BE32-E72D297353CC}">
                <c16:uniqueId val="{00000007-35CA-4E84-BA18-34846F03F03B}"/>
              </c:ext>
            </c:extLst>
          </c:dPt>
          <c:dPt>
            <c:idx val="4"/>
            <c:bubble3D val="0"/>
            <c:spPr>
              <a:solidFill>
                <a:srgbClr val="ED7D31">
                  <a:lumMod val="50000"/>
                </a:srgbClr>
              </a:solidFill>
            </c:spPr>
            <c:extLst>
              <c:ext xmlns:c16="http://schemas.microsoft.com/office/drawing/2014/chart" uri="{C3380CC4-5D6E-409C-BE32-E72D297353CC}">
                <c16:uniqueId val="{00000009-35CA-4E84-BA18-34846F03F03B}"/>
              </c:ext>
            </c:extLst>
          </c:dPt>
          <c:dPt>
            <c:idx val="5"/>
            <c:bubble3D val="0"/>
            <c:spPr>
              <a:solidFill>
                <a:srgbClr val="9E6900"/>
              </a:solidFill>
            </c:spPr>
            <c:extLst>
              <c:ext xmlns:c16="http://schemas.microsoft.com/office/drawing/2014/chart" uri="{C3380CC4-5D6E-409C-BE32-E72D297353CC}">
                <c16:uniqueId val="{0000000B-35CA-4E84-BA18-34846F03F03B}"/>
              </c:ext>
            </c:extLst>
          </c:dPt>
          <c:dPt>
            <c:idx val="6"/>
            <c:bubble3D val="0"/>
            <c:spPr>
              <a:solidFill>
                <a:srgbClr val="663300"/>
              </a:solidFill>
            </c:spPr>
            <c:extLst>
              <c:ext xmlns:c16="http://schemas.microsoft.com/office/drawing/2014/chart" uri="{C3380CC4-5D6E-409C-BE32-E72D297353CC}">
                <c16:uniqueId val="{0000000D-35CA-4E84-BA18-34846F03F03B}"/>
              </c:ext>
            </c:extLst>
          </c:dPt>
          <c:dPt>
            <c:idx val="7"/>
            <c:bubble3D val="0"/>
            <c:spPr>
              <a:solidFill>
                <a:srgbClr val="FFC301"/>
              </a:solidFill>
            </c:spPr>
            <c:extLst>
              <c:ext xmlns:c16="http://schemas.microsoft.com/office/drawing/2014/chart" uri="{C3380CC4-5D6E-409C-BE32-E72D297353CC}">
                <c16:uniqueId val="{0000000F-35CA-4E84-BA18-34846F03F03B}"/>
              </c:ext>
            </c:extLst>
          </c:dPt>
          <c:dPt>
            <c:idx val="8"/>
            <c:bubble3D val="0"/>
            <c:spPr>
              <a:solidFill>
                <a:srgbClr val="F0975A"/>
              </a:solidFill>
            </c:spPr>
            <c:extLst>
              <c:ext xmlns:c16="http://schemas.microsoft.com/office/drawing/2014/chart" uri="{C3380CC4-5D6E-409C-BE32-E72D297353CC}">
                <c16:uniqueId val="{00000011-35CA-4E84-BA18-34846F03F03B}"/>
              </c:ext>
            </c:extLst>
          </c:dPt>
          <c:dPt>
            <c:idx val="9"/>
            <c:bubble3D val="0"/>
            <c:spPr>
              <a:solidFill>
                <a:srgbClr val="ED7D31">
                  <a:lumMod val="75000"/>
                </a:srgbClr>
              </a:solidFill>
            </c:spPr>
            <c:extLst>
              <c:ext xmlns:c16="http://schemas.microsoft.com/office/drawing/2014/chart" uri="{C3380CC4-5D6E-409C-BE32-E72D297353CC}">
                <c16:uniqueId val="{00000013-35CA-4E84-BA18-34846F03F03B}"/>
              </c:ext>
            </c:extLst>
          </c:dPt>
          <c:dLbls>
            <c:dLbl>
              <c:idx val="0"/>
              <c:layout>
                <c:manualLayout>
                  <c:x val="-7.4687664041994672E-2"/>
                  <c:y val="-5.521027131544362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5CA-4E84-BA18-34846F03F03B}"/>
                </c:ext>
              </c:extLst>
            </c:dLbl>
            <c:dLbl>
              <c:idx val="1"/>
              <c:layout>
                <c:manualLayout>
                  <c:x val="-9.6274509803921573E-3"/>
                  <c:y val="-0.34075703393398588"/>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069001235183218"/>
                      <c:h val="0.28977856671181768"/>
                    </c:manualLayout>
                  </c15:layout>
                </c:ext>
                <c:ext xmlns:c16="http://schemas.microsoft.com/office/drawing/2014/chart" uri="{C3380CC4-5D6E-409C-BE32-E72D297353CC}">
                  <c16:uniqueId val="{00000003-35CA-4E84-BA18-34846F03F03B}"/>
                </c:ext>
              </c:extLst>
            </c:dLbl>
            <c:dLbl>
              <c:idx val="2"/>
              <c:layout>
                <c:manualLayout>
                  <c:x val="7.7217897795293713E-2"/>
                  <c:y val="-3.7029813124651173E-2"/>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19725490196078432"/>
                      <c:h val="0.22282844517543901"/>
                    </c:manualLayout>
                  </c15:layout>
                </c:ext>
                <c:ext xmlns:c16="http://schemas.microsoft.com/office/drawing/2014/chart" uri="{C3380CC4-5D6E-409C-BE32-E72D297353CC}">
                  <c16:uniqueId val="{00000005-35CA-4E84-BA18-34846F03F03B}"/>
                </c:ext>
              </c:extLst>
            </c:dLbl>
            <c:dLbl>
              <c:idx val="3"/>
              <c:layout>
                <c:manualLayout>
                  <c:x val="9.0423942069766866E-2"/>
                  <c:y val="1.674530626211496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35CA-4E84-BA18-34846F03F03B}"/>
                </c:ext>
              </c:extLst>
            </c:dLbl>
            <c:dLbl>
              <c:idx val="4"/>
              <c:layout>
                <c:manualLayout>
                  <c:x val="8.9202562914929756E-2"/>
                  <c:y val="3.16140419392979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35CA-4E84-BA18-34846F03F03B}"/>
                </c:ext>
              </c:extLst>
            </c:dLbl>
            <c:dLbl>
              <c:idx val="5"/>
              <c:layout>
                <c:manualLayout>
                  <c:x val="-2.4771853282004312E-2"/>
                  <c:y val="5.9033440666223146E-2"/>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0298039215686275"/>
                      <c:h val="0.22031170577230805"/>
                    </c:manualLayout>
                  </c15:layout>
                </c:ext>
                <c:ext xmlns:c16="http://schemas.microsoft.com/office/drawing/2014/chart" uri="{C3380CC4-5D6E-409C-BE32-E72D297353CC}">
                  <c16:uniqueId val="{0000000B-35CA-4E84-BA18-34846F03F03B}"/>
                </c:ext>
              </c:extLst>
            </c:dLbl>
            <c:dLbl>
              <c:idx val="6"/>
              <c:layout>
                <c:manualLayout>
                  <c:x val="-2.3292342133703875E-2"/>
                  <c:y val="-3.8619424080408145E-2"/>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15674509803921566"/>
                      <c:h val="0.14804014091578371"/>
                    </c:manualLayout>
                  </c15:layout>
                </c:ext>
                <c:ext xmlns:c16="http://schemas.microsoft.com/office/drawing/2014/chart" uri="{C3380CC4-5D6E-409C-BE32-E72D297353CC}">
                  <c16:uniqueId val="{0000000D-35CA-4E84-BA18-34846F03F03B}"/>
                </c:ext>
              </c:extLst>
            </c:dLbl>
            <c:dLbl>
              <c:idx val="7"/>
              <c:layout>
                <c:manualLayout>
                  <c:x val="7.71962328238382E-8"/>
                  <c:y val="-0.20665702122533722"/>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2132221707580665"/>
                      <c:h val="0.17525131778837694"/>
                    </c:manualLayout>
                  </c15:layout>
                </c:ext>
                <c:ext xmlns:c16="http://schemas.microsoft.com/office/drawing/2014/chart" uri="{C3380CC4-5D6E-409C-BE32-E72D297353CC}">
                  <c16:uniqueId val="{0000000F-35CA-4E84-BA18-34846F03F03B}"/>
                </c:ext>
              </c:extLst>
            </c:dLbl>
            <c:dLbl>
              <c:idx val="8"/>
              <c:layout>
                <c:manualLayout>
                  <c:x val="0.18669823992589163"/>
                  <c:y val="-0.2406242465485412"/>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0127667129844062"/>
                      <c:h val="0.2234902040183194"/>
                    </c:manualLayout>
                  </c15:layout>
                </c:ext>
                <c:ext xmlns:c16="http://schemas.microsoft.com/office/drawing/2014/chart" uri="{C3380CC4-5D6E-409C-BE32-E72D297353CC}">
                  <c16:uniqueId val="{00000011-35CA-4E84-BA18-34846F03F03B}"/>
                </c:ext>
              </c:extLst>
            </c:dLbl>
            <c:dLbl>
              <c:idx val="9"/>
              <c:layout>
                <c:manualLayout>
                  <c:x val="0.1838141114713602"/>
                  <c:y val="-6.87698880407828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35CA-4E84-BA18-34846F03F03B}"/>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'F60'!$A$5:$A$14</c:f>
              <c:strCache>
                <c:ptCount val="10"/>
                <c:pt idx="0">
                  <c:v>Elaboración de alimentos.</c:v>
                </c:pt>
                <c:pt idx="1">
                  <c:v>Fabricación y ensamble de maquinaria, equipos, aparatos y accesorios y artículos eléctricos, electrónicos y sus partes.</c:v>
                </c:pt>
                <c:pt idx="2">
                  <c:v>Fabricación de productos metálicos, excepto maquinaria y equipo.</c:v>
                </c:pt>
                <c:pt idx="3">
                  <c:v>Industria química.</c:v>
                </c:pt>
                <c:pt idx="4">
                  <c:v>Fabricación de productos de hule y plástico.</c:v>
                </c:pt>
                <c:pt idx="5">
                  <c:v>Construcción, reconstrucción y ensamble de equipo de transporte y sus partes.</c:v>
                </c:pt>
                <c:pt idx="6">
                  <c:v>Elaboración de bebidas.</c:v>
                </c:pt>
                <c:pt idx="7">
                  <c:v>Fabricación, ensamble y reparación de maquinaria, equipo y sus partes; excepto los eléctricos.</c:v>
                </c:pt>
                <c:pt idx="8">
                  <c:v>Fabricación y/o reparación de muebles de madera y sus partes; excepto de metal y de plástico moldeado.</c:v>
                </c:pt>
                <c:pt idx="9">
                  <c:v>Otros</c:v>
                </c:pt>
              </c:strCache>
            </c:strRef>
          </c:cat>
          <c:val>
            <c:numRef>
              <c:f>'F60'!$B$5:$B$14</c:f>
              <c:numCache>
                <c:formatCode>0.00%</c:formatCode>
                <c:ptCount val="10"/>
                <c:pt idx="0">
                  <c:v>0.20714615710503767</c:v>
                </c:pt>
                <c:pt idx="1">
                  <c:v>0.14558200789416678</c:v>
                </c:pt>
                <c:pt idx="2">
                  <c:v>0.10362292030495485</c:v>
                </c:pt>
                <c:pt idx="3">
                  <c:v>8.8423102802448375E-2</c:v>
                </c:pt>
                <c:pt idx="4">
                  <c:v>8.7594962915819197E-2</c:v>
                </c:pt>
                <c:pt idx="5">
                  <c:v>5.3317256173188589E-2</c:v>
                </c:pt>
                <c:pt idx="6">
                  <c:v>5.2993284782354488E-2</c:v>
                </c:pt>
                <c:pt idx="7">
                  <c:v>4.8229563443758373E-2</c:v>
                </c:pt>
                <c:pt idx="8">
                  <c:v>4.0651700083005685E-2</c:v>
                </c:pt>
                <c:pt idx="9">
                  <c:v>0.17243904449526598</c:v>
                </c:pt>
              </c:numCache>
            </c:numRef>
          </c:val>
          <c:extLst>
            <c:ext xmlns:c16="http://schemas.microsoft.com/office/drawing/2014/chart" uri="{C3380CC4-5D6E-409C-BE32-E72D297353CC}">
              <c16:uniqueId val="{00000014-35CA-4E84-BA18-34846F03F03B}"/>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solidFill>
        <a:sysClr val="window" lastClr="FFFFFF">
          <a:lumMod val="95000"/>
        </a:sysClr>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3385775371955055E-2"/>
          <c:y val="4.6622598243693018E-2"/>
          <c:w val="0.95712607848474907"/>
          <c:h val="0.860216973629364"/>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1BB8-42AC-A6FA-94495767BC5B}"/>
              </c:ext>
            </c:extLst>
          </c:dPt>
          <c:dPt>
            <c:idx val="5"/>
            <c:invertIfNegative val="0"/>
            <c:bubble3D val="0"/>
            <c:extLst>
              <c:ext xmlns:c16="http://schemas.microsoft.com/office/drawing/2014/chart" uri="{C3380CC4-5D6E-409C-BE32-E72D297353CC}">
                <c16:uniqueId val="{00000001-1BB8-42AC-A6FA-94495767BC5B}"/>
              </c:ext>
            </c:extLst>
          </c:dPt>
          <c:dPt>
            <c:idx val="6"/>
            <c:invertIfNegative val="0"/>
            <c:bubble3D val="0"/>
            <c:extLst>
              <c:ext xmlns:c16="http://schemas.microsoft.com/office/drawing/2014/chart" uri="{C3380CC4-5D6E-409C-BE32-E72D297353CC}">
                <c16:uniqueId val="{00000002-1BB8-42AC-A6FA-94495767BC5B}"/>
              </c:ext>
            </c:extLst>
          </c:dPt>
          <c:dPt>
            <c:idx val="7"/>
            <c:invertIfNegative val="0"/>
            <c:bubble3D val="0"/>
            <c:extLst>
              <c:ext xmlns:c16="http://schemas.microsoft.com/office/drawing/2014/chart" uri="{C3380CC4-5D6E-409C-BE32-E72D297353CC}">
                <c16:uniqueId val="{00000003-1BB8-42AC-A6FA-94495767BC5B}"/>
              </c:ext>
            </c:extLst>
          </c:dPt>
          <c:dPt>
            <c:idx val="8"/>
            <c:invertIfNegative val="0"/>
            <c:bubble3D val="0"/>
            <c:extLst>
              <c:ext xmlns:c16="http://schemas.microsoft.com/office/drawing/2014/chart" uri="{C3380CC4-5D6E-409C-BE32-E72D297353CC}">
                <c16:uniqueId val="{00000004-1BB8-42AC-A6FA-94495767BC5B}"/>
              </c:ext>
            </c:extLst>
          </c:dPt>
          <c:dPt>
            <c:idx val="9"/>
            <c:invertIfNegative val="0"/>
            <c:bubble3D val="0"/>
            <c:spPr>
              <a:solidFill>
                <a:srgbClr val="7C878E"/>
              </a:solidFill>
              <a:ln>
                <a:noFill/>
              </a:ln>
              <a:effectLst/>
            </c:spPr>
            <c:extLst>
              <c:ext xmlns:c16="http://schemas.microsoft.com/office/drawing/2014/chart" uri="{C3380CC4-5D6E-409C-BE32-E72D297353CC}">
                <c16:uniqueId val="{00000006-1BB8-42AC-A6FA-94495767BC5B}"/>
              </c:ext>
            </c:extLst>
          </c:dPt>
          <c:dPt>
            <c:idx val="10"/>
            <c:invertIfNegative val="0"/>
            <c:bubble3D val="0"/>
            <c:spPr>
              <a:solidFill>
                <a:srgbClr val="FFC000"/>
              </a:solidFill>
              <a:ln>
                <a:noFill/>
              </a:ln>
              <a:effectLst/>
            </c:spPr>
            <c:extLst>
              <c:ext xmlns:c16="http://schemas.microsoft.com/office/drawing/2014/chart" uri="{C3380CC4-5D6E-409C-BE32-E72D297353CC}">
                <c16:uniqueId val="{00000008-1BB8-42AC-A6FA-94495767BC5B}"/>
              </c:ext>
            </c:extLst>
          </c:dPt>
          <c:dPt>
            <c:idx val="17"/>
            <c:invertIfNegative val="0"/>
            <c:bubble3D val="0"/>
            <c:extLst>
              <c:ext xmlns:c16="http://schemas.microsoft.com/office/drawing/2014/chart" uri="{C3380CC4-5D6E-409C-BE32-E72D297353CC}">
                <c16:uniqueId val="{00000009-1BB8-42AC-A6FA-94495767BC5B}"/>
              </c:ext>
            </c:extLst>
          </c:dPt>
          <c:dPt>
            <c:idx val="18"/>
            <c:invertIfNegative val="0"/>
            <c:bubble3D val="0"/>
            <c:extLst>
              <c:ext xmlns:c16="http://schemas.microsoft.com/office/drawing/2014/chart" uri="{C3380CC4-5D6E-409C-BE32-E72D297353CC}">
                <c16:uniqueId val="{0000000A-1BB8-42AC-A6FA-94495767BC5B}"/>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B8-42AC-A6FA-94495767BC5B}"/>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BB8-42AC-A6FA-94495767BC5B}"/>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BB8-42AC-A6FA-94495767BC5B}"/>
                </c:ext>
              </c:extLst>
            </c:dLbl>
            <c:dLbl>
              <c:idx val="3"/>
              <c:layout>
                <c:manualLayout>
                  <c:x val="-3.6510558623311218E-17"/>
                  <c:y val="1.411899329442466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BB8-42AC-A6FA-94495767BC5B}"/>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BB8-42AC-A6FA-94495767BC5B}"/>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B8-42AC-A6FA-94495767BC5B}"/>
                </c:ext>
              </c:extLst>
            </c:dLbl>
            <c:dLbl>
              <c:idx val="6"/>
              <c:layout>
                <c:manualLayout>
                  <c:x val="-6.1758373017745507E-3"/>
                  <c:y val="1.54348442931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B8-42AC-A6FA-94495767BC5B}"/>
                </c:ext>
              </c:extLst>
            </c:dLbl>
            <c:dLbl>
              <c:idx val="7"/>
              <c:layout>
                <c:manualLayout>
                  <c:x val="-9.7841064174072224E-3"/>
                  <c:y val="2.98311627065942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B8-42AC-A6FA-94495767BC5B}"/>
                </c:ext>
              </c:extLst>
            </c:dLbl>
            <c:dLbl>
              <c:idx val="8"/>
              <c:layout>
                <c:manualLayout>
                  <c:x val="0"/>
                  <c:y val="7.69328391458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B8-42AC-A6FA-94495767BC5B}"/>
                </c:ext>
              </c:extLst>
            </c:dLbl>
            <c:dLbl>
              <c:idx val="9"/>
              <c:layout>
                <c:manualLayout>
                  <c:x val="-1.4604223449324487E-16"/>
                  <c:y val="7.69328391458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B8-42AC-A6FA-94495767BC5B}"/>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'F61'!$A$6:$A$16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45139</c:v>
                </c:pt>
              </c:numCache>
            </c:numRef>
          </c:cat>
          <c:val>
            <c:numRef>
              <c:f>'F61'!$B$6:$B$16</c:f>
              <c:numCache>
                <c:formatCode>#,##0</c:formatCode>
                <c:ptCount val="11"/>
                <c:pt idx="0">
                  <c:v>282499</c:v>
                </c:pt>
                <c:pt idx="1">
                  <c:v>295797</c:v>
                </c:pt>
                <c:pt idx="2">
                  <c:v>312586</c:v>
                </c:pt>
                <c:pt idx="3">
                  <c:v>334254</c:v>
                </c:pt>
                <c:pt idx="4">
                  <c:v>343480</c:v>
                </c:pt>
                <c:pt idx="5">
                  <c:v>354114</c:v>
                </c:pt>
                <c:pt idx="6">
                  <c:v>363625</c:v>
                </c:pt>
                <c:pt idx="7">
                  <c:v>366999</c:v>
                </c:pt>
                <c:pt idx="8">
                  <c:v>388949</c:v>
                </c:pt>
                <c:pt idx="9">
                  <c:v>399607</c:v>
                </c:pt>
                <c:pt idx="10">
                  <c:v>411107</c:v>
                </c:pt>
              </c:numCache>
            </c:numRef>
          </c:val>
          <c:extLst>
            <c:ext xmlns:c16="http://schemas.microsoft.com/office/drawing/2014/chart" uri="{C3380CC4-5D6E-409C-BE32-E72D297353CC}">
              <c16:uniqueId val="{0000000F-1BB8-42AC-A6FA-94495767BC5B}"/>
            </c:ext>
          </c:extLst>
        </c:ser>
        <c:dLbls>
          <c:dLblPos val="outEnd"/>
          <c:showLegendKey val="0"/>
          <c:showVal val="1"/>
          <c:showCatName val="0"/>
          <c:showSerName val="0"/>
          <c:showPercent val="0"/>
          <c:showBubbleSize val="0"/>
        </c:dLbls>
        <c:gapWidth val="80"/>
        <c:overlap val="-27"/>
        <c:axId val="87621632"/>
        <c:axId val="87625088"/>
      </c:barChart>
      <c:catAx>
        <c:axId val="87621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900"/>
            </a:pPr>
            <a:endParaRPr lang="es-MX"/>
          </a:p>
        </c:txPr>
        <c:crossAx val="87625088"/>
        <c:crosses val="autoZero"/>
        <c:auto val="1"/>
        <c:lblAlgn val="ctr"/>
        <c:lblOffset val="100"/>
        <c:noMultiLvlLbl val="0"/>
      </c:catAx>
      <c:valAx>
        <c:axId val="87625088"/>
        <c:scaling>
          <c:orientation val="minMax"/>
        </c:scaling>
        <c:delete val="1"/>
        <c:axPos val="l"/>
        <c:numFmt formatCode="#,##0" sourceLinked="1"/>
        <c:majorTickMark val="out"/>
        <c:minorTickMark val="none"/>
        <c:tickLblPos val="nextTo"/>
        <c:crossAx val="876216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5906398104266"/>
          <c:y val="0.14448076901779683"/>
          <c:w val="0.58291417739827989"/>
          <c:h val="0.6731789869549889"/>
        </c:manualLayout>
      </c:layout>
      <c:pieChart>
        <c:varyColors val="1"/>
        <c:ser>
          <c:idx val="0"/>
          <c:order val="0"/>
          <c:spPr>
            <a:ln>
              <a:noFill/>
            </a:ln>
          </c:spPr>
          <c:dPt>
            <c:idx val="0"/>
            <c:bubble3D val="0"/>
            <c:spPr>
              <a:solidFill>
                <a:srgbClr val="C8BC66"/>
              </a:solidFill>
              <a:ln>
                <a:noFill/>
              </a:ln>
            </c:spPr>
            <c:extLst>
              <c:ext xmlns:c16="http://schemas.microsoft.com/office/drawing/2014/chart" uri="{C3380CC4-5D6E-409C-BE32-E72D297353CC}">
                <c16:uniqueId val="{00000001-2AAE-4812-9827-8A8F0CF8999E}"/>
              </c:ext>
            </c:extLst>
          </c:dPt>
          <c:dPt>
            <c:idx val="1"/>
            <c:bubble3D val="0"/>
            <c:spPr>
              <a:solidFill>
                <a:srgbClr val="FBD1AF"/>
              </a:solidFill>
              <a:ln>
                <a:noFill/>
              </a:ln>
            </c:spPr>
            <c:extLst>
              <c:ext xmlns:c16="http://schemas.microsoft.com/office/drawing/2014/chart" uri="{C3380CC4-5D6E-409C-BE32-E72D297353CC}">
                <c16:uniqueId val="{00000003-2AAE-4812-9827-8A8F0CF8999E}"/>
              </c:ext>
            </c:extLst>
          </c:dPt>
          <c:dPt>
            <c:idx val="2"/>
            <c:bubble3D val="0"/>
            <c:spPr>
              <a:solidFill>
                <a:srgbClr val="C89800"/>
              </a:solidFill>
              <a:ln>
                <a:noFill/>
              </a:ln>
            </c:spPr>
            <c:extLst>
              <c:ext xmlns:c16="http://schemas.microsoft.com/office/drawing/2014/chart" uri="{C3380CC4-5D6E-409C-BE32-E72D297353CC}">
                <c16:uniqueId val="{00000005-2AAE-4812-9827-8A8F0CF8999E}"/>
              </c:ext>
            </c:extLst>
          </c:dPt>
          <c:dPt>
            <c:idx val="3"/>
            <c:bubble3D val="0"/>
            <c:spPr>
              <a:solidFill>
                <a:srgbClr val="663300"/>
              </a:solidFill>
              <a:ln>
                <a:noFill/>
              </a:ln>
            </c:spPr>
            <c:extLst>
              <c:ext xmlns:c16="http://schemas.microsoft.com/office/drawing/2014/chart" uri="{C3380CC4-5D6E-409C-BE32-E72D297353CC}">
                <c16:uniqueId val="{00000007-2AAE-4812-9827-8A8F0CF8999E}"/>
              </c:ext>
            </c:extLst>
          </c:dPt>
          <c:dPt>
            <c:idx val="4"/>
            <c:bubble3D val="0"/>
            <c:spPr>
              <a:solidFill>
                <a:srgbClr val="8A5C00"/>
              </a:solidFill>
              <a:ln>
                <a:noFill/>
              </a:ln>
            </c:spPr>
            <c:extLst>
              <c:ext xmlns:c16="http://schemas.microsoft.com/office/drawing/2014/chart" uri="{C3380CC4-5D6E-409C-BE32-E72D297353CC}">
                <c16:uniqueId val="{00000009-2AAE-4812-9827-8A8F0CF8999E}"/>
              </c:ext>
            </c:extLst>
          </c:dPt>
          <c:dPt>
            <c:idx val="5"/>
            <c:bubble3D val="0"/>
            <c:spPr>
              <a:solidFill>
                <a:srgbClr val="ED7D31"/>
              </a:solidFill>
              <a:ln>
                <a:noFill/>
              </a:ln>
            </c:spPr>
            <c:extLst>
              <c:ext xmlns:c16="http://schemas.microsoft.com/office/drawing/2014/chart" uri="{C3380CC4-5D6E-409C-BE32-E72D297353CC}">
                <c16:uniqueId val="{0000000B-2AAE-4812-9827-8A8F0CF8999E}"/>
              </c:ext>
            </c:extLst>
          </c:dPt>
          <c:dPt>
            <c:idx val="6"/>
            <c:bubble3D val="0"/>
            <c:spPr>
              <a:solidFill>
                <a:srgbClr val="FBBB27"/>
              </a:solidFill>
              <a:ln>
                <a:noFill/>
              </a:ln>
            </c:spPr>
            <c:extLst>
              <c:ext xmlns:c16="http://schemas.microsoft.com/office/drawing/2014/chart" uri="{C3380CC4-5D6E-409C-BE32-E72D297353CC}">
                <c16:uniqueId val="{0000000D-2AAE-4812-9827-8A8F0CF8999E}"/>
              </c:ext>
            </c:extLst>
          </c:dPt>
          <c:dPt>
            <c:idx val="7"/>
            <c:bubble3D val="0"/>
            <c:spPr>
              <a:solidFill>
                <a:srgbClr val="FFD581"/>
              </a:solidFill>
              <a:ln>
                <a:noFill/>
              </a:ln>
            </c:spPr>
            <c:extLst>
              <c:ext xmlns:c16="http://schemas.microsoft.com/office/drawing/2014/chart" uri="{C3380CC4-5D6E-409C-BE32-E72D297353CC}">
                <c16:uniqueId val="{0000000F-2AAE-4812-9827-8A8F0CF8999E}"/>
              </c:ext>
            </c:extLst>
          </c:dPt>
          <c:dPt>
            <c:idx val="8"/>
            <c:bubble3D val="0"/>
            <c:spPr>
              <a:solidFill>
                <a:srgbClr val="7C878E"/>
              </a:solidFill>
              <a:ln>
                <a:noFill/>
              </a:ln>
            </c:spPr>
            <c:extLst>
              <c:ext xmlns:c16="http://schemas.microsoft.com/office/drawing/2014/chart" uri="{C3380CC4-5D6E-409C-BE32-E72D297353CC}">
                <c16:uniqueId val="{00000011-2AAE-4812-9827-8A8F0CF8999E}"/>
              </c:ext>
            </c:extLst>
          </c:dPt>
          <c:dLbls>
            <c:dLbl>
              <c:idx val="0"/>
              <c:layout>
                <c:manualLayout>
                  <c:x val="6.1051771851781365E-2"/>
                  <c:y val="5.8274780750874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AAE-4812-9827-8A8F0CF8999E}"/>
                </c:ext>
              </c:extLst>
            </c:dLbl>
            <c:dLbl>
              <c:idx val="1"/>
              <c:layout>
                <c:manualLayout>
                  <c:x val="1.8857766228484805E-2"/>
                  <c:y val="-7.74336550076130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AAE-4812-9827-8A8F0CF8999E}"/>
                </c:ext>
              </c:extLst>
            </c:dLbl>
            <c:dLbl>
              <c:idx val="2"/>
              <c:layout>
                <c:manualLayout>
                  <c:x val="5.0554670092220269E-2"/>
                  <c:y val="2.52866176191870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AAE-4812-9827-8A8F0CF8999E}"/>
                </c:ext>
              </c:extLst>
            </c:dLbl>
            <c:dLbl>
              <c:idx val="3"/>
              <c:layout>
                <c:manualLayout>
                  <c:x val="1.2128838880034219E-2"/>
                  <c:y val="1.312910284463894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AAE-4812-9827-8A8F0CF8999E}"/>
                </c:ext>
              </c:extLst>
            </c:dLbl>
            <c:dLbl>
              <c:idx val="4"/>
              <c:layout>
                <c:manualLayout>
                  <c:x val="8.3298046958631689E-3"/>
                  <c:y val="8.42781577904512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AAE-4812-9827-8A8F0CF8999E}"/>
                </c:ext>
              </c:extLst>
            </c:dLbl>
            <c:dLbl>
              <c:idx val="5"/>
              <c:layout>
                <c:manualLayout>
                  <c:x val="-1.6117230059233531E-2"/>
                  <c:y val="-5.028859904546942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AAE-4812-9827-8A8F0CF8999E}"/>
                </c:ext>
              </c:extLst>
            </c:dLbl>
            <c:dLbl>
              <c:idx val="6"/>
              <c:layout>
                <c:manualLayout>
                  <c:x val="-4.1896583168795742E-2"/>
                  <c:y val="-4.40086838160547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AAE-4812-9827-8A8F0CF8999E}"/>
                </c:ext>
              </c:extLst>
            </c:dLbl>
            <c:dLbl>
              <c:idx val="7"/>
              <c:layout>
                <c:manualLayout>
                  <c:x val="5.5845564621642842E-2"/>
                  <c:y val="-3.24285394303830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2AAE-4812-9827-8A8F0CF8999E}"/>
                </c:ext>
              </c:extLst>
            </c:dLbl>
            <c:dLbl>
              <c:idx val="8"/>
              <c:layout>
                <c:manualLayout>
                  <c:x val="0.15591534441880567"/>
                  <c:y val="-3.27023208532193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2AAE-4812-9827-8A8F0CF8999E}"/>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'F62'!$A$6:$A$14</c:f>
              <c:strCache>
                <c:ptCount val="9"/>
                <c:pt idx="0">
                  <c:v>Compraventa de alimentos, bebidas y productos del tabaco.</c:v>
                </c:pt>
                <c:pt idx="1">
                  <c:v>Compraventa de prendas de vestir y artículos de uso personal.</c:v>
                </c:pt>
                <c:pt idx="2">
                  <c:v>Compraventa de materias primas, materiales y auxiliares.</c:v>
                </c:pt>
                <c:pt idx="3">
                  <c:v>Compraventa de maquinaria, equipo, instrumentos, aparatos, herramientas.</c:v>
                </c:pt>
                <c:pt idx="4">
                  <c:v>Compraventa en tiendas de autoservicios y departamentos especializados.</c:v>
                </c:pt>
                <c:pt idx="5">
                  <c:v>Compraventa de equipo de transporte; sus refacciones y accesorios.</c:v>
                </c:pt>
                <c:pt idx="6">
                  <c:v>Compraventa de gases, combustibles y lubricantes.</c:v>
                </c:pt>
                <c:pt idx="7">
                  <c:v>Compraventa de artículos para el hogar.</c:v>
                </c:pt>
                <c:pt idx="8">
                  <c:v>Compraventa de inmuebles y artículos diversos.</c:v>
                </c:pt>
              </c:strCache>
            </c:strRef>
          </c:cat>
          <c:val>
            <c:numRef>
              <c:f>'F62'!$B$6:$B$14</c:f>
              <c:numCache>
                <c:formatCode>0.00%</c:formatCode>
                <c:ptCount val="9"/>
                <c:pt idx="0">
                  <c:v>0.2027501356094642</c:v>
                </c:pt>
                <c:pt idx="1">
                  <c:v>0.17463580041205817</c:v>
                </c:pt>
                <c:pt idx="2">
                  <c:v>0.15276314925311416</c:v>
                </c:pt>
                <c:pt idx="3">
                  <c:v>0.12355420851505812</c:v>
                </c:pt>
                <c:pt idx="4">
                  <c:v>0.11655359796841212</c:v>
                </c:pt>
                <c:pt idx="5">
                  <c:v>9.0149279871177088E-2</c:v>
                </c:pt>
                <c:pt idx="6">
                  <c:v>5.5715422019085054E-2</c:v>
                </c:pt>
                <c:pt idx="7">
                  <c:v>4.986049860498605E-2</c:v>
                </c:pt>
                <c:pt idx="8">
                  <c:v>3.4017907746645037E-2</c:v>
                </c:pt>
              </c:numCache>
            </c:numRef>
          </c:val>
          <c:extLst>
            <c:ext xmlns:c16="http://schemas.microsoft.com/office/drawing/2014/chart" uri="{C3380CC4-5D6E-409C-BE32-E72D297353CC}">
              <c16:uniqueId val="{00000012-2AAE-4812-9827-8A8F0CF8999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543391146452946E-2"/>
          <c:y val="1.3390166975252856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65B3-4FEC-96F4-8DC42EBBD4DE}"/>
              </c:ext>
            </c:extLst>
          </c:dPt>
          <c:dPt>
            <c:idx val="5"/>
            <c:invertIfNegative val="0"/>
            <c:bubble3D val="0"/>
            <c:extLst>
              <c:ext xmlns:c16="http://schemas.microsoft.com/office/drawing/2014/chart" uri="{C3380CC4-5D6E-409C-BE32-E72D297353CC}">
                <c16:uniqueId val="{00000001-65B3-4FEC-96F4-8DC42EBBD4DE}"/>
              </c:ext>
            </c:extLst>
          </c:dPt>
          <c:dPt>
            <c:idx val="6"/>
            <c:invertIfNegative val="0"/>
            <c:bubble3D val="0"/>
            <c:extLst>
              <c:ext xmlns:c16="http://schemas.microsoft.com/office/drawing/2014/chart" uri="{C3380CC4-5D6E-409C-BE32-E72D297353CC}">
                <c16:uniqueId val="{00000002-65B3-4FEC-96F4-8DC42EBBD4DE}"/>
              </c:ext>
            </c:extLst>
          </c:dPt>
          <c:dPt>
            <c:idx val="7"/>
            <c:invertIfNegative val="0"/>
            <c:bubble3D val="0"/>
            <c:extLst>
              <c:ext xmlns:c16="http://schemas.microsoft.com/office/drawing/2014/chart" uri="{C3380CC4-5D6E-409C-BE32-E72D297353CC}">
                <c16:uniqueId val="{00000003-65B3-4FEC-96F4-8DC42EBBD4DE}"/>
              </c:ext>
            </c:extLst>
          </c:dPt>
          <c:dPt>
            <c:idx val="8"/>
            <c:invertIfNegative val="0"/>
            <c:bubble3D val="0"/>
            <c:extLst>
              <c:ext xmlns:c16="http://schemas.microsoft.com/office/drawing/2014/chart" uri="{C3380CC4-5D6E-409C-BE32-E72D297353CC}">
                <c16:uniqueId val="{00000004-65B3-4FEC-96F4-8DC42EBBD4DE}"/>
              </c:ext>
            </c:extLst>
          </c:dPt>
          <c:dPt>
            <c:idx val="9"/>
            <c:invertIfNegative val="0"/>
            <c:bubble3D val="0"/>
            <c:spPr>
              <a:solidFill>
                <a:srgbClr val="7C878E"/>
              </a:solidFill>
              <a:ln>
                <a:noFill/>
              </a:ln>
              <a:effectLst/>
            </c:spPr>
            <c:extLst>
              <c:ext xmlns:c16="http://schemas.microsoft.com/office/drawing/2014/chart" uri="{C3380CC4-5D6E-409C-BE32-E72D297353CC}">
                <c16:uniqueId val="{00000006-65B3-4FEC-96F4-8DC42EBBD4DE}"/>
              </c:ext>
            </c:extLst>
          </c:dPt>
          <c:dPt>
            <c:idx val="10"/>
            <c:invertIfNegative val="0"/>
            <c:bubble3D val="0"/>
            <c:spPr>
              <a:solidFill>
                <a:srgbClr val="FFC000"/>
              </a:solidFill>
              <a:ln>
                <a:noFill/>
              </a:ln>
              <a:effectLst/>
            </c:spPr>
            <c:extLst>
              <c:ext xmlns:c16="http://schemas.microsoft.com/office/drawing/2014/chart" uri="{C3380CC4-5D6E-409C-BE32-E72D297353CC}">
                <c16:uniqueId val="{00000008-65B3-4FEC-96F4-8DC42EBBD4DE}"/>
              </c:ext>
            </c:extLst>
          </c:dPt>
          <c:dPt>
            <c:idx val="17"/>
            <c:invertIfNegative val="0"/>
            <c:bubble3D val="0"/>
            <c:extLst>
              <c:ext xmlns:c16="http://schemas.microsoft.com/office/drawing/2014/chart" uri="{C3380CC4-5D6E-409C-BE32-E72D297353CC}">
                <c16:uniqueId val="{00000009-65B3-4FEC-96F4-8DC42EBBD4DE}"/>
              </c:ext>
            </c:extLst>
          </c:dPt>
          <c:dPt>
            <c:idx val="18"/>
            <c:invertIfNegative val="0"/>
            <c:bubble3D val="0"/>
            <c:extLst>
              <c:ext xmlns:c16="http://schemas.microsoft.com/office/drawing/2014/chart" uri="{C3380CC4-5D6E-409C-BE32-E72D297353CC}">
                <c16:uniqueId val="{0000000A-65B3-4FEC-96F4-8DC42EBBD4DE}"/>
              </c:ext>
            </c:extLst>
          </c:dPt>
          <c:dLbls>
            <c:dLbl>
              <c:idx val="0"/>
              <c:layout>
                <c:manualLayout>
                  <c:x val="5.9790732436472305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B3-4FEC-96F4-8DC42EBBD4DE}"/>
                </c:ext>
              </c:extLst>
            </c:dLbl>
            <c:dLbl>
              <c:idx val="1"/>
              <c:layout>
                <c:manualLayout>
                  <c:x val="3.9860488290981381E-3"/>
                  <c:y val="1.37772625266414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B3-4FEC-96F4-8DC42EBBD4DE}"/>
                </c:ext>
              </c:extLst>
            </c:dLbl>
            <c:dLbl>
              <c:idx val="2"/>
              <c:layout>
                <c:manualLayout>
                  <c:x val="-3.6445846167094991E-17"/>
                  <c:y val="1.95528584585511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B3-4FEC-96F4-8DC42EBBD4DE}"/>
                </c:ext>
              </c:extLst>
            </c:dLbl>
            <c:dLbl>
              <c:idx val="3"/>
              <c:layout>
                <c:manualLayout>
                  <c:x val="3.9759564210130865E-3"/>
                  <c:y val="1.95528584585511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5B3-4FEC-96F4-8DC42EBBD4DE}"/>
                </c:ext>
              </c:extLst>
            </c:dLbl>
            <c:dLbl>
              <c:idx val="4"/>
              <c:layout>
                <c:manualLayout>
                  <c:x val="5.9639346315196297E-3"/>
                  <c:y val="1.5642286766840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5B3-4FEC-96F4-8DC42EBBD4DE}"/>
                </c:ext>
              </c:extLst>
            </c:dLbl>
            <c:dLbl>
              <c:idx val="5"/>
              <c:layout>
                <c:manualLayout>
                  <c:x val="1.9930244145490781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B3-4FEC-96F4-8DC42EBBD4DE}"/>
                </c:ext>
              </c:extLst>
            </c:dLbl>
            <c:dLbl>
              <c:idx val="6"/>
              <c:layout>
                <c:manualLayout>
                  <c:x val="0"/>
                  <c:y val="1.37772625266414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B3-4FEC-96F4-8DC42EBBD4DE}"/>
                </c:ext>
              </c:extLst>
            </c:dLbl>
            <c:dLbl>
              <c:idx val="7"/>
              <c:layout>
                <c:manualLayout>
                  <c:x val="0"/>
                  <c:y val="1.40515170659547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B3-4FEC-96F4-8DC42EBBD4DE}"/>
                </c:ext>
              </c:extLst>
            </c:dLbl>
            <c:dLbl>
              <c:idx val="8"/>
              <c:layout>
                <c:manualLayout>
                  <c:x val="0"/>
                  <c:y val="1.56422867668409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B3-4FEC-96F4-8DC42EBBD4DE}"/>
                </c:ext>
              </c:extLst>
            </c:dLbl>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'F63'!$A$6:$A$16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45139</c:v>
                </c:pt>
              </c:numCache>
            </c:numRef>
          </c:cat>
          <c:val>
            <c:numRef>
              <c:f>'F63'!$B$6:$B$16</c:f>
              <c:numCache>
                <c:formatCode>#,##0</c:formatCode>
                <c:ptCount val="11"/>
                <c:pt idx="0">
                  <c:v>523456</c:v>
                </c:pt>
                <c:pt idx="1">
                  <c:v>540644</c:v>
                </c:pt>
                <c:pt idx="2">
                  <c:v>551836</c:v>
                </c:pt>
                <c:pt idx="3">
                  <c:v>575641</c:v>
                </c:pt>
                <c:pt idx="4">
                  <c:v>605107</c:v>
                </c:pt>
                <c:pt idx="5">
                  <c:v>614655</c:v>
                </c:pt>
                <c:pt idx="6">
                  <c:v>640252</c:v>
                </c:pt>
                <c:pt idx="7">
                  <c:v>614772</c:v>
                </c:pt>
                <c:pt idx="8">
                  <c:v>620320</c:v>
                </c:pt>
                <c:pt idx="9">
                  <c:v>644397</c:v>
                </c:pt>
                <c:pt idx="10">
                  <c:v>662833</c:v>
                </c:pt>
              </c:numCache>
            </c:numRef>
          </c:val>
          <c:extLst>
            <c:ext xmlns:c16="http://schemas.microsoft.com/office/drawing/2014/chart" uri="{C3380CC4-5D6E-409C-BE32-E72D297353CC}">
              <c16:uniqueId val="{0000000F-65B3-4FEC-96F4-8DC42EBBD4DE}"/>
            </c:ext>
          </c:extLst>
        </c:ser>
        <c:dLbls>
          <c:dLblPos val="outEnd"/>
          <c:showLegendKey val="0"/>
          <c:showVal val="1"/>
          <c:showCatName val="0"/>
          <c:showSerName val="0"/>
          <c:showPercent val="0"/>
          <c:showBubbleSize val="0"/>
        </c:dLbls>
        <c:gapWidth val="80"/>
        <c:overlap val="-27"/>
        <c:axId val="62133760"/>
        <c:axId val="62137472"/>
      </c:barChart>
      <c:catAx>
        <c:axId val="62133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900"/>
            </a:pPr>
            <a:endParaRPr lang="es-MX"/>
          </a:p>
        </c:txPr>
        <c:crossAx val="62137472"/>
        <c:crosses val="autoZero"/>
        <c:auto val="1"/>
        <c:lblAlgn val="ctr"/>
        <c:lblOffset val="100"/>
        <c:noMultiLvlLbl val="0"/>
      </c:catAx>
      <c:valAx>
        <c:axId val="62137472"/>
        <c:scaling>
          <c:orientation val="minMax"/>
        </c:scaling>
        <c:delete val="1"/>
        <c:axPos val="l"/>
        <c:numFmt formatCode="#,##0" sourceLinked="1"/>
        <c:majorTickMark val="out"/>
        <c:minorTickMark val="none"/>
        <c:tickLblPos val="nextTo"/>
        <c:crossAx val="621337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C8BC66"/>
              </a:solidFill>
            </c:spPr>
            <c:extLst>
              <c:ext xmlns:c16="http://schemas.microsoft.com/office/drawing/2014/chart" uri="{C3380CC4-5D6E-409C-BE32-E72D297353CC}">
                <c16:uniqueId val="{00000001-0648-49EA-9621-5C96D2E08AF2}"/>
              </c:ext>
            </c:extLst>
          </c:dPt>
          <c:dPt>
            <c:idx val="1"/>
            <c:bubble3D val="0"/>
            <c:spPr>
              <a:solidFill>
                <a:srgbClr val="FBBB27"/>
              </a:solidFill>
            </c:spPr>
            <c:extLst>
              <c:ext xmlns:c16="http://schemas.microsoft.com/office/drawing/2014/chart" uri="{C3380CC4-5D6E-409C-BE32-E72D297353CC}">
                <c16:uniqueId val="{00000003-0648-49EA-9621-5C96D2E08AF2}"/>
              </c:ext>
            </c:extLst>
          </c:dPt>
          <c:dPt>
            <c:idx val="2"/>
            <c:bubble3D val="0"/>
            <c:spPr>
              <a:solidFill>
                <a:srgbClr val="FAD496"/>
              </a:solidFill>
            </c:spPr>
            <c:extLst>
              <c:ext xmlns:c16="http://schemas.microsoft.com/office/drawing/2014/chart" uri="{C3380CC4-5D6E-409C-BE32-E72D297353CC}">
                <c16:uniqueId val="{00000005-0648-49EA-9621-5C96D2E08AF2}"/>
              </c:ext>
            </c:extLst>
          </c:dPt>
          <c:dPt>
            <c:idx val="3"/>
            <c:bubble3D val="0"/>
            <c:spPr>
              <a:solidFill>
                <a:srgbClr val="663300"/>
              </a:solidFill>
            </c:spPr>
            <c:extLst>
              <c:ext xmlns:c16="http://schemas.microsoft.com/office/drawing/2014/chart" uri="{C3380CC4-5D6E-409C-BE32-E72D297353CC}">
                <c16:uniqueId val="{00000007-0648-49EA-9621-5C96D2E08AF2}"/>
              </c:ext>
            </c:extLst>
          </c:dPt>
          <c:dPt>
            <c:idx val="4"/>
            <c:bubble3D val="0"/>
            <c:spPr>
              <a:solidFill>
                <a:srgbClr val="95682B"/>
              </a:solidFill>
            </c:spPr>
            <c:extLst>
              <c:ext xmlns:c16="http://schemas.microsoft.com/office/drawing/2014/chart" uri="{C3380CC4-5D6E-409C-BE32-E72D297353CC}">
                <c16:uniqueId val="{00000009-0648-49EA-9621-5C96D2E08AF2}"/>
              </c:ext>
            </c:extLst>
          </c:dPt>
          <c:dPt>
            <c:idx val="5"/>
            <c:bubble3D val="0"/>
            <c:spPr>
              <a:solidFill>
                <a:srgbClr val="B5B367"/>
              </a:solidFill>
            </c:spPr>
            <c:extLst>
              <c:ext xmlns:c16="http://schemas.microsoft.com/office/drawing/2014/chart" uri="{C3380CC4-5D6E-409C-BE32-E72D297353CC}">
                <c16:uniqueId val="{0000000B-0648-49EA-9621-5C96D2E08AF2}"/>
              </c:ext>
            </c:extLst>
          </c:dPt>
          <c:dPt>
            <c:idx val="6"/>
            <c:bubble3D val="0"/>
            <c:spPr>
              <a:solidFill>
                <a:srgbClr val="FFF915"/>
              </a:solidFill>
            </c:spPr>
            <c:extLst>
              <c:ext xmlns:c16="http://schemas.microsoft.com/office/drawing/2014/chart" uri="{C3380CC4-5D6E-409C-BE32-E72D297353CC}">
                <c16:uniqueId val="{0000000D-0648-49EA-9621-5C96D2E08AF2}"/>
              </c:ext>
            </c:extLst>
          </c:dPt>
          <c:dPt>
            <c:idx val="7"/>
            <c:bubble3D val="0"/>
            <c:spPr>
              <a:solidFill>
                <a:srgbClr val="CC9900"/>
              </a:solidFill>
            </c:spPr>
            <c:extLst>
              <c:ext xmlns:c16="http://schemas.microsoft.com/office/drawing/2014/chart" uri="{C3380CC4-5D6E-409C-BE32-E72D297353CC}">
                <c16:uniqueId val="{0000000F-0648-49EA-9621-5C96D2E08AF2}"/>
              </c:ext>
            </c:extLst>
          </c:dPt>
          <c:dPt>
            <c:idx val="8"/>
            <c:bubble3D val="0"/>
            <c:spPr>
              <a:solidFill>
                <a:srgbClr val="9D9139"/>
              </a:solidFill>
            </c:spPr>
            <c:extLst>
              <c:ext xmlns:c16="http://schemas.microsoft.com/office/drawing/2014/chart" uri="{C3380CC4-5D6E-409C-BE32-E72D297353CC}">
                <c16:uniqueId val="{00000011-0648-49EA-9621-5C96D2E08AF2}"/>
              </c:ext>
            </c:extLst>
          </c:dPt>
          <c:dPt>
            <c:idx val="9"/>
            <c:bubble3D val="0"/>
            <c:explosion val="1"/>
            <c:spPr>
              <a:solidFill>
                <a:srgbClr val="ED7D31"/>
              </a:solidFill>
            </c:spPr>
            <c:extLst>
              <c:ext xmlns:c16="http://schemas.microsoft.com/office/drawing/2014/chart" uri="{C3380CC4-5D6E-409C-BE32-E72D297353CC}">
                <c16:uniqueId val="{00000013-0648-49EA-9621-5C96D2E08AF2}"/>
              </c:ext>
            </c:extLst>
          </c:dPt>
          <c:dPt>
            <c:idx val="10"/>
            <c:bubble3D val="0"/>
            <c:spPr>
              <a:solidFill>
                <a:srgbClr val="393D3F"/>
              </a:solidFill>
            </c:spPr>
            <c:extLst>
              <c:ext xmlns:c16="http://schemas.microsoft.com/office/drawing/2014/chart" uri="{C3380CC4-5D6E-409C-BE32-E72D297353CC}">
                <c16:uniqueId val="{00000015-0648-49EA-9621-5C96D2E08AF2}"/>
              </c:ext>
            </c:extLst>
          </c:dPt>
          <c:dPt>
            <c:idx val="11"/>
            <c:bubble3D val="0"/>
            <c:spPr>
              <a:solidFill>
                <a:schemeClr val="bg1">
                  <a:lumMod val="65000"/>
                </a:schemeClr>
              </a:solidFill>
            </c:spPr>
            <c:extLst>
              <c:ext xmlns:c16="http://schemas.microsoft.com/office/drawing/2014/chart" uri="{C3380CC4-5D6E-409C-BE32-E72D297353CC}">
                <c16:uniqueId val="{00000017-0648-49EA-9621-5C96D2E08AF2}"/>
              </c:ext>
            </c:extLst>
          </c:dPt>
          <c:dPt>
            <c:idx val="12"/>
            <c:bubble3D val="0"/>
            <c:spPr>
              <a:solidFill>
                <a:schemeClr val="bg1">
                  <a:lumMod val="50000"/>
                </a:schemeClr>
              </a:solidFill>
            </c:spPr>
            <c:extLst>
              <c:ext xmlns:c16="http://schemas.microsoft.com/office/drawing/2014/chart" uri="{C3380CC4-5D6E-409C-BE32-E72D297353CC}">
                <c16:uniqueId val="{00000019-0648-49EA-9621-5C96D2E08AF2}"/>
              </c:ext>
            </c:extLst>
          </c:dPt>
          <c:dPt>
            <c:idx val="13"/>
            <c:bubble3D val="0"/>
            <c:spPr>
              <a:solidFill>
                <a:schemeClr val="bg2">
                  <a:lumMod val="75000"/>
                </a:schemeClr>
              </a:solidFill>
            </c:spPr>
            <c:extLst>
              <c:ext xmlns:c16="http://schemas.microsoft.com/office/drawing/2014/chart" uri="{C3380CC4-5D6E-409C-BE32-E72D297353CC}">
                <c16:uniqueId val="{0000001B-0648-49EA-9621-5C96D2E08AF2}"/>
              </c:ext>
            </c:extLst>
          </c:dPt>
          <c:dLbls>
            <c:dLbl>
              <c:idx val="0"/>
              <c:layout>
                <c:manualLayout>
                  <c:x val="3.7714816040513625E-2"/>
                  <c:y val="-2.6370154827026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648-49EA-9621-5C96D2E08AF2}"/>
                </c:ext>
              </c:extLst>
            </c:dLbl>
            <c:dLbl>
              <c:idx val="1"/>
              <c:layout>
                <c:manualLayout>
                  <c:x val="-4.1211740474693503E-2"/>
                  <c:y val="-3.06021282241115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648-49EA-9621-5C96D2E08AF2}"/>
                </c:ext>
              </c:extLst>
            </c:dLbl>
            <c:dLbl>
              <c:idx val="2"/>
              <c:layout>
                <c:manualLayout>
                  <c:x val="-4.6076992486482109E-2"/>
                  <c:y val="0.1162510708856703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48-49EA-9621-5C96D2E08AF2}"/>
                </c:ext>
              </c:extLst>
            </c:dLbl>
            <c:dLbl>
              <c:idx val="3"/>
              <c:layout>
                <c:manualLayout>
                  <c:x val="-9.6948938448369881E-2"/>
                  <c:y val="8.2234132833808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648-49EA-9621-5C96D2E08AF2}"/>
                </c:ext>
              </c:extLst>
            </c:dLbl>
            <c:dLbl>
              <c:idx val="4"/>
              <c:layout>
                <c:manualLayout>
                  <c:x val="-0.10515480681831922"/>
                  <c:y val="2.5624584104929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648-49EA-9621-5C96D2E08AF2}"/>
                </c:ext>
              </c:extLst>
            </c:dLbl>
            <c:dLbl>
              <c:idx val="5"/>
              <c:layout>
                <c:manualLayout>
                  <c:x val="-5.0434942155367687E-2"/>
                  <c:y val="-5.18401477913020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648-49EA-9621-5C96D2E08AF2}"/>
                </c:ext>
              </c:extLst>
            </c:dLbl>
            <c:dLbl>
              <c:idx val="6"/>
              <c:layout>
                <c:manualLayout>
                  <c:x val="-2.3236120024778327E-3"/>
                  <c:y val="-4.2671474771136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648-49EA-9621-5C96D2E08AF2}"/>
                </c:ext>
              </c:extLst>
            </c:dLbl>
            <c:dLbl>
              <c:idx val="7"/>
              <c:layout>
                <c:manualLayout>
                  <c:x val="3.6773067185485182E-2"/>
                  <c:y val="2.255992419965546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648-49EA-9621-5C96D2E08AF2}"/>
                </c:ext>
              </c:extLst>
            </c:dLbl>
            <c:dLbl>
              <c:idx val="8"/>
              <c:layout>
                <c:manualLayout>
                  <c:x val="5.4334387295348709E-2"/>
                  <c:y val="0.115364067812467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648-49EA-9621-5C96D2E08AF2}"/>
                </c:ext>
              </c:extLst>
            </c:dLbl>
            <c:dLbl>
              <c:idx val="9"/>
              <c:layout>
                <c:manualLayout>
                  <c:x val="5.9471091350174289E-2"/>
                  <c:y val="0.1764389101754147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648-49EA-9621-5C96D2E08AF2}"/>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'F64'!$A$6:$A$15</c:f>
              <c:strCache>
                <c:ptCount val="10"/>
                <c:pt idx="0">
                  <c:v>Servicios de administración pública y seguridad social.</c:v>
                </c:pt>
                <c:pt idx="1">
                  <c:v>Servicios profesionales y técnicos.</c:v>
                </c:pt>
                <c:pt idx="2">
                  <c:v>Preparación y servicio de alimentos y bebidas.</c:v>
                </c:pt>
                <c:pt idx="3">
                  <c:v>Servicios personales para el hogar y diversos.</c:v>
                </c:pt>
                <c:pt idx="4">
                  <c:v>Servicios de enseñanza, investigación científica y difusión cultural.</c:v>
                </c:pt>
                <c:pt idx="5">
                  <c:v>Servicios de alojamiento temporal.</c:v>
                </c:pt>
                <c:pt idx="6">
                  <c:v>Servicios médicos, asistencia social y veterinarios.</c:v>
                </c:pt>
                <c:pt idx="7">
                  <c:v>Servicios financieros y de seguros (bancos, financieras).</c:v>
                </c:pt>
                <c:pt idx="8">
                  <c:v>Servicios recreativos y de esparcimiento.</c:v>
                </c:pt>
                <c:pt idx="9">
                  <c:v>Otros</c:v>
                </c:pt>
              </c:strCache>
            </c:strRef>
          </c:cat>
          <c:val>
            <c:numRef>
              <c:f>'F64'!$B$6:$B$15</c:f>
              <c:numCache>
                <c:formatCode>0.00%</c:formatCode>
                <c:ptCount val="10"/>
                <c:pt idx="0">
                  <c:v>0.29176730790410255</c:v>
                </c:pt>
                <c:pt idx="1">
                  <c:v>0.25734385584302533</c:v>
                </c:pt>
                <c:pt idx="2">
                  <c:v>8.7565042778497748E-2</c:v>
                </c:pt>
                <c:pt idx="3">
                  <c:v>7.721552789314956E-2</c:v>
                </c:pt>
                <c:pt idx="4">
                  <c:v>7.3386509120698579E-2</c:v>
                </c:pt>
                <c:pt idx="5">
                  <c:v>5.4300253608374961E-2</c:v>
                </c:pt>
                <c:pt idx="6">
                  <c:v>5.4215767772576202E-2</c:v>
                </c:pt>
                <c:pt idx="7">
                  <c:v>3.2160438602181846E-2</c:v>
                </c:pt>
                <c:pt idx="8">
                  <c:v>3.1599211264375794E-2</c:v>
                </c:pt>
                <c:pt idx="9">
                  <c:v>4.0446085213017458E-2</c:v>
                </c:pt>
              </c:numCache>
            </c:numRef>
          </c:val>
          <c:extLst>
            <c:ext xmlns:c16="http://schemas.microsoft.com/office/drawing/2014/chart" uri="{C3380CC4-5D6E-409C-BE32-E72D297353CC}">
              <c16:uniqueId val="{0000001C-0648-49EA-9621-5C96D2E08AF2}"/>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solidFill>
        <a:sysClr val="window" lastClr="FFFFFF">
          <a:lumMod val="95000"/>
        </a:sysClr>
      </a:solid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19050">
              <a:solidFill>
                <a:srgbClr val="FFC000">
                  <a:alpha val="92000"/>
                </a:srgbClr>
              </a:solidFill>
            </a:ln>
          </c:spPr>
          <c:marker>
            <c:symbol val="none"/>
          </c:marker>
          <c:dLbls>
            <c:dLbl>
              <c:idx val="284"/>
              <c:layout>
                <c:manualLayout>
                  <c:x val="-3.7673407015725087E-2"/>
                  <c:y val="0.1594502770487021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8443-4694-8574-A948328BCD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'F67-68'!$A$7:$A$291</c:f>
              <c:numCache>
                <c:formatCode>mm/dd/yyyy</c:formatCode>
                <c:ptCount val="285"/>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numCache>
            </c:numRef>
          </c:cat>
          <c:val>
            <c:numRef>
              <c:f>'F67-68'!$F$7:$F$291</c:f>
              <c:numCache>
                <c:formatCode>#,###.00</c:formatCode>
                <c:ptCount val="285"/>
                <c:pt idx="0">
                  <c:v>310.10377164673599</c:v>
                </c:pt>
                <c:pt idx="1">
                  <c:v>327.84976177483298</c:v>
                </c:pt>
                <c:pt idx="2">
                  <c:v>330.79723671396198</c:v>
                </c:pt>
                <c:pt idx="3">
                  <c:v>330.53660545451902</c:v>
                </c:pt>
                <c:pt idx="4">
                  <c:v>333.86649650329298</c:v>
                </c:pt>
                <c:pt idx="5">
                  <c:v>337.972521429572</c:v>
                </c:pt>
                <c:pt idx="6">
                  <c:v>341.38429864463302</c:v>
                </c:pt>
                <c:pt idx="7">
                  <c:v>343.403442492637</c:v>
                </c:pt>
                <c:pt idx="8">
                  <c:v>342.053610383668</c:v>
                </c:pt>
                <c:pt idx="9">
                  <c:v>341.55498487690102</c:v>
                </c:pt>
                <c:pt idx="10">
                  <c:v>344.82355205332402</c:v>
                </c:pt>
                <c:pt idx="11">
                  <c:v>341.46652760991998</c:v>
                </c:pt>
                <c:pt idx="12">
                  <c:v>344.272176519872</c:v>
                </c:pt>
                <c:pt idx="13">
                  <c:v>361.60235383687098</c:v>
                </c:pt>
                <c:pt idx="14">
                  <c:v>359.119807210109</c:v>
                </c:pt>
                <c:pt idx="15">
                  <c:v>359.08637993192201</c:v>
                </c:pt>
                <c:pt idx="16">
                  <c:v>363.19443461792599</c:v>
                </c:pt>
                <c:pt idx="17">
                  <c:v>362.099683907984</c:v>
                </c:pt>
                <c:pt idx="18">
                  <c:v>367.99480062370498</c:v>
                </c:pt>
                <c:pt idx="19">
                  <c:v>366.08332481678701</c:v>
                </c:pt>
                <c:pt idx="20">
                  <c:v>366.12595568973899</c:v>
                </c:pt>
                <c:pt idx="21">
                  <c:v>363.63094799093</c:v>
                </c:pt>
                <c:pt idx="22">
                  <c:v>363.18251727516201</c:v>
                </c:pt>
                <c:pt idx="23">
                  <c:v>363.59430274163498</c:v>
                </c:pt>
                <c:pt idx="24">
                  <c:v>364.96651115398998</c:v>
                </c:pt>
                <c:pt idx="25">
                  <c:v>379.11285373378399</c:v>
                </c:pt>
                <c:pt idx="26">
                  <c:v>378.15977917387102</c:v>
                </c:pt>
                <c:pt idx="27">
                  <c:v>374.15759348856102</c:v>
                </c:pt>
                <c:pt idx="28">
                  <c:v>371.898062796109</c:v>
                </c:pt>
                <c:pt idx="29">
                  <c:v>378.26291641940003</c:v>
                </c:pt>
                <c:pt idx="30">
                  <c:v>376.52765616018399</c:v>
                </c:pt>
                <c:pt idx="31">
                  <c:v>379.49258014187399</c:v>
                </c:pt>
                <c:pt idx="32">
                  <c:v>378.12970433423999</c:v>
                </c:pt>
                <c:pt idx="33">
                  <c:v>374.11437370897602</c:v>
                </c:pt>
                <c:pt idx="34">
                  <c:v>370.97186699437498</c:v>
                </c:pt>
                <c:pt idx="35">
                  <c:v>371.65655361219598</c:v>
                </c:pt>
                <c:pt idx="36">
                  <c:v>372.06267243780098</c:v>
                </c:pt>
                <c:pt idx="37">
                  <c:v>384.38425990369001</c:v>
                </c:pt>
                <c:pt idx="38">
                  <c:v>383.53670276157499</c:v>
                </c:pt>
                <c:pt idx="39">
                  <c:v>380.986980205181</c:v>
                </c:pt>
                <c:pt idx="40">
                  <c:v>381.43903422406902</c:v>
                </c:pt>
                <c:pt idx="41">
                  <c:v>391.29726501699798</c:v>
                </c:pt>
                <c:pt idx="42">
                  <c:v>398.00653292089601</c:v>
                </c:pt>
                <c:pt idx="43">
                  <c:v>400.761829342201</c:v>
                </c:pt>
                <c:pt idx="44">
                  <c:v>399.39594359001399</c:v>
                </c:pt>
                <c:pt idx="45">
                  <c:v>393.63569713205902</c:v>
                </c:pt>
                <c:pt idx="46">
                  <c:v>390.80135925669799</c:v>
                </c:pt>
                <c:pt idx="47">
                  <c:v>391.17549350000297</c:v>
                </c:pt>
                <c:pt idx="48">
                  <c:v>391.04353942963297</c:v>
                </c:pt>
                <c:pt idx="49">
                  <c:v>403.70223285614099</c:v>
                </c:pt>
                <c:pt idx="50">
                  <c:v>400.95542257429798</c:v>
                </c:pt>
                <c:pt idx="51">
                  <c:v>399.90047928546198</c:v>
                </c:pt>
                <c:pt idx="52">
                  <c:v>400.79131996684401</c:v>
                </c:pt>
                <c:pt idx="53">
                  <c:v>408.54804002353097</c:v>
                </c:pt>
                <c:pt idx="54">
                  <c:v>408.63018268778399</c:v>
                </c:pt>
                <c:pt idx="55">
                  <c:v>410.40611055639403</c:v>
                </c:pt>
                <c:pt idx="56">
                  <c:v>408.02496563129898</c:v>
                </c:pt>
                <c:pt idx="57">
                  <c:v>402.77976824177199</c:v>
                </c:pt>
                <c:pt idx="58">
                  <c:v>399.111268899214</c:v>
                </c:pt>
                <c:pt idx="59">
                  <c:v>397.93963142356898</c:v>
                </c:pt>
                <c:pt idx="60">
                  <c:v>398.20802384993698</c:v>
                </c:pt>
                <c:pt idx="61">
                  <c:v>411.079686219856</c:v>
                </c:pt>
                <c:pt idx="62">
                  <c:v>409.00604536427898</c:v>
                </c:pt>
                <c:pt idx="63">
                  <c:v>410.80804706286102</c:v>
                </c:pt>
                <c:pt idx="64">
                  <c:v>410.11897505742098</c:v>
                </c:pt>
                <c:pt idx="65">
                  <c:v>413.53014825919399</c:v>
                </c:pt>
                <c:pt idx="66">
                  <c:v>415.09569658986601</c:v>
                </c:pt>
                <c:pt idx="67">
                  <c:v>418.02237556724401</c:v>
                </c:pt>
                <c:pt idx="68">
                  <c:v>418.11590820628197</c:v>
                </c:pt>
                <c:pt idx="69">
                  <c:v>413.58551091616403</c:v>
                </c:pt>
                <c:pt idx="70">
                  <c:v>410.65543101682903</c:v>
                </c:pt>
                <c:pt idx="71">
                  <c:v>409.84098818076598</c:v>
                </c:pt>
                <c:pt idx="72">
                  <c:v>408.22051745401802</c:v>
                </c:pt>
                <c:pt idx="73">
                  <c:v>418.36683910264799</c:v>
                </c:pt>
                <c:pt idx="74">
                  <c:v>417.30079609933802</c:v>
                </c:pt>
                <c:pt idx="75">
                  <c:v>416.92709080927</c:v>
                </c:pt>
                <c:pt idx="76">
                  <c:v>419.25403556498901</c:v>
                </c:pt>
                <c:pt idx="77">
                  <c:v>424.95589309232997</c:v>
                </c:pt>
                <c:pt idx="78">
                  <c:v>423.92701664761699</c:v>
                </c:pt>
                <c:pt idx="79">
                  <c:v>426.90057661826199</c:v>
                </c:pt>
                <c:pt idx="80">
                  <c:v>424.16085400065401</c:v>
                </c:pt>
                <c:pt idx="81">
                  <c:v>416.45946000141703</c:v>
                </c:pt>
                <c:pt idx="82">
                  <c:v>413.14242850517201</c:v>
                </c:pt>
                <c:pt idx="83">
                  <c:v>413.95803391997299</c:v>
                </c:pt>
                <c:pt idx="84">
                  <c:v>413.23030159761299</c:v>
                </c:pt>
                <c:pt idx="85">
                  <c:v>423.50319584340599</c:v>
                </c:pt>
                <c:pt idx="86">
                  <c:v>422.46624828287702</c:v>
                </c:pt>
                <c:pt idx="87">
                  <c:v>419.87650513982101</c:v>
                </c:pt>
                <c:pt idx="88">
                  <c:v>421.744367776498</c:v>
                </c:pt>
                <c:pt idx="89">
                  <c:v>428.17239610824402</c:v>
                </c:pt>
                <c:pt idx="90">
                  <c:v>428.418936578287</c:v>
                </c:pt>
                <c:pt idx="91">
                  <c:v>432.33487381507899</c:v>
                </c:pt>
                <c:pt idx="92">
                  <c:v>430.05095994171899</c:v>
                </c:pt>
                <c:pt idx="93">
                  <c:v>422.20892301236802</c:v>
                </c:pt>
                <c:pt idx="94">
                  <c:v>418.83811513165602</c:v>
                </c:pt>
                <c:pt idx="95">
                  <c:v>419.54351080808101</c:v>
                </c:pt>
                <c:pt idx="96">
                  <c:v>418.87156646274201</c:v>
                </c:pt>
                <c:pt idx="97">
                  <c:v>429.68526388624002</c:v>
                </c:pt>
                <c:pt idx="98">
                  <c:v>428.391940427956</c:v>
                </c:pt>
                <c:pt idx="99">
                  <c:v>428.78249407831902</c:v>
                </c:pt>
                <c:pt idx="100">
                  <c:v>426.84966427309899</c:v>
                </c:pt>
                <c:pt idx="101">
                  <c:v>432.56380284303998</c:v>
                </c:pt>
                <c:pt idx="102">
                  <c:v>430.95678229845203</c:v>
                </c:pt>
                <c:pt idx="103">
                  <c:v>431.96509107492602</c:v>
                </c:pt>
                <c:pt idx="104">
                  <c:v>429.06026841849399</c:v>
                </c:pt>
                <c:pt idx="105">
                  <c:v>423.281052625244</c:v>
                </c:pt>
                <c:pt idx="106">
                  <c:v>419.902142058712</c:v>
                </c:pt>
                <c:pt idx="107">
                  <c:v>419.154732748605</c:v>
                </c:pt>
                <c:pt idx="108">
                  <c:v>417.07567822675901</c:v>
                </c:pt>
                <c:pt idx="109">
                  <c:v>425.82865883459499</c:v>
                </c:pt>
                <c:pt idx="110">
                  <c:v>426.19330899814298</c:v>
                </c:pt>
                <c:pt idx="111">
                  <c:v>421.57203758947998</c:v>
                </c:pt>
                <c:pt idx="112">
                  <c:v>421.15268852088298</c:v>
                </c:pt>
                <c:pt idx="113">
                  <c:v>426.87679267670597</c:v>
                </c:pt>
                <c:pt idx="114">
                  <c:v>425.35379110668998</c:v>
                </c:pt>
                <c:pt idx="115">
                  <c:v>425.818303770206</c:v>
                </c:pt>
                <c:pt idx="116">
                  <c:v>424.63664104376699</c:v>
                </c:pt>
                <c:pt idx="117">
                  <c:v>421.95076860235599</c:v>
                </c:pt>
                <c:pt idx="118">
                  <c:v>418.03642409914698</c:v>
                </c:pt>
                <c:pt idx="119">
                  <c:v>418.97837692702302</c:v>
                </c:pt>
                <c:pt idx="120">
                  <c:v>416.67396192300203</c:v>
                </c:pt>
                <c:pt idx="121">
                  <c:v>426.22763471295002</c:v>
                </c:pt>
                <c:pt idx="122">
                  <c:v>424.007393325463</c:v>
                </c:pt>
                <c:pt idx="123">
                  <c:v>417.15796384565499</c:v>
                </c:pt>
                <c:pt idx="124">
                  <c:v>418.33225025624398</c:v>
                </c:pt>
                <c:pt idx="125">
                  <c:v>428.61943056561302</c:v>
                </c:pt>
                <c:pt idx="126">
                  <c:v>427.29395027595803</c:v>
                </c:pt>
                <c:pt idx="127">
                  <c:v>442.603676920775</c:v>
                </c:pt>
                <c:pt idx="128">
                  <c:v>451.15584237270298</c:v>
                </c:pt>
                <c:pt idx="129">
                  <c:v>443.71056395397699</c:v>
                </c:pt>
                <c:pt idx="130">
                  <c:v>435.366486158437</c:v>
                </c:pt>
                <c:pt idx="131">
                  <c:v>432.21869909684801</c:v>
                </c:pt>
                <c:pt idx="132">
                  <c:v>429.91518506858898</c:v>
                </c:pt>
                <c:pt idx="133">
                  <c:v>441.766806645928</c:v>
                </c:pt>
                <c:pt idx="134">
                  <c:v>438.71021773865903</c:v>
                </c:pt>
                <c:pt idx="135">
                  <c:v>445.722611504469</c:v>
                </c:pt>
                <c:pt idx="136">
                  <c:v>446.49367734760699</c:v>
                </c:pt>
                <c:pt idx="137">
                  <c:v>442.93240993135203</c:v>
                </c:pt>
                <c:pt idx="138">
                  <c:v>443.62678762455403</c:v>
                </c:pt>
                <c:pt idx="139">
                  <c:v>448.66189166657699</c:v>
                </c:pt>
                <c:pt idx="140">
                  <c:v>446.566007752205</c:v>
                </c:pt>
                <c:pt idx="141">
                  <c:v>452.87119009208601</c:v>
                </c:pt>
                <c:pt idx="142">
                  <c:v>447.69758559877198</c:v>
                </c:pt>
                <c:pt idx="143">
                  <c:v>444.45170263650999</c:v>
                </c:pt>
                <c:pt idx="144">
                  <c:v>442.01150525221402</c:v>
                </c:pt>
                <c:pt idx="145">
                  <c:v>445.89922066917302</c:v>
                </c:pt>
                <c:pt idx="146">
                  <c:v>443.822940309486</c:v>
                </c:pt>
                <c:pt idx="147">
                  <c:v>447.14714259581501</c:v>
                </c:pt>
                <c:pt idx="148">
                  <c:v>449.06717026875702</c:v>
                </c:pt>
                <c:pt idx="149">
                  <c:v>446.771456474807</c:v>
                </c:pt>
                <c:pt idx="150">
                  <c:v>444.44033001598001</c:v>
                </c:pt>
                <c:pt idx="151">
                  <c:v>448.28404535791299</c:v>
                </c:pt>
                <c:pt idx="152">
                  <c:v>452.560867148434</c:v>
                </c:pt>
                <c:pt idx="153">
                  <c:v>442.42130288075799</c:v>
                </c:pt>
                <c:pt idx="154">
                  <c:v>443.76374884171702</c:v>
                </c:pt>
                <c:pt idx="155">
                  <c:v>441.89749212785102</c:v>
                </c:pt>
                <c:pt idx="156">
                  <c:v>435.59390796639502</c:v>
                </c:pt>
                <c:pt idx="157">
                  <c:v>448.979937318152</c:v>
                </c:pt>
                <c:pt idx="158">
                  <c:v>446.62148544011501</c:v>
                </c:pt>
                <c:pt idx="159">
                  <c:v>445.55131845522101</c:v>
                </c:pt>
                <c:pt idx="160">
                  <c:v>445.28882788807601</c:v>
                </c:pt>
                <c:pt idx="161">
                  <c:v>442.36600324486</c:v>
                </c:pt>
                <c:pt idx="162">
                  <c:v>444.174304578582</c:v>
                </c:pt>
                <c:pt idx="163">
                  <c:v>444.98837201252201</c:v>
                </c:pt>
                <c:pt idx="164">
                  <c:v>444.47004965107698</c:v>
                </c:pt>
                <c:pt idx="165">
                  <c:v>446.44670285946899</c:v>
                </c:pt>
                <c:pt idx="166">
                  <c:v>437.583145678574</c:v>
                </c:pt>
                <c:pt idx="167">
                  <c:v>436.90114418215597</c:v>
                </c:pt>
                <c:pt idx="168">
                  <c:v>436.03298055013101</c:v>
                </c:pt>
                <c:pt idx="169">
                  <c:v>445.31976608875999</c:v>
                </c:pt>
                <c:pt idx="170">
                  <c:v>443.76644295153801</c:v>
                </c:pt>
                <c:pt idx="171">
                  <c:v>444.90202927276101</c:v>
                </c:pt>
                <c:pt idx="172">
                  <c:v>446.98617532286897</c:v>
                </c:pt>
                <c:pt idx="173">
                  <c:v>443.73091917694398</c:v>
                </c:pt>
                <c:pt idx="174">
                  <c:v>444.661356931814</c:v>
                </c:pt>
                <c:pt idx="175">
                  <c:v>445.05895510025499</c:v>
                </c:pt>
                <c:pt idx="176">
                  <c:v>444.46935042539599</c:v>
                </c:pt>
                <c:pt idx="177">
                  <c:v>446.20777458229401</c:v>
                </c:pt>
                <c:pt idx="178">
                  <c:v>438.06478762509897</c:v>
                </c:pt>
                <c:pt idx="179">
                  <c:v>436.277095450633</c:v>
                </c:pt>
                <c:pt idx="180">
                  <c:v>434.11973036190199</c:v>
                </c:pt>
                <c:pt idx="181">
                  <c:v>447.46583702982201</c:v>
                </c:pt>
                <c:pt idx="182">
                  <c:v>447.36062834331301</c:v>
                </c:pt>
                <c:pt idx="183">
                  <c:v>447.61622290942802</c:v>
                </c:pt>
                <c:pt idx="184">
                  <c:v>448.43722005607498</c:v>
                </c:pt>
                <c:pt idx="185">
                  <c:v>447.14264632590402</c:v>
                </c:pt>
                <c:pt idx="186">
                  <c:v>447.36117620631597</c:v>
                </c:pt>
                <c:pt idx="187">
                  <c:v>453.92295898384498</c:v>
                </c:pt>
                <c:pt idx="188">
                  <c:v>457.99057151428599</c:v>
                </c:pt>
                <c:pt idx="189">
                  <c:v>447.364497074849</c:v>
                </c:pt>
                <c:pt idx="190">
                  <c:v>444.11986694111198</c:v>
                </c:pt>
                <c:pt idx="191">
                  <c:v>444.264626926125</c:v>
                </c:pt>
                <c:pt idx="192">
                  <c:v>438.03923037188298</c:v>
                </c:pt>
                <c:pt idx="193">
                  <c:v>449.30268206488199</c:v>
                </c:pt>
                <c:pt idx="194">
                  <c:v>448.46938183607398</c:v>
                </c:pt>
                <c:pt idx="195">
                  <c:v>452.21881245932099</c:v>
                </c:pt>
                <c:pt idx="196">
                  <c:v>451.48731608308299</c:v>
                </c:pt>
                <c:pt idx="197">
                  <c:v>453.45156340597799</c:v>
                </c:pt>
                <c:pt idx="198">
                  <c:v>454.27172632267201</c:v>
                </c:pt>
                <c:pt idx="199">
                  <c:v>454.84070144010201</c:v>
                </c:pt>
                <c:pt idx="200">
                  <c:v>456.76454889762198</c:v>
                </c:pt>
                <c:pt idx="201">
                  <c:v>451.25394914156499</c:v>
                </c:pt>
                <c:pt idx="202">
                  <c:v>445.311072711463</c:v>
                </c:pt>
                <c:pt idx="203">
                  <c:v>446.254255247841</c:v>
                </c:pt>
                <c:pt idx="204">
                  <c:v>445.05170105276898</c:v>
                </c:pt>
                <c:pt idx="205">
                  <c:v>450.094844354548</c:v>
                </c:pt>
                <c:pt idx="206">
                  <c:v>448.44456962575202</c:v>
                </c:pt>
                <c:pt idx="207">
                  <c:v>446.33863085761402</c:v>
                </c:pt>
                <c:pt idx="208">
                  <c:v>447.47073141772103</c:v>
                </c:pt>
                <c:pt idx="209">
                  <c:v>449.10066561416801</c:v>
                </c:pt>
                <c:pt idx="210">
                  <c:v>446.40565546876797</c:v>
                </c:pt>
                <c:pt idx="211">
                  <c:v>449.26308258934802</c:v>
                </c:pt>
                <c:pt idx="212">
                  <c:v>445.68813499508298</c:v>
                </c:pt>
                <c:pt idx="213">
                  <c:v>446.11783942998301</c:v>
                </c:pt>
                <c:pt idx="214">
                  <c:v>441.39866189385998</c:v>
                </c:pt>
                <c:pt idx="215">
                  <c:v>440.71343999987698</c:v>
                </c:pt>
                <c:pt idx="216">
                  <c:v>440.67999415746198</c:v>
                </c:pt>
                <c:pt idx="217">
                  <c:v>448.99842132621598</c:v>
                </c:pt>
                <c:pt idx="218">
                  <c:v>448.31327822557603</c:v>
                </c:pt>
                <c:pt idx="219">
                  <c:v>452.167221168776</c:v>
                </c:pt>
                <c:pt idx="220">
                  <c:v>454.22802305430099</c:v>
                </c:pt>
                <c:pt idx="221">
                  <c:v>453.08128800810499</c:v>
                </c:pt>
                <c:pt idx="222">
                  <c:v>451.02504482088199</c:v>
                </c:pt>
                <c:pt idx="223">
                  <c:v>454.75359909383297</c:v>
                </c:pt>
                <c:pt idx="224">
                  <c:v>450.59466723719299</c:v>
                </c:pt>
                <c:pt idx="225">
                  <c:v>443.44679538630697</c:v>
                </c:pt>
                <c:pt idx="226">
                  <c:v>439.75572505914801</c:v>
                </c:pt>
                <c:pt idx="227">
                  <c:v>438.78124737299999</c:v>
                </c:pt>
                <c:pt idx="228">
                  <c:v>436.79626480295099</c:v>
                </c:pt>
                <c:pt idx="229">
                  <c:v>454.65384984676302</c:v>
                </c:pt>
                <c:pt idx="230">
                  <c:v>456.50351477992598</c:v>
                </c:pt>
                <c:pt idx="231">
                  <c:v>458.72070286829802</c:v>
                </c:pt>
                <c:pt idx="232">
                  <c:v>459.20274652036602</c:v>
                </c:pt>
                <c:pt idx="233">
                  <c:v>460.70399823699802</c:v>
                </c:pt>
                <c:pt idx="234">
                  <c:v>460.73570460507801</c:v>
                </c:pt>
                <c:pt idx="235">
                  <c:v>462.49740179578902</c:v>
                </c:pt>
                <c:pt idx="236">
                  <c:v>462.64821838526098</c:v>
                </c:pt>
                <c:pt idx="237">
                  <c:v>453.59818696965601</c:v>
                </c:pt>
                <c:pt idx="238">
                  <c:v>449.67559543745199</c:v>
                </c:pt>
                <c:pt idx="239">
                  <c:v>452.06588669716899</c:v>
                </c:pt>
                <c:pt idx="240">
                  <c:v>452.33258491136002</c:v>
                </c:pt>
                <c:pt idx="241">
                  <c:v>470.54942130825702</c:v>
                </c:pt>
                <c:pt idx="242">
                  <c:v>469.45200862577099</c:v>
                </c:pt>
                <c:pt idx="243">
                  <c:v>478.24874014863599</c:v>
                </c:pt>
                <c:pt idx="244">
                  <c:v>486.821180086048</c:v>
                </c:pt>
                <c:pt idx="245">
                  <c:v>481.85536821084702</c:v>
                </c:pt>
                <c:pt idx="246">
                  <c:v>480.03362562416299</c:v>
                </c:pt>
                <c:pt idx="247">
                  <c:v>479.976257864562</c:v>
                </c:pt>
                <c:pt idx="248">
                  <c:v>476.64085957707198</c:v>
                </c:pt>
                <c:pt idx="249">
                  <c:v>469.704571100875</c:v>
                </c:pt>
                <c:pt idx="250">
                  <c:v>465.23487965874199</c:v>
                </c:pt>
                <c:pt idx="251">
                  <c:v>471.47734713750299</c:v>
                </c:pt>
                <c:pt idx="252">
                  <c:v>472.24748835464101</c:v>
                </c:pt>
                <c:pt idx="253">
                  <c:v>488.54721304781799</c:v>
                </c:pt>
                <c:pt idx="254">
                  <c:v>486.09598312099303</c:v>
                </c:pt>
                <c:pt idx="255">
                  <c:v>488.04118614966399</c:v>
                </c:pt>
                <c:pt idx="256">
                  <c:v>486.25274044032398</c:v>
                </c:pt>
                <c:pt idx="257">
                  <c:v>483.153449150055</c:v>
                </c:pt>
                <c:pt idx="258">
                  <c:v>479.67572952980902</c:v>
                </c:pt>
                <c:pt idx="259">
                  <c:v>481.979145335233</c:v>
                </c:pt>
                <c:pt idx="260">
                  <c:v>480.83340679022598</c:v>
                </c:pt>
                <c:pt idx="261">
                  <c:v>476.881956963726</c:v>
                </c:pt>
                <c:pt idx="262">
                  <c:v>472.74099350126801</c:v>
                </c:pt>
                <c:pt idx="263">
                  <c:v>472.299940967113</c:v>
                </c:pt>
                <c:pt idx="264">
                  <c:v>473.67389137995701</c:v>
                </c:pt>
                <c:pt idx="265">
                  <c:v>497.740780241013</c:v>
                </c:pt>
                <c:pt idx="266">
                  <c:v>497.37980770038899</c:v>
                </c:pt>
                <c:pt idx="267">
                  <c:v>496.61126798658398</c:v>
                </c:pt>
                <c:pt idx="268">
                  <c:v>495.98742063919099</c:v>
                </c:pt>
                <c:pt idx="269">
                  <c:v>500.43449083637699</c:v>
                </c:pt>
                <c:pt idx="270">
                  <c:v>496.16953557733302</c:v>
                </c:pt>
                <c:pt idx="271">
                  <c:v>498.98026523408299</c:v>
                </c:pt>
                <c:pt idx="272">
                  <c:v>494.47739715515797</c:v>
                </c:pt>
                <c:pt idx="273">
                  <c:v>492.79117250403402</c:v>
                </c:pt>
                <c:pt idx="274">
                  <c:v>488.92183219451402</c:v>
                </c:pt>
                <c:pt idx="275">
                  <c:v>490.45259728406199</c:v>
                </c:pt>
                <c:pt idx="276">
                  <c:v>491.54747031104199</c:v>
                </c:pt>
                <c:pt idx="277">
                  <c:v>515.88689804925502</c:v>
                </c:pt>
                <c:pt idx="278">
                  <c:v>516.18289091420297</c:v>
                </c:pt>
                <c:pt idx="279">
                  <c:v>518.60781764792898</c:v>
                </c:pt>
                <c:pt idx="280">
                  <c:v>520.07529311405904</c:v>
                </c:pt>
                <c:pt idx="281">
                  <c:v>525.90107780831295</c:v>
                </c:pt>
                <c:pt idx="282">
                  <c:v>524.27663944655001</c:v>
                </c:pt>
                <c:pt idx="283">
                  <c:v>524.27554916480403</c:v>
                </c:pt>
                <c:pt idx="284">
                  <c:v>520.61</c:v>
                </c:pt>
              </c:numCache>
            </c:numRef>
          </c:val>
          <c:smooth val="0"/>
          <c:extLst>
            <c:ext xmlns:c16="http://schemas.microsoft.com/office/drawing/2014/chart" uri="{C3380CC4-5D6E-409C-BE32-E72D297353CC}">
              <c16:uniqueId val="{00000001-8443-4694-8574-A948328BCDC2}"/>
            </c:ext>
          </c:extLst>
        </c:ser>
        <c:ser>
          <c:idx val="1"/>
          <c:order val="1"/>
          <c:tx>
            <c:v>Nacional</c:v>
          </c:tx>
          <c:spPr>
            <a:ln w="19050">
              <a:solidFill>
                <a:sysClr val="window" lastClr="FFFFFF">
                  <a:lumMod val="50000"/>
                </a:sysClr>
              </a:solidFill>
            </a:ln>
          </c:spPr>
          <c:marker>
            <c:symbol val="none"/>
          </c:marker>
          <c:dLbls>
            <c:dLbl>
              <c:idx val="284"/>
              <c:layout>
                <c:manualLayout>
                  <c:x val="-5.7760279084222071E-2"/>
                  <c:y val="-5.092592592592592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443-4694-8574-A948328BCD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'F67-68'!$A$7:$A$291</c:f>
              <c:numCache>
                <c:formatCode>mm/dd/yyyy</c:formatCode>
                <c:ptCount val="285"/>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numCache>
            </c:numRef>
          </c:cat>
          <c:val>
            <c:numRef>
              <c:f>'F67-68'!$G$7:$G$291</c:f>
              <c:numCache>
                <c:formatCode>#,###.00</c:formatCode>
                <c:ptCount val="285"/>
                <c:pt idx="0">
                  <c:v>357.40971777846801</c:v>
                </c:pt>
                <c:pt idx="1">
                  <c:v>376.08585811194502</c:v>
                </c:pt>
                <c:pt idx="2">
                  <c:v>369.46407570091498</c:v>
                </c:pt>
                <c:pt idx="3">
                  <c:v>372.37236497550299</c:v>
                </c:pt>
                <c:pt idx="4">
                  <c:v>374.53298443864401</c:v>
                </c:pt>
                <c:pt idx="5">
                  <c:v>379.21958439977499</c:v>
                </c:pt>
                <c:pt idx="6">
                  <c:v>380.23331123123199</c:v>
                </c:pt>
                <c:pt idx="7">
                  <c:v>376.05144372336503</c:v>
                </c:pt>
                <c:pt idx="8">
                  <c:v>374.27364080404902</c:v>
                </c:pt>
                <c:pt idx="9">
                  <c:v>373.92673392712999</c:v>
                </c:pt>
                <c:pt idx="10">
                  <c:v>375.03286189387899</c:v>
                </c:pt>
                <c:pt idx="11">
                  <c:v>373.10036405675402</c:v>
                </c:pt>
                <c:pt idx="12">
                  <c:v>377.06894173904999</c:v>
                </c:pt>
                <c:pt idx="13">
                  <c:v>395.52507631496701</c:v>
                </c:pt>
                <c:pt idx="14">
                  <c:v>389.70250016268301</c:v>
                </c:pt>
                <c:pt idx="15">
                  <c:v>392.79133443258502</c:v>
                </c:pt>
                <c:pt idx="16">
                  <c:v>396.09697439043299</c:v>
                </c:pt>
                <c:pt idx="17">
                  <c:v>395.55869504917302</c:v>
                </c:pt>
                <c:pt idx="18">
                  <c:v>401.55869979563602</c:v>
                </c:pt>
                <c:pt idx="19">
                  <c:v>397.73348351849</c:v>
                </c:pt>
                <c:pt idx="20">
                  <c:v>396.85676801402298</c:v>
                </c:pt>
                <c:pt idx="21">
                  <c:v>395.27132717564803</c:v>
                </c:pt>
                <c:pt idx="22">
                  <c:v>395.01617361981801</c:v>
                </c:pt>
                <c:pt idx="23">
                  <c:v>393.81666449329202</c:v>
                </c:pt>
                <c:pt idx="24">
                  <c:v>399.513626186865</c:v>
                </c:pt>
                <c:pt idx="25">
                  <c:v>414.76921168766597</c:v>
                </c:pt>
                <c:pt idx="26">
                  <c:v>413.45706881862702</c:v>
                </c:pt>
                <c:pt idx="27">
                  <c:v>408.38843988952601</c:v>
                </c:pt>
                <c:pt idx="28">
                  <c:v>404.58215193058197</c:v>
                </c:pt>
                <c:pt idx="29">
                  <c:v>410.98148927104802</c:v>
                </c:pt>
                <c:pt idx="30">
                  <c:v>409.08747541338499</c:v>
                </c:pt>
                <c:pt idx="31">
                  <c:v>409.56350531258198</c:v>
                </c:pt>
                <c:pt idx="32">
                  <c:v>407.56465304770097</c:v>
                </c:pt>
                <c:pt idx="33">
                  <c:v>404.16411797412701</c:v>
                </c:pt>
                <c:pt idx="34">
                  <c:v>400.93895374322398</c:v>
                </c:pt>
                <c:pt idx="35">
                  <c:v>401.38322042987801</c:v>
                </c:pt>
                <c:pt idx="36">
                  <c:v>401.92780367848201</c:v>
                </c:pt>
                <c:pt idx="37">
                  <c:v>417.61430579512398</c:v>
                </c:pt>
                <c:pt idx="38">
                  <c:v>416.11958292821799</c:v>
                </c:pt>
                <c:pt idx="39">
                  <c:v>412.81384345556</c:v>
                </c:pt>
                <c:pt idx="40">
                  <c:v>412.63701687386902</c:v>
                </c:pt>
                <c:pt idx="41">
                  <c:v>420.89077210729602</c:v>
                </c:pt>
                <c:pt idx="42">
                  <c:v>420.66336021857001</c:v>
                </c:pt>
                <c:pt idx="43">
                  <c:v>424.15278409868898</c:v>
                </c:pt>
                <c:pt idx="44">
                  <c:v>422.86030593553602</c:v>
                </c:pt>
                <c:pt idx="45">
                  <c:v>417.03246044820003</c:v>
                </c:pt>
                <c:pt idx="46">
                  <c:v>413.94698569362902</c:v>
                </c:pt>
                <c:pt idx="47">
                  <c:v>413.91934644621102</c:v>
                </c:pt>
                <c:pt idx="48">
                  <c:v>414.81184444994898</c:v>
                </c:pt>
                <c:pt idx="49">
                  <c:v>428.64764440251298</c:v>
                </c:pt>
                <c:pt idx="50">
                  <c:v>425.52161914340201</c:v>
                </c:pt>
                <c:pt idx="51">
                  <c:v>420.81707607874603</c:v>
                </c:pt>
                <c:pt idx="52">
                  <c:v>420.596531948696</c:v>
                </c:pt>
                <c:pt idx="53">
                  <c:v>429.71597421655298</c:v>
                </c:pt>
                <c:pt idx="54">
                  <c:v>428.68339442191399</c:v>
                </c:pt>
                <c:pt idx="55">
                  <c:v>431.00325398005901</c:v>
                </c:pt>
                <c:pt idx="56">
                  <c:v>427.697882852362</c:v>
                </c:pt>
                <c:pt idx="57">
                  <c:v>420.91220574555501</c:v>
                </c:pt>
                <c:pt idx="58">
                  <c:v>416.894454551433</c:v>
                </c:pt>
                <c:pt idx="59">
                  <c:v>415.50561381101397</c:v>
                </c:pt>
                <c:pt idx="60">
                  <c:v>416.89311831279502</c:v>
                </c:pt>
                <c:pt idx="61">
                  <c:v>433.58542702624999</c:v>
                </c:pt>
                <c:pt idx="62">
                  <c:v>430.97204595988097</c:v>
                </c:pt>
                <c:pt idx="63">
                  <c:v>428.64147215804502</c:v>
                </c:pt>
                <c:pt idx="64">
                  <c:v>426.85673195280702</c:v>
                </c:pt>
                <c:pt idx="65">
                  <c:v>433.96552701123301</c:v>
                </c:pt>
                <c:pt idx="66">
                  <c:v>433.98572483845999</c:v>
                </c:pt>
                <c:pt idx="67">
                  <c:v>436.48746395697299</c:v>
                </c:pt>
                <c:pt idx="68">
                  <c:v>434.431770773442</c:v>
                </c:pt>
                <c:pt idx="69">
                  <c:v>429.39939578034699</c:v>
                </c:pt>
                <c:pt idx="70">
                  <c:v>426.45238477536799</c:v>
                </c:pt>
                <c:pt idx="71">
                  <c:v>427.27734798407602</c:v>
                </c:pt>
                <c:pt idx="72">
                  <c:v>427.313523853427</c:v>
                </c:pt>
                <c:pt idx="73">
                  <c:v>442.05120747204001</c:v>
                </c:pt>
                <c:pt idx="74">
                  <c:v>440.415401366092</c:v>
                </c:pt>
                <c:pt idx="75">
                  <c:v>436.73000851272201</c:v>
                </c:pt>
                <c:pt idx="76">
                  <c:v>436.750447060873</c:v>
                </c:pt>
                <c:pt idx="77">
                  <c:v>444.027167827607</c:v>
                </c:pt>
                <c:pt idx="78">
                  <c:v>442.38370308669698</c:v>
                </c:pt>
                <c:pt idx="79">
                  <c:v>445.58373474462599</c:v>
                </c:pt>
                <c:pt idx="80">
                  <c:v>442.240466656188</c:v>
                </c:pt>
                <c:pt idx="81">
                  <c:v>434.589201193598</c:v>
                </c:pt>
                <c:pt idx="82">
                  <c:v>430.48291981537699</c:v>
                </c:pt>
                <c:pt idx="83">
                  <c:v>431.769161295684</c:v>
                </c:pt>
                <c:pt idx="84">
                  <c:v>432.05482428765299</c:v>
                </c:pt>
                <c:pt idx="85">
                  <c:v>447.329233607714</c:v>
                </c:pt>
                <c:pt idx="86">
                  <c:v>444.975368072018</c:v>
                </c:pt>
                <c:pt idx="87">
                  <c:v>441.21194287054402</c:v>
                </c:pt>
                <c:pt idx="88">
                  <c:v>441.55744945607302</c:v>
                </c:pt>
                <c:pt idx="89">
                  <c:v>448.76136514818103</c:v>
                </c:pt>
                <c:pt idx="90">
                  <c:v>447.70949865016797</c:v>
                </c:pt>
                <c:pt idx="91">
                  <c:v>449.25268117029202</c:v>
                </c:pt>
                <c:pt idx="92">
                  <c:v>446.35002986560499</c:v>
                </c:pt>
                <c:pt idx="93">
                  <c:v>439.63585710720901</c:v>
                </c:pt>
                <c:pt idx="94">
                  <c:v>435.93560333950199</c:v>
                </c:pt>
                <c:pt idx="95">
                  <c:v>436.42123831628101</c:v>
                </c:pt>
                <c:pt idx="96">
                  <c:v>436.43657010559502</c:v>
                </c:pt>
                <c:pt idx="97">
                  <c:v>451.64924581952801</c:v>
                </c:pt>
                <c:pt idx="98">
                  <c:v>449.55954219027802</c:v>
                </c:pt>
                <c:pt idx="99">
                  <c:v>446.14806735578998</c:v>
                </c:pt>
                <c:pt idx="100">
                  <c:v>444.15623232416601</c:v>
                </c:pt>
                <c:pt idx="101">
                  <c:v>450.28106430695601</c:v>
                </c:pt>
                <c:pt idx="102">
                  <c:v>447.97645232400703</c:v>
                </c:pt>
                <c:pt idx="103">
                  <c:v>450.67613793164298</c:v>
                </c:pt>
                <c:pt idx="104">
                  <c:v>447.56738834892798</c:v>
                </c:pt>
                <c:pt idx="105">
                  <c:v>440.70452211925999</c:v>
                </c:pt>
                <c:pt idx="106">
                  <c:v>436.80788662473202</c:v>
                </c:pt>
                <c:pt idx="107">
                  <c:v>434.38337508002002</c:v>
                </c:pt>
                <c:pt idx="108">
                  <c:v>433.76992209303</c:v>
                </c:pt>
                <c:pt idx="109">
                  <c:v>449.72102062195103</c:v>
                </c:pt>
                <c:pt idx="110">
                  <c:v>449.41889956753698</c:v>
                </c:pt>
                <c:pt idx="111">
                  <c:v>440.55693468673701</c:v>
                </c:pt>
                <c:pt idx="112">
                  <c:v>439.296919935267</c:v>
                </c:pt>
                <c:pt idx="113">
                  <c:v>446.27608027008</c:v>
                </c:pt>
                <c:pt idx="114">
                  <c:v>444.6805028755</c:v>
                </c:pt>
                <c:pt idx="115">
                  <c:v>445.976145741084</c:v>
                </c:pt>
                <c:pt idx="116">
                  <c:v>443.60773568083198</c:v>
                </c:pt>
                <c:pt idx="117">
                  <c:v>437.939981825129</c:v>
                </c:pt>
                <c:pt idx="118">
                  <c:v>433.24867957386101</c:v>
                </c:pt>
                <c:pt idx="119">
                  <c:v>432.13658524337097</c:v>
                </c:pt>
                <c:pt idx="120">
                  <c:v>431.29410093784401</c:v>
                </c:pt>
                <c:pt idx="121">
                  <c:v>445.19013096636002</c:v>
                </c:pt>
                <c:pt idx="122">
                  <c:v>441.51163423230003</c:v>
                </c:pt>
                <c:pt idx="123">
                  <c:v>432.44112271547101</c:v>
                </c:pt>
                <c:pt idx="124">
                  <c:v>433.54047376065603</c:v>
                </c:pt>
                <c:pt idx="125">
                  <c:v>443.674943883384</c:v>
                </c:pt>
                <c:pt idx="126">
                  <c:v>442.49659300960201</c:v>
                </c:pt>
                <c:pt idx="127">
                  <c:v>447.16879892457303</c:v>
                </c:pt>
                <c:pt idx="128">
                  <c:v>445.64681308306098</c:v>
                </c:pt>
                <c:pt idx="129">
                  <c:v>438.03642568577999</c:v>
                </c:pt>
                <c:pt idx="130">
                  <c:v>434.38573378606202</c:v>
                </c:pt>
                <c:pt idx="131">
                  <c:v>431.558478388335</c:v>
                </c:pt>
                <c:pt idx="132">
                  <c:v>430.98707719366399</c:v>
                </c:pt>
                <c:pt idx="133">
                  <c:v>448.83796595314698</c:v>
                </c:pt>
                <c:pt idx="134">
                  <c:v>444.743661639577</c:v>
                </c:pt>
                <c:pt idx="135">
                  <c:v>441.53123820982802</c:v>
                </c:pt>
                <c:pt idx="136">
                  <c:v>442.30197136798603</c:v>
                </c:pt>
                <c:pt idx="137">
                  <c:v>449.36146234416202</c:v>
                </c:pt>
                <c:pt idx="138">
                  <c:v>447.97049320334702</c:v>
                </c:pt>
                <c:pt idx="139">
                  <c:v>450.72044588390497</c:v>
                </c:pt>
                <c:pt idx="140">
                  <c:v>448.48429076023001</c:v>
                </c:pt>
                <c:pt idx="141">
                  <c:v>443.35450508185102</c:v>
                </c:pt>
                <c:pt idx="142">
                  <c:v>438.87261423746202</c:v>
                </c:pt>
                <c:pt idx="143">
                  <c:v>436.32558356443099</c:v>
                </c:pt>
                <c:pt idx="144">
                  <c:v>433.86835541729198</c:v>
                </c:pt>
                <c:pt idx="145">
                  <c:v>448.16459904311301</c:v>
                </c:pt>
                <c:pt idx="146">
                  <c:v>446.49627425</c:v>
                </c:pt>
                <c:pt idx="147">
                  <c:v>442.71063546398102</c:v>
                </c:pt>
                <c:pt idx="148">
                  <c:v>444.64979066953202</c:v>
                </c:pt>
                <c:pt idx="149">
                  <c:v>450.82109559141099</c:v>
                </c:pt>
                <c:pt idx="150">
                  <c:v>447.16624832884298</c:v>
                </c:pt>
                <c:pt idx="151">
                  <c:v>450.51831919412302</c:v>
                </c:pt>
                <c:pt idx="152">
                  <c:v>448.351379531455</c:v>
                </c:pt>
                <c:pt idx="153">
                  <c:v>440.49702297880702</c:v>
                </c:pt>
                <c:pt idx="154">
                  <c:v>437.452081627844</c:v>
                </c:pt>
                <c:pt idx="155">
                  <c:v>435.35444392201902</c:v>
                </c:pt>
                <c:pt idx="156">
                  <c:v>435.59390796639502</c:v>
                </c:pt>
                <c:pt idx="157">
                  <c:v>452.48709262820603</c:v>
                </c:pt>
                <c:pt idx="158">
                  <c:v>449.68119161311603</c:v>
                </c:pt>
                <c:pt idx="159">
                  <c:v>442.89357731403101</c:v>
                </c:pt>
                <c:pt idx="160">
                  <c:v>442.50636556796297</c:v>
                </c:pt>
                <c:pt idx="161">
                  <c:v>447.44191837101999</c:v>
                </c:pt>
                <c:pt idx="162">
                  <c:v>446.99949758251199</c:v>
                </c:pt>
                <c:pt idx="163">
                  <c:v>450.94229642486403</c:v>
                </c:pt>
                <c:pt idx="164">
                  <c:v>449.10885155133201</c:v>
                </c:pt>
                <c:pt idx="165">
                  <c:v>442.67702393407001</c:v>
                </c:pt>
                <c:pt idx="166">
                  <c:v>438.79189553390103</c:v>
                </c:pt>
                <c:pt idx="167">
                  <c:v>436.20125626473799</c:v>
                </c:pt>
                <c:pt idx="168">
                  <c:v>435.56904987143503</c:v>
                </c:pt>
                <c:pt idx="169">
                  <c:v>450.46974342082598</c:v>
                </c:pt>
                <c:pt idx="170">
                  <c:v>449.285621822395</c:v>
                </c:pt>
                <c:pt idx="171">
                  <c:v>444.65808025054201</c:v>
                </c:pt>
                <c:pt idx="172">
                  <c:v>446.57374190294797</c:v>
                </c:pt>
                <c:pt idx="173">
                  <c:v>451.50034782809399</c:v>
                </c:pt>
                <c:pt idx="174">
                  <c:v>450.00029158517401</c:v>
                </c:pt>
                <c:pt idx="175">
                  <c:v>454.19721013419201</c:v>
                </c:pt>
                <c:pt idx="176">
                  <c:v>451.23390670089401</c:v>
                </c:pt>
                <c:pt idx="177">
                  <c:v>444.07382294182003</c:v>
                </c:pt>
                <c:pt idx="178">
                  <c:v>439.40434323749002</c:v>
                </c:pt>
                <c:pt idx="179">
                  <c:v>439.00942633589898</c:v>
                </c:pt>
                <c:pt idx="180">
                  <c:v>437.86393503200998</c:v>
                </c:pt>
                <c:pt idx="181">
                  <c:v>456.00202601766199</c:v>
                </c:pt>
                <c:pt idx="182">
                  <c:v>454.41117077879699</c:v>
                </c:pt>
                <c:pt idx="183">
                  <c:v>449.07974568323198</c:v>
                </c:pt>
                <c:pt idx="184">
                  <c:v>450.61597043114898</c:v>
                </c:pt>
                <c:pt idx="185">
                  <c:v>458.00169720109898</c:v>
                </c:pt>
                <c:pt idx="186">
                  <c:v>455.48068563717902</c:v>
                </c:pt>
                <c:pt idx="187">
                  <c:v>460.93174686177298</c:v>
                </c:pt>
                <c:pt idx="188">
                  <c:v>459.14636498452398</c:v>
                </c:pt>
                <c:pt idx="189">
                  <c:v>450.67130961922498</c:v>
                </c:pt>
                <c:pt idx="190">
                  <c:v>446.86633392474198</c:v>
                </c:pt>
                <c:pt idx="191">
                  <c:v>446.90853754207899</c:v>
                </c:pt>
                <c:pt idx="192">
                  <c:v>446.17154288526302</c:v>
                </c:pt>
                <c:pt idx="193">
                  <c:v>461.201188676561</c:v>
                </c:pt>
                <c:pt idx="194">
                  <c:v>458.41131890444802</c:v>
                </c:pt>
                <c:pt idx="195">
                  <c:v>454.65381466749102</c:v>
                </c:pt>
                <c:pt idx="196">
                  <c:v>454.95629277215801</c:v>
                </c:pt>
                <c:pt idx="197">
                  <c:v>464.00674035897902</c:v>
                </c:pt>
                <c:pt idx="198">
                  <c:v>462.349795203741</c:v>
                </c:pt>
                <c:pt idx="199">
                  <c:v>465.443622002231</c:v>
                </c:pt>
                <c:pt idx="200">
                  <c:v>462.80839232552898</c:v>
                </c:pt>
                <c:pt idx="201">
                  <c:v>453.863265066704</c:v>
                </c:pt>
                <c:pt idx="202">
                  <c:v>449.27268678595402</c:v>
                </c:pt>
                <c:pt idx="203">
                  <c:v>448.7852917399</c:v>
                </c:pt>
                <c:pt idx="204">
                  <c:v>448.50007761057799</c:v>
                </c:pt>
                <c:pt idx="205">
                  <c:v>458.28794895629102</c:v>
                </c:pt>
                <c:pt idx="206">
                  <c:v>456.05395431440002</c:v>
                </c:pt>
                <c:pt idx="207">
                  <c:v>450.94753264089098</c:v>
                </c:pt>
                <c:pt idx="208">
                  <c:v>450.89925956527901</c:v>
                </c:pt>
                <c:pt idx="209">
                  <c:v>458.94726506123402</c:v>
                </c:pt>
                <c:pt idx="210">
                  <c:v>455.91380672966898</c:v>
                </c:pt>
                <c:pt idx="211">
                  <c:v>458.49079246526799</c:v>
                </c:pt>
                <c:pt idx="212">
                  <c:v>454.70819100872899</c:v>
                </c:pt>
                <c:pt idx="213">
                  <c:v>448.09956680808699</c:v>
                </c:pt>
                <c:pt idx="214">
                  <c:v>443.82348761326</c:v>
                </c:pt>
                <c:pt idx="215">
                  <c:v>441.575347979176</c:v>
                </c:pt>
                <c:pt idx="216">
                  <c:v>443.26369977681099</c:v>
                </c:pt>
                <c:pt idx="217">
                  <c:v>456.45943708857197</c:v>
                </c:pt>
                <c:pt idx="218">
                  <c:v>456.38605229152603</c:v>
                </c:pt>
                <c:pt idx="219">
                  <c:v>454.82342853245302</c:v>
                </c:pt>
                <c:pt idx="220">
                  <c:v>456.44905920695197</c:v>
                </c:pt>
                <c:pt idx="221">
                  <c:v>463.02675139620402</c:v>
                </c:pt>
                <c:pt idx="222">
                  <c:v>460.74973869747902</c:v>
                </c:pt>
                <c:pt idx="223">
                  <c:v>463.453977315548</c:v>
                </c:pt>
                <c:pt idx="224">
                  <c:v>459.11566841141598</c:v>
                </c:pt>
                <c:pt idx="225">
                  <c:v>451.598154919389</c:v>
                </c:pt>
                <c:pt idx="226">
                  <c:v>447.76289333596202</c:v>
                </c:pt>
                <c:pt idx="227">
                  <c:v>446.61956638612702</c:v>
                </c:pt>
                <c:pt idx="228">
                  <c:v>445.58600999805901</c:v>
                </c:pt>
                <c:pt idx="229">
                  <c:v>467.720420820887</c:v>
                </c:pt>
                <c:pt idx="230">
                  <c:v>469.52349169083902</c:v>
                </c:pt>
                <c:pt idx="231">
                  <c:v>466.75811154277301</c:v>
                </c:pt>
                <c:pt idx="232">
                  <c:v>467.59875303049301</c:v>
                </c:pt>
                <c:pt idx="233">
                  <c:v>473.70455232338497</c:v>
                </c:pt>
                <c:pt idx="234">
                  <c:v>472.32338502792902</c:v>
                </c:pt>
                <c:pt idx="235">
                  <c:v>475.66592147520902</c:v>
                </c:pt>
                <c:pt idx="236">
                  <c:v>474.43185251278101</c:v>
                </c:pt>
                <c:pt idx="237">
                  <c:v>466.69701083296502</c:v>
                </c:pt>
                <c:pt idx="238">
                  <c:v>462.65451613829299</c:v>
                </c:pt>
                <c:pt idx="239">
                  <c:v>462.10031799973399</c:v>
                </c:pt>
                <c:pt idx="240">
                  <c:v>462.409149564823</c:v>
                </c:pt>
                <c:pt idx="241">
                  <c:v>482.14734186966302</c:v>
                </c:pt>
                <c:pt idx="242">
                  <c:v>481.898819335947</c:v>
                </c:pt>
                <c:pt idx="243">
                  <c:v>484.14166869465902</c:v>
                </c:pt>
                <c:pt idx="244">
                  <c:v>494.41589428395798</c:v>
                </c:pt>
                <c:pt idx="245">
                  <c:v>497.88955464290399</c:v>
                </c:pt>
                <c:pt idx="246">
                  <c:v>494.28147606868799</c:v>
                </c:pt>
                <c:pt idx="247">
                  <c:v>488.548769591601</c:v>
                </c:pt>
                <c:pt idx="248">
                  <c:v>485.347889994159</c:v>
                </c:pt>
                <c:pt idx="249">
                  <c:v>482.66937584401597</c:v>
                </c:pt>
                <c:pt idx="250">
                  <c:v>478.57358192215003</c:v>
                </c:pt>
                <c:pt idx="251">
                  <c:v>482.68769750863498</c:v>
                </c:pt>
                <c:pt idx="252">
                  <c:v>483.71164764667702</c:v>
                </c:pt>
                <c:pt idx="253">
                  <c:v>503.99246574721002</c:v>
                </c:pt>
                <c:pt idx="254">
                  <c:v>501.93475073710403</c:v>
                </c:pt>
                <c:pt idx="255">
                  <c:v>495.18895988338801</c:v>
                </c:pt>
                <c:pt idx="256">
                  <c:v>493.81597914252598</c:v>
                </c:pt>
                <c:pt idx="257">
                  <c:v>499.11336918136601</c:v>
                </c:pt>
                <c:pt idx="258">
                  <c:v>495.13841733175201</c:v>
                </c:pt>
                <c:pt idx="259">
                  <c:v>496.15500255097498</c:v>
                </c:pt>
                <c:pt idx="260">
                  <c:v>493.879009912291</c:v>
                </c:pt>
                <c:pt idx="261">
                  <c:v>488.37812759051002</c:v>
                </c:pt>
                <c:pt idx="262">
                  <c:v>484.231342754043</c:v>
                </c:pt>
                <c:pt idx="263">
                  <c:v>482.89549040073899</c:v>
                </c:pt>
                <c:pt idx="264">
                  <c:v>484.30844614178102</c:v>
                </c:pt>
                <c:pt idx="265">
                  <c:v>512.40766046338194</c:v>
                </c:pt>
                <c:pt idx="266">
                  <c:v>512.19820265420503</c:v>
                </c:pt>
                <c:pt idx="267">
                  <c:v>509.39769014389299</c:v>
                </c:pt>
                <c:pt idx="268">
                  <c:v>508.21178306252</c:v>
                </c:pt>
                <c:pt idx="269">
                  <c:v>514.28579307894404</c:v>
                </c:pt>
                <c:pt idx="270">
                  <c:v>509.55456433745201</c:v>
                </c:pt>
                <c:pt idx="271">
                  <c:v>511.42395240264199</c:v>
                </c:pt>
                <c:pt idx="272">
                  <c:v>506.80375515940602</c:v>
                </c:pt>
                <c:pt idx="273">
                  <c:v>499.84189137118602</c:v>
                </c:pt>
                <c:pt idx="274">
                  <c:v>496.27411794757199</c:v>
                </c:pt>
                <c:pt idx="275">
                  <c:v>497.22816773415201</c:v>
                </c:pt>
                <c:pt idx="276">
                  <c:v>498.450910435016</c:v>
                </c:pt>
                <c:pt idx="277">
                  <c:v>528.17645952440796</c:v>
                </c:pt>
                <c:pt idx="278">
                  <c:v>529.33507840932202</c:v>
                </c:pt>
                <c:pt idx="279">
                  <c:v>530.04992172226605</c:v>
                </c:pt>
                <c:pt idx="280">
                  <c:v>532.05459517150598</c:v>
                </c:pt>
                <c:pt idx="281">
                  <c:v>540.78898262077996</c:v>
                </c:pt>
                <c:pt idx="282">
                  <c:v>539.594016644048</c:v>
                </c:pt>
                <c:pt idx="283">
                  <c:v>539.73061195976197</c:v>
                </c:pt>
                <c:pt idx="284">
                  <c:v>535.48</c:v>
                </c:pt>
              </c:numCache>
            </c:numRef>
          </c:val>
          <c:smooth val="0"/>
          <c:extLst>
            <c:ext xmlns:c16="http://schemas.microsoft.com/office/drawing/2014/chart" uri="{C3380CC4-5D6E-409C-BE32-E72D297353CC}">
              <c16:uniqueId val="{00000003-8443-4694-8574-A948328BCDC2}"/>
            </c:ext>
          </c:extLst>
        </c:ser>
        <c:dLbls>
          <c:showLegendKey val="0"/>
          <c:showVal val="0"/>
          <c:showCatName val="0"/>
          <c:showSerName val="0"/>
          <c:showPercent val="0"/>
          <c:showBubbleSize val="0"/>
        </c:dLbls>
        <c:smooth val="0"/>
        <c:axId val="183674368"/>
        <c:axId val="183675904"/>
      </c:lineChart>
      <c:dateAx>
        <c:axId val="183674368"/>
        <c:scaling>
          <c:orientation val="minMax"/>
          <c:max val="45139"/>
          <c:min val="37104"/>
        </c:scaling>
        <c:delete val="0"/>
        <c:axPos val="b"/>
        <c:numFmt formatCode="mmm\ yyyy" sourceLinked="0"/>
        <c:majorTickMark val="none"/>
        <c:minorTickMark val="none"/>
        <c:tickLblPos val="nextTo"/>
        <c:txPr>
          <a:bodyPr rot="-5400000" vert="horz"/>
          <a:lstStyle/>
          <a:p>
            <a:pPr>
              <a:defRPr sz="850"/>
            </a:pPr>
            <a:endParaRPr lang="es-MX"/>
          </a:p>
        </c:txPr>
        <c:crossAx val="183675904"/>
        <c:crosses val="autoZero"/>
        <c:auto val="1"/>
        <c:lblOffset val="100"/>
        <c:baseTimeUnit val="months"/>
        <c:majorUnit val="6"/>
        <c:majorTimeUnit val="months"/>
        <c:minorUnit val="1"/>
        <c:minorTimeUnit val="months"/>
      </c:dateAx>
      <c:valAx>
        <c:axId val="183675904"/>
        <c:scaling>
          <c:orientation val="minMax"/>
          <c:max val="550"/>
          <c:min val="280"/>
        </c:scaling>
        <c:delete val="0"/>
        <c:axPos val="l"/>
        <c:numFmt formatCode="#,###.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'F9'!$B$5</c:f>
              <c:strCache>
                <c:ptCount val="1"/>
                <c:pt idx="0">
                  <c:v>Total</c:v>
                </c:pt>
              </c:strCache>
            </c:strRef>
          </c:tx>
          <c:spPr>
            <a:solidFill>
              <a:srgbClr val="60686D"/>
            </a:solidFill>
            <a:ln>
              <a:noFill/>
            </a:ln>
            <a:effectLst/>
          </c:spPr>
          <c:invertIfNegative val="0"/>
          <c:dPt>
            <c:idx val="2"/>
            <c:invertIfNegative val="0"/>
            <c:bubble3D val="0"/>
            <c:spPr>
              <a:solidFill>
                <a:srgbClr val="60686D"/>
              </a:solidFill>
              <a:ln>
                <a:noFill/>
              </a:ln>
              <a:effectLst/>
            </c:spPr>
            <c:extLst>
              <c:ext xmlns:c16="http://schemas.microsoft.com/office/drawing/2014/chart" uri="{C3380CC4-5D6E-409C-BE32-E72D297353CC}">
                <c16:uniqueId val="{00000001-3772-420E-AEBE-2CB8B4E1E918}"/>
              </c:ext>
            </c:extLst>
          </c:dPt>
          <c:dPt>
            <c:idx val="6"/>
            <c:invertIfNegative val="0"/>
            <c:bubble3D val="0"/>
            <c:spPr>
              <a:solidFill>
                <a:srgbClr val="60686D"/>
              </a:solidFill>
              <a:ln>
                <a:noFill/>
              </a:ln>
              <a:effectLst/>
            </c:spPr>
            <c:extLst>
              <c:ext xmlns:c16="http://schemas.microsoft.com/office/drawing/2014/chart" uri="{C3380CC4-5D6E-409C-BE32-E72D297353CC}">
                <c16:uniqueId val="{00000003-3772-420E-AEBE-2CB8B4E1E918}"/>
              </c:ext>
            </c:extLst>
          </c:dPt>
          <c:dPt>
            <c:idx val="7"/>
            <c:invertIfNegative val="0"/>
            <c:bubble3D val="0"/>
            <c:spPr>
              <a:solidFill>
                <a:srgbClr val="60686D"/>
              </a:solidFill>
              <a:ln>
                <a:noFill/>
              </a:ln>
              <a:effectLst/>
            </c:spPr>
            <c:extLst>
              <c:ext xmlns:c16="http://schemas.microsoft.com/office/drawing/2014/chart" uri="{C3380CC4-5D6E-409C-BE32-E72D297353CC}">
                <c16:uniqueId val="{00000005-3772-420E-AEBE-2CB8B4E1E918}"/>
              </c:ext>
            </c:extLst>
          </c:dPt>
          <c:dPt>
            <c:idx val="8"/>
            <c:invertIfNegative val="0"/>
            <c:bubble3D val="0"/>
            <c:spPr>
              <a:solidFill>
                <a:srgbClr val="60686D"/>
              </a:solidFill>
              <a:ln>
                <a:noFill/>
              </a:ln>
              <a:effectLst/>
            </c:spPr>
            <c:extLst>
              <c:ext xmlns:c16="http://schemas.microsoft.com/office/drawing/2014/chart" uri="{C3380CC4-5D6E-409C-BE32-E72D297353CC}">
                <c16:uniqueId val="{00000007-3772-420E-AEBE-2CB8B4E1E918}"/>
              </c:ext>
            </c:extLst>
          </c:dPt>
          <c:dPt>
            <c:idx val="9"/>
            <c:invertIfNegative val="0"/>
            <c:bubble3D val="0"/>
            <c:spPr>
              <a:solidFill>
                <a:srgbClr val="60686D"/>
              </a:solidFill>
              <a:ln>
                <a:noFill/>
              </a:ln>
              <a:effectLst/>
            </c:spPr>
            <c:extLst>
              <c:ext xmlns:c16="http://schemas.microsoft.com/office/drawing/2014/chart" uri="{C3380CC4-5D6E-409C-BE32-E72D297353CC}">
                <c16:uniqueId val="{00000009-3772-420E-AEBE-2CB8B4E1E918}"/>
              </c:ext>
            </c:extLst>
          </c:dPt>
          <c:dPt>
            <c:idx val="10"/>
            <c:invertIfNegative val="0"/>
            <c:bubble3D val="0"/>
            <c:spPr>
              <a:solidFill>
                <a:srgbClr val="FBBB27"/>
              </a:solidFill>
              <a:ln>
                <a:noFill/>
              </a:ln>
              <a:effectLst/>
            </c:spPr>
            <c:extLst>
              <c:ext xmlns:c16="http://schemas.microsoft.com/office/drawing/2014/chart" uri="{C3380CC4-5D6E-409C-BE32-E72D297353CC}">
                <c16:uniqueId val="{0000000B-3772-420E-AEBE-2CB8B4E1E918}"/>
              </c:ext>
            </c:extLst>
          </c:dPt>
          <c:dPt>
            <c:idx val="14"/>
            <c:invertIfNegative val="0"/>
            <c:bubble3D val="0"/>
            <c:spPr>
              <a:solidFill>
                <a:srgbClr val="60686D"/>
              </a:solidFill>
              <a:ln>
                <a:noFill/>
              </a:ln>
              <a:effectLst/>
            </c:spPr>
            <c:extLst>
              <c:ext xmlns:c16="http://schemas.microsoft.com/office/drawing/2014/chart" uri="{C3380CC4-5D6E-409C-BE32-E72D297353CC}">
                <c16:uniqueId val="{0000000D-3772-420E-AEBE-2CB8B4E1E918}"/>
              </c:ext>
            </c:extLst>
          </c:dPt>
          <c:dPt>
            <c:idx val="18"/>
            <c:invertIfNegative val="0"/>
            <c:bubble3D val="0"/>
            <c:spPr>
              <a:solidFill>
                <a:srgbClr val="60686D"/>
              </a:solidFill>
              <a:ln>
                <a:noFill/>
              </a:ln>
              <a:effectLst/>
            </c:spPr>
            <c:extLst>
              <c:ext xmlns:c16="http://schemas.microsoft.com/office/drawing/2014/chart" uri="{C3380CC4-5D6E-409C-BE32-E72D297353CC}">
                <c16:uniqueId val="{0000000F-3772-420E-AEBE-2CB8B4E1E918}"/>
              </c:ext>
            </c:extLst>
          </c:dPt>
          <c:dPt>
            <c:idx val="22"/>
            <c:invertIfNegative val="0"/>
            <c:bubble3D val="0"/>
            <c:spPr>
              <a:solidFill>
                <a:srgbClr val="60686D"/>
              </a:solidFill>
              <a:ln>
                <a:noFill/>
              </a:ln>
              <a:effectLst/>
            </c:spPr>
            <c:extLst>
              <c:ext xmlns:c16="http://schemas.microsoft.com/office/drawing/2014/chart" uri="{C3380CC4-5D6E-409C-BE32-E72D297353CC}">
                <c16:uniqueId val="{00000011-3772-420E-AEBE-2CB8B4E1E918}"/>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'F9'!$A$6:$A$16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'F9'!$B$6:$B$16</c:f>
              <c:numCache>
                <c:formatCode>General</c:formatCode>
                <c:ptCount val="11"/>
                <c:pt idx="0">
                  <c:v>5228</c:v>
                </c:pt>
                <c:pt idx="1">
                  <c:v>6259</c:v>
                </c:pt>
                <c:pt idx="2">
                  <c:v>5033</c:v>
                </c:pt>
                <c:pt idx="3">
                  <c:v>5007</c:v>
                </c:pt>
                <c:pt idx="4">
                  <c:v>5446</c:v>
                </c:pt>
                <c:pt idx="5">
                  <c:v>4654</c:v>
                </c:pt>
                <c:pt idx="6">
                  <c:v>4132</c:v>
                </c:pt>
                <c:pt idx="7">
                  <c:v>3845</c:v>
                </c:pt>
                <c:pt idx="8">
                  <c:v>3725</c:v>
                </c:pt>
                <c:pt idx="9">
                  <c:v>3424</c:v>
                </c:pt>
                <c:pt idx="10">
                  <c:v>3214</c:v>
                </c:pt>
              </c:numCache>
            </c:numRef>
          </c:val>
          <c:extLst>
            <c:ext xmlns:c16="http://schemas.microsoft.com/office/drawing/2014/chart" uri="{C3380CC4-5D6E-409C-BE32-E72D297353CC}">
              <c16:uniqueId val="{00000012-3772-420E-AEBE-2CB8B4E1E918}"/>
            </c:ext>
          </c:extLst>
        </c:ser>
        <c:dLbls>
          <c:dLblPos val="outEnd"/>
          <c:showLegendKey val="0"/>
          <c:showVal val="1"/>
          <c:showCatName val="0"/>
          <c:showSerName val="0"/>
          <c:showPercent val="0"/>
          <c:showBubbleSize val="0"/>
        </c:dLbls>
        <c:gapWidth val="50"/>
        <c:axId val="486148720"/>
        <c:axId val="403621008"/>
      </c:barChart>
      <c:lineChart>
        <c:grouping val="standard"/>
        <c:varyColors val="0"/>
        <c:ser>
          <c:idx val="1"/>
          <c:order val="1"/>
          <c:tx>
            <c:strRef>
              <c:f>'F9'!$C$5</c:f>
              <c:strCache>
                <c:ptCount val="1"/>
              </c:strCache>
            </c:strRef>
          </c:tx>
          <c:spPr>
            <a:ln w="28575" cap="rnd">
              <a:solidFill>
                <a:srgbClr val="C9D0D6"/>
              </a:solidFill>
              <a:round/>
            </a:ln>
            <a:effectLst/>
          </c:spPr>
          <c:marker>
            <c:symbol val="none"/>
          </c:marker>
          <c:dLbls>
            <c:dLbl>
              <c:idx val="1"/>
              <c:layout>
                <c:manualLayout>
                  <c:x val="-3.6357450466542179E-2"/>
                  <c:y val="-7.60746232451944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772-420E-AEBE-2CB8B4E1E918}"/>
                </c:ext>
              </c:extLst>
            </c:dLbl>
            <c:dLbl>
              <c:idx val="2"/>
              <c:layout>
                <c:manualLayout>
                  <c:x val="-3.6573384589506271E-2"/>
                  <c:y val="-0.19369352110539589"/>
                </c:manualLayout>
              </c:layout>
              <c:tx>
                <c:rich>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fld id="{AFE12384-0A15-4CD3-87A1-58298F2BD18E}" type="VALUE">
                      <a:rPr lang="en-US">
                        <a:solidFill>
                          <a:schemeClr val="bg1"/>
                        </a:solidFill>
                      </a:rPr>
                      <a:pPr>
                        <a:defRPr b="1">
                          <a:solidFill>
                            <a:schemeClr val="bg1"/>
                          </a:solidFill>
                        </a:defRPr>
                      </a:pPr>
                      <a:t>[VALOR]</a:t>
                    </a:fld>
                    <a:endParaRPr lang="es-MX"/>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3772-420E-AEBE-2CB8B4E1E918}"/>
                </c:ext>
              </c:extLst>
            </c:dLbl>
            <c:dLbl>
              <c:idx val="3"/>
              <c:layout>
                <c:manualLayout>
                  <c:x val="-3.7654079976436099E-2"/>
                  <c:y val="0.13257231554232488"/>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772-420E-AEBE-2CB8B4E1E918}"/>
                </c:ext>
              </c:extLst>
            </c:dLbl>
            <c:dLbl>
              <c:idx val="4"/>
              <c:layout>
                <c:manualLayout>
                  <c:x val="-3.4066352822888557E-2"/>
                  <c:y val="-0.17130118611808354"/>
                </c:manualLayout>
              </c:layout>
              <c:tx>
                <c:rich>
                  <a:bodyPr/>
                  <a:lstStyle/>
                  <a:p>
                    <a:fld id="{3FDA61C2-84AA-4667-90C8-51BBAA2CA3C5}" type="VALUE">
                      <a:rPr lang="en-US">
                        <a:solidFill>
                          <a:sysClr val="windowText" lastClr="000000"/>
                        </a:solidFill>
                      </a:rPr>
                      <a:pPr/>
                      <a:t>[VALOR]</a:t>
                    </a:fld>
                    <a:endParaRPr lang="es-MX"/>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3772-420E-AEBE-2CB8B4E1E918}"/>
                </c:ext>
              </c:extLst>
            </c:dLbl>
            <c:dLbl>
              <c:idx val="5"/>
              <c:layout>
                <c:manualLayout>
                  <c:x val="-4.1845251506158809E-2"/>
                  <c:y val="5.390694520815748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772-420E-AEBE-2CB8B4E1E918}"/>
                </c:ext>
              </c:extLst>
            </c:dLbl>
            <c:dLbl>
              <c:idx val="6"/>
              <c:layout>
                <c:manualLayout>
                  <c:x val="-4.1504002393867714E-2"/>
                  <c:y val="5.635463368036586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772-420E-AEBE-2CB8B4E1E918}"/>
                </c:ext>
              </c:extLst>
            </c:dLbl>
            <c:dLbl>
              <c:idx val="7"/>
              <c:layout>
                <c:manualLayout>
                  <c:x val="-3.7301265578914992E-2"/>
                  <c:y val="3.883701452097267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772-420E-AEBE-2CB8B4E1E918}"/>
                </c:ext>
              </c:extLst>
            </c:dLbl>
            <c:dLbl>
              <c:idx val="8"/>
              <c:layout>
                <c:manualLayout>
                  <c:x val="-3.9858950366919652E-2"/>
                  <c:y val="9.1887831060065664E-2"/>
                </c:manualLayout>
              </c:layout>
              <c:tx>
                <c:rich>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fld id="{A0B49047-272A-46F2-82BE-3227FC90AD4C}" type="VALUE">
                      <a:rPr lang="en-US">
                        <a:solidFill>
                          <a:schemeClr val="bg1"/>
                        </a:solidFill>
                      </a:rPr>
                      <a:pPr>
                        <a:defRPr b="1">
                          <a:solidFill>
                            <a:schemeClr val="bg1"/>
                          </a:solidFill>
                        </a:defRPr>
                      </a:pPr>
                      <a:t>[VALOR]</a:t>
                    </a:fld>
                    <a:endParaRPr lang="es-MX"/>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3772-420E-AEBE-2CB8B4E1E918}"/>
                </c:ext>
              </c:extLst>
            </c:dLbl>
            <c:dLbl>
              <c:idx val="9"/>
              <c:layout>
                <c:manualLayout>
                  <c:x val="-3.9043817352231891E-2"/>
                  <c:y val="5.6465000657101964E-2"/>
                </c:manualLayout>
              </c:layout>
              <c:tx>
                <c:rich>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fld id="{81042313-7E08-4FA5-9C67-09410A1B1E00}" type="VALUE">
                      <a:rPr lang="en-US">
                        <a:solidFill>
                          <a:schemeClr val="bg1"/>
                        </a:solidFill>
                      </a:rPr>
                      <a:pPr>
                        <a:defRPr b="1">
                          <a:solidFill>
                            <a:schemeClr val="bg1"/>
                          </a:solidFill>
                        </a:defRPr>
                      </a:pPr>
                      <a:t>[VALOR]</a:t>
                    </a:fld>
                    <a:endParaRPr lang="es-MX"/>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3772-420E-AEBE-2CB8B4E1E918}"/>
                </c:ext>
              </c:extLst>
            </c:dLbl>
            <c:dLbl>
              <c:idx val="10"/>
              <c:layout>
                <c:manualLayout>
                  <c:x val="-3.5325358556781233E-2"/>
                  <c:y val="6.809014785121118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772-420E-AEBE-2CB8B4E1E91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'F9'!$A$6:$A$16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'F9'!$C$6:$C$16</c:f>
              <c:numCache>
                <c:formatCode>0.0%</c:formatCode>
                <c:ptCount val="11"/>
                <c:pt idx="1">
                  <c:v>0.19720734506503446</c:v>
                </c:pt>
                <c:pt idx="2">
                  <c:v>-0.19587793577248758</c:v>
                </c:pt>
                <c:pt idx="3">
                  <c:v>-5.1659050268230144E-3</c:v>
                </c:pt>
                <c:pt idx="4">
                  <c:v>8.7677251847413595E-2</c:v>
                </c:pt>
                <c:pt idx="5">
                  <c:v>-0.14542783694454642</c:v>
                </c:pt>
                <c:pt idx="6">
                  <c:v>-0.1121615814353244</c:v>
                </c:pt>
                <c:pt idx="7">
                  <c:v>-6.9457889641819981E-2</c:v>
                </c:pt>
                <c:pt idx="8">
                  <c:v>-3.1209362808842678E-2</c:v>
                </c:pt>
                <c:pt idx="9">
                  <c:v>-8.0805369127516791E-2</c:v>
                </c:pt>
                <c:pt idx="10">
                  <c:v>-6.1331775700934621E-2</c:v>
                </c:pt>
              </c:numCache>
            </c:numRef>
          </c:val>
          <c:smooth val="0"/>
          <c:extLst>
            <c:ext xmlns:c16="http://schemas.microsoft.com/office/drawing/2014/chart" uri="{C3380CC4-5D6E-409C-BE32-E72D297353CC}">
              <c16:uniqueId val="{0000001D-3772-420E-AEBE-2CB8B4E1E918}"/>
            </c:ext>
          </c:extLst>
        </c:ser>
        <c:dLbls>
          <c:showLegendKey val="0"/>
          <c:showVal val="0"/>
          <c:showCatName val="0"/>
          <c:showSerName val="0"/>
          <c:showPercent val="0"/>
          <c:showBubbleSize val="0"/>
        </c:dLbls>
        <c:marker val="1"/>
        <c:smooth val="0"/>
        <c:axId val="486148064"/>
        <c:axId val="486147080"/>
      </c:lineChart>
      <c:valAx>
        <c:axId val="40362100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486148720"/>
        <c:crosses val="max"/>
        <c:crossBetween val="between"/>
      </c:valAx>
      <c:catAx>
        <c:axId val="48614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03621008"/>
        <c:crosses val="autoZero"/>
        <c:auto val="1"/>
        <c:lblAlgn val="ctr"/>
        <c:lblOffset val="100"/>
        <c:noMultiLvlLbl val="0"/>
      </c:catAx>
      <c:valAx>
        <c:axId val="4861470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486148064"/>
        <c:crosses val="autoZero"/>
        <c:crossBetween val="between"/>
      </c:valAx>
      <c:catAx>
        <c:axId val="486148064"/>
        <c:scaling>
          <c:orientation val="minMax"/>
        </c:scaling>
        <c:delete val="1"/>
        <c:axPos val="t"/>
        <c:numFmt formatCode="General" sourceLinked="1"/>
        <c:majorTickMark val="out"/>
        <c:minorTickMark val="none"/>
        <c:tickLblPos val="nextTo"/>
        <c:crossAx val="486147080"/>
        <c:crosses val="max"/>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0"/>
          <c:tx>
            <c:v>Jalisco</c:v>
          </c:tx>
          <c:spPr>
            <a:ln w="19050" cap="rnd">
              <a:solidFill>
                <a:srgbClr val="FFC000"/>
              </a:solidFill>
              <a:round/>
            </a:ln>
            <a:effectLst/>
          </c:spPr>
          <c:marker>
            <c:symbol val="none"/>
          </c:marker>
          <c:dLbls>
            <c:dLbl>
              <c:idx val="244"/>
              <c:layout>
                <c:manualLayout>
                  <c:x val="-4.0924889208817589E-3"/>
                  <c:y val="0.1272880707655133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52C-4245-ADD9-436D7828C445}"/>
                </c:ext>
              </c:extLst>
            </c:dLbl>
            <c:dLbl>
              <c:idx val="246"/>
              <c:layout>
                <c:manualLayout>
                  <c:x val="-1.5468455025896595E-16"/>
                  <c:y val="5.5074150622164336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C52C-4245-ADD9-436D7828C445}"/>
                </c:ext>
              </c:extLst>
            </c:dLbl>
            <c:dLbl>
              <c:idx val="272"/>
              <c:layout>
                <c:manualLayout>
                  <c:x val="-2.9932664971829118E-2"/>
                  <c:y val="-0.1111111111111111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52C-4245-ADD9-436D7828C445}"/>
                </c:ext>
              </c:extLst>
            </c:dLbl>
            <c:numFmt formatCode="#,##0.00&quot;%&quot;"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'F67-68'!$A$19:$A$291</c:f>
              <c:numCache>
                <c:formatCode>mm/dd/yyyy</c:formatCode>
                <c:ptCount val="273"/>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pt idx="269">
                  <c:v>45047</c:v>
                </c:pt>
                <c:pt idx="270">
                  <c:v>45078</c:v>
                </c:pt>
                <c:pt idx="271">
                  <c:v>45108</c:v>
                </c:pt>
                <c:pt idx="272">
                  <c:v>45139</c:v>
                </c:pt>
              </c:numCache>
            </c:numRef>
          </c:cat>
          <c:val>
            <c:numRef>
              <c:f>'F67-68'!$J$19:$J$291</c:f>
              <c:numCache>
                <c:formatCode>General</c:formatCode>
                <c:ptCount val="273"/>
                <c:pt idx="0">
                  <c:v>11.018377716495401</c:v>
                </c:pt>
                <c:pt idx="1">
                  <c:v>10.295140029785699</c:v>
                </c:pt>
                <c:pt idx="2">
                  <c:v>8.5619126621174093</c:v>
                </c:pt>
                <c:pt idx="3">
                  <c:v>8.6374017298765295</c:v>
                </c:pt>
                <c:pt idx="4">
                  <c:v>8.7843309891217505</c:v>
                </c:pt>
                <c:pt idx="5">
                  <c:v>7.1387941174501499</c:v>
                </c:pt>
                <c:pt idx="6">
                  <c:v>7.7948816289213001</c:v>
                </c:pt>
                <c:pt idx="7">
                  <c:v>6.6044423315985101</c:v>
                </c:pt>
                <c:pt idx="8">
                  <c:v>7.03759427625124</c:v>
                </c:pt>
                <c:pt idx="9">
                  <c:v>6.4633702014288898</c:v>
                </c:pt>
                <c:pt idx="10">
                  <c:v>5.3241622019480204</c:v>
                </c:pt>
                <c:pt idx="11">
                  <c:v>6.4802179254868104</c:v>
                </c:pt>
                <c:pt idx="12">
                  <c:v>6.0110389527582102</c:v>
                </c:pt>
                <c:pt idx="13">
                  <c:v>4.8424739803581103</c:v>
                </c:pt>
                <c:pt idx="14">
                  <c:v>5.3018440034477496</c:v>
                </c:pt>
                <c:pt idx="15">
                  <c:v>4.1970997506215699</c:v>
                </c:pt>
                <c:pt idx="16">
                  <c:v>2.3964101177207202</c:v>
                </c:pt>
                <c:pt idx="17">
                  <c:v>4.4637521737034298</c:v>
                </c:pt>
                <c:pt idx="18">
                  <c:v>2.3187435045323199</c:v>
                </c:pt>
                <c:pt idx="19">
                  <c:v>3.66289705541698</c:v>
                </c:pt>
                <c:pt idx="20">
                  <c:v>3.2785844483183699</c:v>
                </c:pt>
                <c:pt idx="21">
                  <c:v>2.8829850088303699</c:v>
                </c:pt>
                <c:pt idx="22">
                  <c:v>2.1447479844718602</c:v>
                </c:pt>
                <c:pt idx="23">
                  <c:v>2.2173754675936199</c:v>
                </c:pt>
                <c:pt idx="24">
                  <c:v>1.94433216937469</c:v>
                </c:pt>
                <c:pt idx="25">
                  <c:v>1.39045830759597</c:v>
                </c:pt>
                <c:pt idx="26">
                  <c:v>1.4218655403940501</c:v>
                </c:pt>
                <c:pt idx="27">
                  <c:v>1.8252701095664601</c:v>
                </c:pt>
                <c:pt idx="28">
                  <c:v>2.5654802706491302</c:v>
                </c:pt>
                <c:pt idx="29">
                  <c:v>3.44584362669758</c:v>
                </c:pt>
                <c:pt idx="30">
                  <c:v>5.7044619191462598</c:v>
                </c:pt>
                <c:pt idx="31">
                  <c:v>5.60465482418011</c:v>
                </c:pt>
                <c:pt idx="32">
                  <c:v>5.6240594198270202</c:v>
                </c:pt>
                <c:pt idx="33">
                  <c:v>5.2180094631352203</c:v>
                </c:pt>
                <c:pt idx="34">
                  <c:v>5.34528195439239</c:v>
                </c:pt>
                <c:pt idx="35">
                  <c:v>5.2518756088379499</c:v>
                </c:pt>
                <c:pt idx="36">
                  <c:v>5.1015241242734897</c:v>
                </c:pt>
                <c:pt idx="37">
                  <c:v>5.0256930284531904</c:v>
                </c:pt>
                <c:pt idx="38">
                  <c:v>4.5416044115996996</c:v>
                </c:pt>
                <c:pt idx="39">
                  <c:v>4.9643426318911796</c:v>
                </c:pt>
                <c:pt idx="40">
                  <c:v>5.0734937975452903</c:v>
                </c:pt>
                <c:pt idx="41">
                  <c:v>4.4086111886785204</c:v>
                </c:pt>
                <c:pt idx="42">
                  <c:v>2.6692149219067698</c:v>
                </c:pt>
                <c:pt idx="43">
                  <c:v>2.40648697257997</c:v>
                </c:pt>
                <c:pt idx="44">
                  <c:v>2.1605181974863301</c:v>
                </c:pt>
                <c:pt idx="45">
                  <c:v>2.3229781181772502</c:v>
                </c:pt>
                <c:pt idx="46">
                  <c:v>2.12637685250685</c:v>
                </c:pt>
                <c:pt idx="47">
                  <c:v>1.7291824349846101</c:v>
                </c:pt>
                <c:pt idx="48">
                  <c:v>1.8321449398588401</c:v>
                </c:pt>
                <c:pt idx="49">
                  <c:v>1.82744923443217</c:v>
                </c:pt>
                <c:pt idx="50">
                  <c:v>2.0078598110214698</c:v>
                </c:pt>
                <c:pt idx="51">
                  <c:v>2.72757056877979</c:v>
                </c:pt>
                <c:pt idx="52">
                  <c:v>2.3273096561443798</c:v>
                </c:pt>
                <c:pt idx="53">
                  <c:v>1.2194669286325299</c:v>
                </c:pt>
                <c:pt idx="54">
                  <c:v>1.58224090534747</c:v>
                </c:pt>
                <c:pt idx="55">
                  <c:v>1.85578742980319</c:v>
                </c:pt>
                <c:pt idx="56">
                  <c:v>2.47311890814581</c:v>
                </c:pt>
                <c:pt idx="57">
                  <c:v>2.6827918198479002</c:v>
                </c:pt>
                <c:pt idx="58">
                  <c:v>2.89246709306255</c:v>
                </c:pt>
                <c:pt idx="59">
                  <c:v>2.9907442781262699</c:v>
                </c:pt>
                <c:pt idx="60">
                  <c:v>2.5143877080321801</c:v>
                </c:pt>
                <c:pt idx="61">
                  <c:v>1.7726862034469499</c:v>
                </c:pt>
                <c:pt idx="62">
                  <c:v>2.02802643850191</c:v>
                </c:pt>
                <c:pt idx="63">
                  <c:v>1.4895140906216799</c:v>
                </c:pt>
                <c:pt idx="64">
                  <c:v>2.2274171796828202</c:v>
                </c:pt>
                <c:pt idx="65">
                  <c:v>2.76297747122773</c:v>
                </c:pt>
                <c:pt idx="66">
                  <c:v>2.1275383315949798</c:v>
                </c:pt>
                <c:pt idx="67">
                  <c:v>2.1238578530563998</c:v>
                </c:pt>
                <c:pt idx="68">
                  <c:v>1.4457583831968901</c:v>
                </c:pt>
                <c:pt idx="69">
                  <c:v>0.69488630752232405</c:v>
                </c:pt>
                <c:pt idx="70">
                  <c:v>0.60561660713598398</c:v>
                </c:pt>
                <c:pt idx="71">
                  <c:v>1.0045470945894599</c:v>
                </c:pt>
                <c:pt idx="72">
                  <c:v>1.2272249750795401</c:v>
                </c:pt>
                <c:pt idx="73">
                  <c:v>1.22771602830047</c:v>
                </c:pt>
                <c:pt idx="74">
                  <c:v>1.2378246655226</c:v>
                </c:pt>
                <c:pt idx="75">
                  <c:v>0.70741729083265703</c:v>
                </c:pt>
                <c:pt idx="76">
                  <c:v>0.59399123210655003</c:v>
                </c:pt>
                <c:pt idx="77">
                  <c:v>0.756902791136294</c:v>
                </c:pt>
                <c:pt idx="78">
                  <c:v>1.0595974670809301</c:v>
                </c:pt>
                <c:pt idx="79">
                  <c:v>1.2729655321305</c:v>
                </c:pt>
                <c:pt idx="80">
                  <c:v>1.3886491140119099</c:v>
                </c:pt>
                <c:pt idx="81">
                  <c:v>1.3805576684299301</c:v>
                </c:pt>
                <c:pt idx="82">
                  <c:v>1.37862544089009</c:v>
                </c:pt>
                <c:pt idx="83">
                  <c:v>1.3492857803040701</c:v>
                </c:pt>
                <c:pt idx="84">
                  <c:v>1.36516243927873</c:v>
                </c:pt>
                <c:pt idx="85">
                  <c:v>1.4597453108995899</c:v>
                </c:pt>
                <c:pt idx="86">
                  <c:v>1.40264273635198</c:v>
                </c:pt>
                <c:pt idx="87">
                  <c:v>2.1210972344195098</c:v>
                </c:pt>
                <c:pt idx="88">
                  <c:v>1.21051918808464</c:v>
                </c:pt>
                <c:pt idx="89">
                  <c:v>1.0256164980997799</c:v>
                </c:pt>
                <c:pt idx="90">
                  <c:v>0.59237477699625196</c:v>
                </c:pt>
                <c:pt idx="91">
                  <c:v>-8.5531554947026994E-2</c:v>
                </c:pt>
                <c:pt idx="92">
                  <c:v>-0.230366076466648</c:v>
                </c:pt>
                <c:pt idx="93">
                  <c:v>0.25393343305646399</c:v>
                </c:pt>
                <c:pt idx="94">
                  <c:v>0.25404252588656601</c:v>
                </c:pt>
                <c:pt idx="95">
                  <c:v>-9.2666922371809096E-2</c:v>
                </c:pt>
                <c:pt idx="96">
                  <c:v>-0.42874436456696902</c:v>
                </c:pt>
                <c:pt idx="97">
                  <c:v>-0.897541846505023</c:v>
                </c:pt>
                <c:pt idx="98">
                  <c:v>-0.51322894348023695</c:v>
                </c:pt>
                <c:pt idx="99">
                  <c:v>-1.6816116768801499</c:v>
                </c:pt>
                <c:pt idx="100">
                  <c:v>-1.3346562570027301</c:v>
                </c:pt>
                <c:pt idx="101">
                  <c:v>-1.31472169630372</c:v>
                </c:pt>
                <c:pt idx="102">
                  <c:v>-1.3001283242091799</c:v>
                </c:pt>
                <c:pt idx="103">
                  <c:v>-1.4229824195802101</c:v>
                </c:pt>
                <c:pt idx="104">
                  <c:v>-1.0310037307889</c:v>
                </c:pt>
                <c:pt idx="105">
                  <c:v>-0.31427913312863698</c:v>
                </c:pt>
                <c:pt idx="106">
                  <c:v>-0.44432208666945699</c:v>
                </c:pt>
                <c:pt idx="107">
                  <c:v>-4.2074157298765999E-2</c:v>
                </c:pt>
                <c:pt idx="108">
                  <c:v>-9.6317365103903999E-2</c:v>
                </c:pt>
                <c:pt idx="109">
                  <c:v>9.3693994069532494E-2</c:v>
                </c:pt>
                <c:pt idx="110">
                  <c:v>-0.51289300571576402</c:v>
                </c:pt>
                <c:pt idx="111">
                  <c:v>-1.04705088341814</c:v>
                </c:pt>
                <c:pt idx="112">
                  <c:v>-0.66969494473479996</c:v>
                </c:pt>
                <c:pt idx="113">
                  <c:v>0.40822970908782602</c:v>
                </c:pt>
                <c:pt idx="114">
                  <c:v>0.45612833594836899</c:v>
                </c:pt>
                <c:pt idx="115">
                  <c:v>3.94190973050019</c:v>
                </c:pt>
                <c:pt idx="116">
                  <c:v>6.2451514461285802</c:v>
                </c:pt>
                <c:pt idx="117">
                  <c:v>5.1569512300443403</c:v>
                </c:pt>
                <c:pt idx="118">
                  <c:v>4.1455866188300199</c:v>
                </c:pt>
                <c:pt idx="119">
                  <c:v>3.1601445083957902</c:v>
                </c:pt>
                <c:pt idx="120">
                  <c:v>3.17783791539956</c:v>
                </c:pt>
                <c:pt idx="121">
                  <c:v>3.6457448244627799</c:v>
                </c:pt>
                <c:pt idx="122">
                  <c:v>3.4675868026456902</c:v>
                </c:pt>
                <c:pt idx="123">
                  <c:v>6.8474415292195401</c:v>
                </c:pt>
                <c:pt idx="124">
                  <c:v>6.7318326698727802</c:v>
                </c:pt>
                <c:pt idx="125">
                  <c:v>3.3393211658302002</c:v>
                </c:pt>
                <c:pt idx="126">
                  <c:v>3.82238909257857</c:v>
                </c:pt>
                <c:pt idx="127">
                  <c:v>1.36876737851561</c:v>
                </c:pt>
                <c:pt idx="128">
                  <c:v>-1.0173501458741301</c:v>
                </c:pt>
                <c:pt idx="129">
                  <c:v>2.0645499301342101</c:v>
                </c:pt>
                <c:pt idx="130">
                  <c:v>2.83234925801055</c:v>
                </c:pt>
                <c:pt idx="131">
                  <c:v>2.8302809585109698</c:v>
                </c:pt>
                <c:pt idx="132">
                  <c:v>2.8136526933086001</c:v>
                </c:pt>
                <c:pt idx="133">
                  <c:v>0.93542881924968402</c:v>
                </c:pt>
                <c:pt idx="134">
                  <c:v>1.1653985624452601</c:v>
                </c:pt>
                <c:pt idx="135">
                  <c:v>0.31960036457139301</c:v>
                </c:pt>
                <c:pt idx="136">
                  <c:v>0.57637835689792205</c:v>
                </c:pt>
                <c:pt idx="137">
                  <c:v>0.86673416922695701</c:v>
                </c:pt>
                <c:pt idx="138">
                  <c:v>0.18338441548637599</c:v>
                </c:pt>
                <c:pt idx="139">
                  <c:v>-8.4216269686021597E-2</c:v>
                </c:pt>
                <c:pt idx="140">
                  <c:v>1.34243522618405</c:v>
                </c:pt>
                <c:pt idx="141">
                  <c:v>-2.30747449604893</c:v>
                </c:pt>
                <c:pt idx="142">
                  <c:v>-0.87868170023598402</c:v>
                </c:pt>
                <c:pt idx="143">
                  <c:v>-0.57468797925796</c:v>
                </c:pt>
                <c:pt idx="144">
                  <c:v>-1.45190729416804</c:v>
                </c:pt>
                <c:pt idx="145">
                  <c:v>0.69089976079270699</c:v>
                </c:pt>
                <c:pt idx="146">
                  <c:v>0.63055441178376803</c:v>
                </c:pt>
                <c:pt idx="147">
                  <c:v>-0.35689015730475698</c:v>
                </c:pt>
                <c:pt idx="148">
                  <c:v>-0.84137577423430998</c:v>
                </c:pt>
                <c:pt idx="149">
                  <c:v>-0.98606416459721102</c:v>
                </c:pt>
                <c:pt idx="150">
                  <c:v>-5.9856277531999999E-2</c:v>
                </c:pt>
                <c:pt idx="151">
                  <c:v>-0.73517524871078399</c:v>
                </c:pt>
                <c:pt idx="152">
                  <c:v>-1.7877854858148501</c:v>
                </c:pt>
                <c:pt idx="153">
                  <c:v>0.90985672536561002</c:v>
                </c:pt>
                <c:pt idx="154">
                  <c:v>-1.39276882784487</c:v>
                </c:pt>
                <c:pt idx="155">
                  <c:v>-1.1306576829925099</c:v>
                </c:pt>
                <c:pt idx="156">
                  <c:v>0.100798605238994</c:v>
                </c:pt>
                <c:pt idx="157">
                  <c:v>-0.81521932834126598</c:v>
                </c:pt>
                <c:pt idx="158">
                  <c:v>-0.63925327859319903</c:v>
                </c:pt>
                <c:pt idx="159">
                  <c:v>-0.14572713749583199</c:v>
                </c:pt>
                <c:pt idx="160">
                  <c:v>0.38117898507426001</c:v>
                </c:pt>
                <c:pt idx="161">
                  <c:v>0.30854901192041201</c:v>
                </c:pt>
                <c:pt idx="162">
                  <c:v>0.109653428442824</c:v>
                </c:pt>
                <c:pt idx="163">
                  <c:v>1.5861782503057101E-2</c:v>
                </c:pt>
                <c:pt idx="164">
                  <c:v>-1.57316715010403E-4</c:v>
                </c:pt>
                <c:pt idx="165">
                  <c:v>-5.3517760495180901E-2</c:v>
                </c:pt>
                <c:pt idx="166">
                  <c:v>0.11006866952763</c:v>
                </c:pt>
                <c:pt idx="167">
                  <c:v>-0.14283522481745001</c:v>
                </c:pt>
                <c:pt idx="168">
                  <c:v>-0.438785659244179</c:v>
                </c:pt>
                <c:pt idx="169">
                  <c:v>0.48191683919864797</c:v>
                </c:pt>
                <c:pt idx="170">
                  <c:v>0.80992725990487502</c:v>
                </c:pt>
                <c:pt idx="171">
                  <c:v>0.61006546567194997</c:v>
                </c:pt>
                <c:pt idx="172">
                  <c:v>0.32462854855812601</c:v>
                </c:pt>
                <c:pt idx="173">
                  <c:v>0.76887298169094898</c:v>
                </c:pt>
                <c:pt idx="174">
                  <c:v>0.60716300897625297</c:v>
                </c:pt>
                <c:pt idx="175">
                  <c:v>1.99164712495095</c:v>
                </c:pt>
                <c:pt idx="176">
                  <c:v>3.0421042701705301</c:v>
                </c:pt>
                <c:pt idx="177">
                  <c:v>0.25923405158900797</c:v>
                </c:pt>
                <c:pt idx="178">
                  <c:v>1.38223374420017</c:v>
                </c:pt>
                <c:pt idx="179">
                  <c:v>1.8308390604923499</c:v>
                </c:pt>
                <c:pt idx="180">
                  <c:v>0.90286152318233004</c:v>
                </c:pt>
                <c:pt idx="181">
                  <c:v>0.410499502543682</c:v>
                </c:pt>
                <c:pt idx="182">
                  <c:v>0.247843333211373</c:v>
                </c:pt>
                <c:pt idx="183">
                  <c:v>1.0282445796931701</c:v>
                </c:pt>
                <c:pt idx="184">
                  <c:v>0.68016121111162997</c:v>
                </c:pt>
                <c:pt idx="185">
                  <c:v>1.4109405872852101</c:v>
                </c:pt>
                <c:pt idx="186">
                  <c:v>1.5447362184975999</c:v>
                </c:pt>
                <c:pt idx="187">
                  <c:v>0.20218022421933901</c:v>
                </c:pt>
                <c:pt idx="188">
                  <c:v>-0.26769603850366203</c:v>
                </c:pt>
                <c:pt idx="189">
                  <c:v>0.86941455840765502</c:v>
                </c:pt>
                <c:pt idx="190">
                  <c:v>0.268217177167696</c:v>
                </c:pt>
                <c:pt idx="191">
                  <c:v>0.447847566771786</c:v>
                </c:pt>
                <c:pt idx="192">
                  <c:v>1.6008773175253801</c:v>
                </c:pt>
                <c:pt idx="193">
                  <c:v>0.17630927240963601</c:v>
                </c:pt>
                <c:pt idx="194">
                  <c:v>-5.5326431027347099E-3</c:v>
                </c:pt>
                <c:pt idx="195">
                  <c:v>-1.3002956621217501</c:v>
                </c:pt>
                <c:pt idx="196">
                  <c:v>-0.88963399906968299</c:v>
                </c:pt>
                <c:pt idx="197">
                  <c:v>-0.959506624947848</c:v>
                </c:pt>
                <c:pt idx="198">
                  <c:v>-1.7315783479592699</c:v>
                </c:pt>
                <c:pt idx="199">
                  <c:v>-1.2262796256127799</c:v>
                </c:pt>
                <c:pt idx="200">
                  <c:v>-2.4249723252977899</c:v>
                </c:pt>
                <c:pt idx="201">
                  <c:v>-1.1381860970640201</c:v>
                </c:pt>
                <c:pt idx="202">
                  <c:v>-0.878579280272618</c:v>
                </c:pt>
                <c:pt idx="203">
                  <c:v>-1.24162743162806</c:v>
                </c:pt>
                <c:pt idx="204">
                  <c:v>-0.98229191911097802</c:v>
                </c:pt>
                <c:pt idx="205">
                  <c:v>-0.243598219816232</c:v>
                </c:pt>
                <c:pt idx="206">
                  <c:v>-2.92770632245642E-2</c:v>
                </c:pt>
                <c:pt idx="207">
                  <c:v>1.3058673187132099</c:v>
                </c:pt>
                <c:pt idx="208">
                  <c:v>1.51010807235827</c:v>
                </c:pt>
                <c:pt idx="209">
                  <c:v>0.88635415146700602</c:v>
                </c:pt>
                <c:pt idx="210">
                  <c:v>1.03479633278032</c:v>
                </c:pt>
                <c:pt idx="211">
                  <c:v>1.2221161090826</c:v>
                </c:pt>
                <c:pt idx="212">
                  <c:v>1.1008891322996699</c:v>
                </c:pt>
                <c:pt idx="213">
                  <c:v>-0.59873060604087602</c:v>
                </c:pt>
                <c:pt idx="214">
                  <c:v>-0.37221155761160102</c:v>
                </c:pt>
                <c:pt idx="215">
                  <c:v>-0.438423803657428</c:v>
                </c:pt>
                <c:pt idx="216">
                  <c:v>-0.88130375919063297</c:v>
                </c:pt>
                <c:pt idx="217">
                  <c:v>1.25956534631955</c:v>
                </c:pt>
                <c:pt idx="218">
                  <c:v>1.8269002842761</c:v>
                </c:pt>
                <c:pt idx="219">
                  <c:v>1.44934913295629</c:v>
                </c:pt>
                <c:pt idx="220">
                  <c:v>1.0952039974579699</c:v>
                </c:pt>
                <c:pt idx="221">
                  <c:v>1.68241559089868</c:v>
                </c:pt>
                <c:pt idx="222">
                  <c:v>2.1530200807479098</c:v>
                </c:pt>
                <c:pt idx="223">
                  <c:v>1.7028568256274501</c:v>
                </c:pt>
                <c:pt idx="224">
                  <c:v>2.67503191326561</c:v>
                </c:pt>
                <c:pt idx="225">
                  <c:v>2.2892017010756001</c:v>
                </c:pt>
                <c:pt idx="226">
                  <c:v>2.2557683306951799</c:v>
                </c:pt>
                <c:pt idx="227">
                  <c:v>3.02762239810956</c:v>
                </c:pt>
                <c:pt idx="228">
                  <c:v>3.5568802575310001</c:v>
                </c:pt>
                <c:pt idx="229">
                  <c:v>3.4961919858044901</c:v>
                </c:pt>
                <c:pt idx="230">
                  <c:v>2.83644997828481</c:v>
                </c:pt>
                <c:pt idx="231">
                  <c:v>4.2570647363925396</c:v>
                </c:pt>
                <c:pt idx="232">
                  <c:v>6.0144312670083799</c:v>
                </c:pt>
                <c:pt idx="233">
                  <c:v>4.5910975495743198</c:v>
                </c:pt>
                <c:pt idx="234">
                  <c:v>4.1885013091454804</c:v>
                </c:pt>
                <c:pt idx="235">
                  <c:v>3.7792333537238498</c:v>
                </c:pt>
                <c:pt idx="236">
                  <c:v>3.0244666759223802</c:v>
                </c:pt>
                <c:pt idx="237">
                  <c:v>3.55080434488073</c:v>
                </c:pt>
                <c:pt idx="238">
                  <c:v>3.4601131080182399</c:v>
                </c:pt>
                <c:pt idx="239">
                  <c:v>4.2939449782763299</c:v>
                </c:pt>
                <c:pt idx="240">
                  <c:v>4.4027125410794499</c:v>
                </c:pt>
                <c:pt idx="241">
                  <c:v>3.8248462169015802</c:v>
                </c:pt>
                <c:pt idx="242">
                  <c:v>3.5454048953682298</c:v>
                </c:pt>
                <c:pt idx="243">
                  <c:v>2.0475633658719099</c:v>
                </c:pt>
                <c:pt idx="244">
                  <c:v>-0.116765594632318</c:v>
                </c:pt>
                <c:pt idx="245">
                  <c:v>0.26939223361297499</c:v>
                </c:pt>
                <c:pt idx="246">
                  <c:v>-7.4556463391062297E-2</c:v>
                </c:pt>
                <c:pt idx="247">
                  <c:v>0.41728886332468301</c:v>
                </c:pt>
                <c:pt idx="248">
                  <c:v>0.879602981765926</c:v>
                </c:pt>
                <c:pt idx="249">
                  <c:v>1.52806387343205</c:v>
                </c:pt>
                <c:pt idx="250">
                  <c:v>1.6134030724505499</c:v>
                </c:pt>
                <c:pt idx="251">
                  <c:v>0.17447154876137899</c:v>
                </c:pt>
                <c:pt idx="252">
                  <c:v>0.302045656248073</c:v>
                </c:pt>
                <c:pt idx="253">
                  <c:v>1.8818175495958001</c:v>
                </c:pt>
                <c:pt idx="254">
                  <c:v>2.3213161538484099</c:v>
                </c:pt>
                <c:pt idx="255">
                  <c:v>1.7560161068645099</c:v>
                </c:pt>
                <c:pt idx="256">
                  <c:v>2.0019795035090699</c:v>
                </c:pt>
                <c:pt idx="257">
                  <c:v>3.5767190975708201</c:v>
                </c:pt>
                <c:pt idx="258">
                  <c:v>3.4385325402415101</c:v>
                </c:pt>
                <c:pt idx="259">
                  <c:v>3.52735591641096</c:v>
                </c:pt>
                <c:pt idx="260">
                  <c:v>2.8375712195229901</c:v>
                </c:pt>
                <c:pt idx="261">
                  <c:v>3.3360908937717801</c:v>
                </c:pt>
                <c:pt idx="262">
                  <c:v>3.4227703786393802</c:v>
                </c:pt>
                <c:pt idx="263">
                  <c:v>3.8434593660501299</c:v>
                </c:pt>
                <c:pt idx="264">
                  <c:v>3.7733933105356599</c:v>
                </c:pt>
                <c:pt idx="265">
                  <c:v>3.6456964204251401</c:v>
                </c:pt>
                <c:pt idx="266">
                  <c:v>3.7804275370061098</c:v>
                </c:pt>
                <c:pt idx="267">
                  <c:v>4.4293295539841004</c:v>
                </c:pt>
                <c:pt idx="268">
                  <c:v>4.8565490721167697</c:v>
                </c:pt>
                <c:pt idx="269">
                  <c:v>5.0888952376911796</c:v>
                </c:pt>
                <c:pt idx="270">
                  <c:v>5.6648185456434001</c:v>
                </c:pt>
                <c:pt idx="271">
                  <c:v>5.0693956641460796</c:v>
                </c:pt>
                <c:pt idx="272">
                  <c:v>5.28489330254307</c:v>
                </c:pt>
              </c:numCache>
            </c:numRef>
          </c:val>
          <c:smooth val="0"/>
          <c:extLst>
            <c:ext xmlns:c16="http://schemas.microsoft.com/office/drawing/2014/chart" uri="{C3380CC4-5D6E-409C-BE32-E72D297353CC}">
              <c16:uniqueId val="{00000003-C52C-4245-ADD9-436D7828C445}"/>
            </c:ext>
          </c:extLst>
        </c:ser>
        <c:ser>
          <c:idx val="3"/>
          <c:order val="1"/>
          <c:tx>
            <c:v>Nacional</c:v>
          </c:tx>
          <c:spPr>
            <a:ln w="19050" cap="rnd">
              <a:solidFill>
                <a:schemeClr val="bg1">
                  <a:lumMod val="50000"/>
                </a:schemeClr>
              </a:solidFill>
              <a:round/>
            </a:ln>
            <a:effectLst/>
          </c:spPr>
          <c:marker>
            <c:symbol val="none"/>
          </c:marker>
          <c:dLbls>
            <c:dLbl>
              <c:idx val="244"/>
              <c:layout>
                <c:manualLayout>
                  <c:x val="-0.14983475579434313"/>
                  <c:y val="7.4750800309802842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52C-4245-ADD9-436D7828C445}"/>
                </c:ext>
              </c:extLst>
            </c:dLbl>
            <c:dLbl>
              <c:idx val="272"/>
              <c:layout>
                <c:manualLayout>
                  <c:x val="-1.2828284987926923E-2"/>
                  <c:y val="-0.16666666666666666"/>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C52C-4245-ADD9-436D7828C445}"/>
                </c:ext>
              </c:extLst>
            </c:dLbl>
            <c:numFmt formatCode="#,##0.00&quot;%&quot;"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'F67-68'!$A$19:$A$291</c:f>
              <c:numCache>
                <c:formatCode>mm/dd/yyyy</c:formatCode>
                <c:ptCount val="273"/>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pt idx="269">
                  <c:v>45047</c:v>
                </c:pt>
                <c:pt idx="270">
                  <c:v>45078</c:v>
                </c:pt>
                <c:pt idx="271">
                  <c:v>45108</c:v>
                </c:pt>
                <c:pt idx="272">
                  <c:v>45139</c:v>
                </c:pt>
              </c:numCache>
            </c:numRef>
          </c:cat>
          <c:val>
            <c:numRef>
              <c:f>'F67-68'!$K$19:$K$291</c:f>
              <c:numCache>
                <c:formatCode>General</c:formatCode>
                <c:ptCount val="273"/>
                <c:pt idx="0">
                  <c:v>5.5004727019670501</c:v>
                </c:pt>
                <c:pt idx="1">
                  <c:v>5.1688245605969501</c:v>
                </c:pt>
                <c:pt idx="2">
                  <c:v>5.4777787051075499</c:v>
                </c:pt>
                <c:pt idx="3">
                  <c:v>5.48348142280242</c:v>
                </c:pt>
                <c:pt idx="4">
                  <c:v>5.7575676503125202</c:v>
                </c:pt>
                <c:pt idx="5">
                  <c:v>4.3086146711696296</c:v>
                </c:pt>
                <c:pt idx="6">
                  <c:v>5.6085008689402702</c:v>
                </c:pt>
                <c:pt idx="7">
                  <c:v>5.7657110900697104</c:v>
                </c:pt>
                <c:pt idx="8">
                  <c:v>6.0338545780191497</c:v>
                </c:pt>
                <c:pt idx="9">
                  <c:v>5.7082287282186801</c:v>
                </c:pt>
                <c:pt idx="10">
                  <c:v>5.32841618865731</c:v>
                </c:pt>
                <c:pt idx="11">
                  <c:v>5.5524739271994896</c:v>
                </c:pt>
                <c:pt idx="12">
                  <c:v>5.9524086879973801</c:v>
                </c:pt>
                <c:pt idx="13">
                  <c:v>4.8654653080390204</c:v>
                </c:pt>
                <c:pt idx="14">
                  <c:v>6.0955648593551004</c:v>
                </c:pt>
                <c:pt idx="15">
                  <c:v>3.9708374624587699</c:v>
                </c:pt>
                <c:pt idx="16">
                  <c:v>2.1421970095093501</c:v>
                </c:pt>
                <c:pt idx="17">
                  <c:v>3.89899006516803</c:v>
                </c:pt>
                <c:pt idx="18">
                  <c:v>1.8748879358310599</c:v>
                </c:pt>
                <c:pt idx="19">
                  <c:v>2.97435903294816</c:v>
                </c:pt>
                <c:pt idx="20">
                  <c:v>2.6981737232965299</c:v>
                </c:pt>
                <c:pt idx="21">
                  <c:v>2.2497940495762401</c:v>
                </c:pt>
                <c:pt idx="22">
                  <c:v>1.4993766126414101</c:v>
                </c:pt>
                <c:pt idx="23">
                  <c:v>1.92133970417971</c:v>
                </c:pt>
                <c:pt idx="24">
                  <c:v>0.604279136774166</c:v>
                </c:pt>
                <c:pt idx="25">
                  <c:v>0.685946311174224</c:v>
                </c:pt>
                <c:pt idx="26">
                  <c:v>0.64396386236618097</c:v>
                </c:pt>
                <c:pt idx="27">
                  <c:v>1.08362606131349</c:v>
                </c:pt>
                <c:pt idx="28">
                  <c:v>1.99090961003869</c:v>
                </c:pt>
                <c:pt idx="29">
                  <c:v>2.4111263146725501</c:v>
                </c:pt>
                <c:pt idx="30">
                  <c:v>2.8296844809261499</c:v>
                </c:pt>
                <c:pt idx="31">
                  <c:v>3.56215302312446</c:v>
                </c:pt>
                <c:pt idx="32">
                  <c:v>3.7529390180076199</c:v>
                </c:pt>
                <c:pt idx="33">
                  <c:v>3.1839398654625</c:v>
                </c:pt>
                <c:pt idx="34">
                  <c:v>3.2443921522117498</c:v>
                </c:pt>
                <c:pt idx="35">
                  <c:v>3.1232312110374401</c:v>
                </c:pt>
                <c:pt idx="36">
                  <c:v>3.2055609623298902</c:v>
                </c:pt>
                <c:pt idx="37">
                  <c:v>2.6419924926617302</c:v>
                </c:pt>
                <c:pt idx="38">
                  <c:v>2.2594553587270498</c:v>
                </c:pt>
                <c:pt idx="39">
                  <c:v>1.93870257746018</c:v>
                </c:pt>
                <c:pt idx="40">
                  <c:v>1.92893869171693</c:v>
                </c:pt>
                <c:pt idx="41">
                  <c:v>2.0967915416798801</c:v>
                </c:pt>
                <c:pt idx="42">
                  <c:v>1.9065207388580001</c:v>
                </c:pt>
                <c:pt idx="43">
                  <c:v>1.61509487575988</c:v>
                </c:pt>
                <c:pt idx="44">
                  <c:v>1.1440130106616</c:v>
                </c:pt>
                <c:pt idx="45">
                  <c:v>0.930322136839279</c:v>
                </c:pt>
                <c:pt idx="46">
                  <c:v>0.71204017897708005</c:v>
                </c:pt>
                <c:pt idx="47">
                  <c:v>0.38323102759581001</c:v>
                </c:pt>
                <c:pt idx="48">
                  <c:v>0.50173925616945303</c:v>
                </c:pt>
                <c:pt idx="49">
                  <c:v>1.1519444206021101</c:v>
                </c:pt>
                <c:pt idx="50">
                  <c:v>1.2808812928121001</c:v>
                </c:pt>
                <c:pt idx="51">
                  <c:v>1.8593342628129299</c:v>
                </c:pt>
                <c:pt idx="52">
                  <c:v>1.4884098009811899</c:v>
                </c:pt>
                <c:pt idx="53">
                  <c:v>0.98892129910410598</c:v>
                </c:pt>
                <c:pt idx="54">
                  <c:v>1.2368872892071201</c:v>
                </c:pt>
                <c:pt idx="55">
                  <c:v>1.27242890309303</c:v>
                </c:pt>
                <c:pt idx="56">
                  <c:v>1.57444967372085</c:v>
                </c:pt>
                <c:pt idx="57">
                  <c:v>2.0163801189274002</c:v>
                </c:pt>
                <c:pt idx="58">
                  <c:v>2.29264988286302</c:v>
                </c:pt>
                <c:pt idx="59">
                  <c:v>2.8331107406927898</c:v>
                </c:pt>
                <c:pt idx="60">
                  <c:v>2.4995388704912802</c:v>
                </c:pt>
                <c:pt idx="61">
                  <c:v>1.9525057619792501</c:v>
                </c:pt>
                <c:pt idx="62">
                  <c:v>2.19117585345434</c:v>
                </c:pt>
                <c:pt idx="63">
                  <c:v>1.88701674477596</c:v>
                </c:pt>
                <c:pt idx="64">
                  <c:v>2.31780697537631</c:v>
                </c:pt>
                <c:pt idx="65">
                  <c:v>2.3185345816912899</c:v>
                </c:pt>
                <c:pt idx="66">
                  <c:v>1.9350816784037701</c:v>
                </c:pt>
                <c:pt idx="67">
                  <c:v>2.0839706838750698</c:v>
                </c:pt>
                <c:pt idx="68">
                  <c:v>1.79745046474027</c:v>
                </c:pt>
                <c:pt idx="69">
                  <c:v>1.2086196357635099</c:v>
                </c:pt>
                <c:pt idx="70">
                  <c:v>0.94513131686002605</c:v>
                </c:pt>
                <c:pt idx="71">
                  <c:v>1.0512640870856</c:v>
                </c:pt>
                <c:pt idx="72">
                  <c:v>1.10956011676637</c:v>
                </c:pt>
                <c:pt idx="73">
                  <c:v>1.19398523213112</c:v>
                </c:pt>
                <c:pt idx="74">
                  <c:v>1.0353785748139701</c:v>
                </c:pt>
                <c:pt idx="75">
                  <c:v>1.02624831599856</c:v>
                </c:pt>
                <c:pt idx="76">
                  <c:v>1.1006290726315999</c:v>
                </c:pt>
                <c:pt idx="77">
                  <c:v>1.0661954185676299</c:v>
                </c:pt>
                <c:pt idx="78">
                  <c:v>1.2038860216393401</c:v>
                </c:pt>
                <c:pt idx="79">
                  <c:v>0.82340223387375999</c:v>
                </c:pt>
                <c:pt idx="80">
                  <c:v>0.929259875399713</c:v>
                </c:pt>
                <c:pt idx="81">
                  <c:v>1.1612474262476999</c:v>
                </c:pt>
                <c:pt idx="82">
                  <c:v>1.2666434074697599</c:v>
                </c:pt>
                <c:pt idx="83">
                  <c:v>1.07744541241348</c:v>
                </c:pt>
                <c:pt idx="84">
                  <c:v>1.0141643077742299</c:v>
                </c:pt>
                <c:pt idx="85">
                  <c:v>0.96573438247560295</c:v>
                </c:pt>
                <c:pt idx="86">
                  <c:v>1.0302085120179201</c:v>
                </c:pt>
                <c:pt idx="87">
                  <c:v>1.11876493032612</c:v>
                </c:pt>
                <c:pt idx="88">
                  <c:v>0.58854920719690895</c:v>
                </c:pt>
                <c:pt idx="89">
                  <c:v>0.33864304657198502</c:v>
                </c:pt>
                <c:pt idx="90">
                  <c:v>5.9626537887536003E-2</c:v>
                </c:pt>
                <c:pt idx="91">
                  <c:v>0.31684992010361201</c:v>
                </c:pt>
                <c:pt idx="92">
                  <c:v>0.272736283604602</c:v>
                </c:pt>
                <c:pt idx="93">
                  <c:v>0.24307958388158901</c:v>
                </c:pt>
                <c:pt idx="94">
                  <c:v>0.20009452739078201</c:v>
                </c:pt>
                <c:pt idx="95">
                  <c:v>-0.46694868566037301</c:v>
                </c:pt>
                <c:pt idx="96">
                  <c:v>-0.61100471299188097</c:v>
                </c:pt>
                <c:pt idx="97">
                  <c:v>-0.42692979461932401</c:v>
                </c:pt>
                <c:pt idx="98">
                  <c:v>-3.1284537317710602E-2</c:v>
                </c:pt>
                <c:pt idx="99">
                  <c:v>-1.2532011406417001</c:v>
                </c:pt>
                <c:pt idx="100">
                  <c:v>-1.0940547571449999</c:v>
                </c:pt>
                <c:pt idx="101">
                  <c:v>-0.88944091909357603</c:v>
                </c:pt>
                <c:pt idx="102">
                  <c:v>-0.73574167378845901</c:v>
                </c:pt>
                <c:pt idx="103">
                  <c:v>-1.0428757582171999</c:v>
                </c:pt>
                <c:pt idx="104">
                  <c:v>-0.88470535860616395</c:v>
                </c:pt>
                <c:pt idx="105">
                  <c:v>-0.62730018762602302</c:v>
                </c:pt>
                <c:pt idx="106">
                  <c:v>-0.81482206705867399</c:v>
                </c:pt>
                <c:pt idx="107">
                  <c:v>-0.517236608384253</c:v>
                </c:pt>
                <c:pt idx="108">
                  <c:v>-0.57076828730755502</c:v>
                </c:pt>
                <c:pt idx="109">
                  <c:v>-1.00748896489752</c:v>
                </c:pt>
                <c:pt idx="110">
                  <c:v>-1.75944210242273</c:v>
                </c:pt>
                <c:pt idx="111">
                  <c:v>-1.8421709732107401</c:v>
                </c:pt>
                <c:pt idx="112">
                  <c:v>-1.3103770851523699</c:v>
                </c:pt>
                <c:pt idx="113">
                  <c:v>-0.58285364188059896</c:v>
                </c:pt>
                <c:pt idx="114">
                  <c:v>-0.49111887113911801</c:v>
                </c:pt>
                <c:pt idx="115">
                  <c:v>0.26742533090131598</c:v>
                </c:pt>
                <c:pt idx="116">
                  <c:v>0.45965776478167403</c:v>
                </c:pt>
                <c:pt idx="117">
                  <c:v>2.2022163915980102E-2</c:v>
                </c:pt>
                <c:pt idx="118">
                  <c:v>0.26244839645419599</c:v>
                </c:pt>
                <c:pt idx="119">
                  <c:v>-0.13377873449675901</c:v>
                </c:pt>
                <c:pt idx="120">
                  <c:v>-7.1186631932207395E-2</c:v>
                </c:pt>
                <c:pt idx="121">
                  <c:v>0.81938810702491005</c:v>
                </c:pt>
                <c:pt idx="122">
                  <c:v>0.73203674754724901</c:v>
                </c:pt>
                <c:pt idx="123">
                  <c:v>2.1020469647466302</c:v>
                </c:pt>
                <c:pt idx="124">
                  <c:v>2.0209180313273101</c:v>
                </c:pt>
                <c:pt idx="125">
                  <c:v>1.2816857339305501</c:v>
                </c:pt>
                <c:pt idx="126">
                  <c:v>1.23704911635911</c:v>
                </c:pt>
                <c:pt idx="127">
                  <c:v>0.794251962094217</c:v>
                </c:pt>
                <c:pt idx="128">
                  <c:v>0.63670996714630901</c:v>
                </c:pt>
                <c:pt idx="129">
                  <c:v>1.21407241138567</c:v>
                </c:pt>
                <c:pt idx="130">
                  <c:v>1.0329253707972701</c:v>
                </c:pt>
                <c:pt idx="131">
                  <c:v>1.1046255408766199</c:v>
                </c:pt>
                <c:pt idx="132">
                  <c:v>0.66853007342790904</c:v>
                </c:pt>
                <c:pt idx="133">
                  <c:v>-0.15002449906489401</c:v>
                </c:pt>
                <c:pt idx="134">
                  <c:v>0.39407253246996898</c:v>
                </c:pt>
                <c:pt idx="135">
                  <c:v>0.267115246236105</c:v>
                </c:pt>
                <c:pt idx="136">
                  <c:v>0.530818186110249</c:v>
                </c:pt>
                <c:pt idx="137">
                  <c:v>0.324823859980028</c:v>
                </c:pt>
                <c:pt idx="138">
                  <c:v>-0.17953076970592699</c:v>
                </c:pt>
                <c:pt idx="139">
                  <c:v>-4.4845245346059E-2</c:v>
                </c:pt>
                <c:pt idx="140">
                  <c:v>-2.9635648675763199E-2</c:v>
                </c:pt>
                <c:pt idx="141">
                  <c:v>-0.64451405597344402</c:v>
                </c:pt>
                <c:pt idx="142">
                  <c:v>-0.32367766033564199</c:v>
                </c:pt>
                <c:pt idx="143">
                  <c:v>-0.22257224398322101</c:v>
                </c:pt>
                <c:pt idx="144">
                  <c:v>0.39771339106846598</c:v>
                </c:pt>
                <c:pt idx="145">
                  <c:v>0.96448795695209799</c:v>
                </c:pt>
                <c:pt idx="146">
                  <c:v>0.71331331229256301</c:v>
                </c:pt>
                <c:pt idx="147">
                  <c:v>4.13231206559894E-2</c:v>
                </c:pt>
                <c:pt idx="148">
                  <c:v>-0.48204792772792399</c:v>
                </c:pt>
                <c:pt idx="149">
                  <c:v>-0.74956058033566197</c:v>
                </c:pt>
                <c:pt idx="150">
                  <c:v>-3.72905484155805E-2</c:v>
                </c:pt>
                <c:pt idx="151">
                  <c:v>9.4108765987255302E-2</c:v>
                </c:pt>
                <c:pt idx="152">
                  <c:v>0.168946066513498</c:v>
                </c:pt>
                <c:pt idx="153">
                  <c:v>0.49489572949230598</c:v>
                </c:pt>
                <c:pt idx="154">
                  <c:v>0.306276724314891</c:v>
                </c:pt>
                <c:pt idx="155">
                  <c:v>0.19451101385112901</c:v>
                </c:pt>
                <c:pt idx="156">
                  <c:v>-5.7067131805199596E-3</c:v>
                </c:pt>
                <c:pt idx="157">
                  <c:v>-0.44583574653221902</c:v>
                </c:pt>
                <c:pt idx="158">
                  <c:v>-8.7966719110788003E-2</c:v>
                </c:pt>
                <c:pt idx="159">
                  <c:v>0.39840336976928498</c:v>
                </c:pt>
                <c:pt idx="160">
                  <c:v>0.919167869995419</c:v>
                </c:pt>
                <c:pt idx="161">
                  <c:v>0.90702933508095596</c:v>
                </c:pt>
                <c:pt idx="162">
                  <c:v>0.67131932337529698</c:v>
                </c:pt>
                <c:pt idx="163">
                  <c:v>0.72180270849146999</c:v>
                </c:pt>
                <c:pt idx="164">
                  <c:v>0.47317151336951901</c:v>
                </c:pt>
                <c:pt idx="165">
                  <c:v>0.31553456182031903</c:v>
                </c:pt>
                <c:pt idx="166">
                  <c:v>0.13957589231310399</c:v>
                </c:pt>
                <c:pt idx="167">
                  <c:v>0.64377853819319597</c:v>
                </c:pt>
                <c:pt idx="168">
                  <c:v>0.52687057568747697</c:v>
                </c:pt>
                <c:pt idx="169">
                  <c:v>1.22811413588511</c:v>
                </c:pt>
                <c:pt idx="170">
                  <c:v>1.14082194208927</c:v>
                </c:pt>
                <c:pt idx="171">
                  <c:v>0.99439673517223204</c:v>
                </c:pt>
                <c:pt idx="172">
                  <c:v>0.90516484712603895</c:v>
                </c:pt>
                <c:pt idx="173">
                  <c:v>1.4399433808365101</c:v>
                </c:pt>
                <c:pt idx="174">
                  <c:v>1.2178645557539201</c:v>
                </c:pt>
                <c:pt idx="175">
                  <c:v>1.48273405853632</c:v>
                </c:pt>
                <c:pt idx="176">
                  <c:v>1.75351589632968</c:v>
                </c:pt>
                <c:pt idx="177">
                  <c:v>1.48567340306149</c:v>
                </c:pt>
                <c:pt idx="178">
                  <c:v>1.69820594677625</c:v>
                </c:pt>
                <c:pt idx="179">
                  <c:v>1.7993033252402499</c:v>
                </c:pt>
                <c:pt idx="180">
                  <c:v>1.8973035202468</c:v>
                </c:pt>
                <c:pt idx="181">
                  <c:v>1.14016218399386</c:v>
                </c:pt>
                <c:pt idx="182">
                  <c:v>0.88029264747049296</c:v>
                </c:pt>
                <c:pt idx="183">
                  <c:v>1.2412203039303</c:v>
                </c:pt>
                <c:pt idx="184">
                  <c:v>0.96319762853866997</c:v>
                </c:pt>
                <c:pt idx="185">
                  <c:v>1.31113993563301</c:v>
                </c:pt>
                <c:pt idx="186">
                  <c:v>1.5081011738077701</c:v>
                </c:pt>
                <c:pt idx="187">
                  <c:v>0.97885970562388003</c:v>
                </c:pt>
                <c:pt idx="188">
                  <c:v>0.79757297896250201</c:v>
                </c:pt>
                <c:pt idx="189">
                  <c:v>0.70826684089928504</c:v>
                </c:pt>
                <c:pt idx="190">
                  <c:v>0.53849499918181598</c:v>
                </c:pt>
                <c:pt idx="191">
                  <c:v>0.419941451139549</c:v>
                </c:pt>
                <c:pt idx="192">
                  <c:v>0.52189225477203804</c:v>
                </c:pt>
                <c:pt idx="193">
                  <c:v>-0.63166353248781404</c:v>
                </c:pt>
                <c:pt idx="194">
                  <c:v>-0.51424659314290899</c:v>
                </c:pt>
                <c:pt idx="195">
                  <c:v>-0.81518771140435298</c:v>
                </c:pt>
                <c:pt idx="196">
                  <c:v>-0.89174131039238003</c:v>
                </c:pt>
                <c:pt idx="197">
                  <c:v>-1.09038831932297</c:v>
                </c:pt>
                <c:pt idx="198">
                  <c:v>-1.3920171568879101</c:v>
                </c:pt>
                <c:pt idx="199">
                  <c:v>-1.493807028025</c:v>
                </c:pt>
                <c:pt idx="200">
                  <c:v>-1.75022783750698</c:v>
                </c:pt>
                <c:pt idx="201">
                  <c:v>-1.2699195335340301</c:v>
                </c:pt>
                <c:pt idx="202">
                  <c:v>-1.2128934905162301</c:v>
                </c:pt>
                <c:pt idx="203">
                  <c:v>-1.60654635823101</c:v>
                </c:pt>
                <c:pt idx="204">
                  <c:v>-1.16753108754497</c:v>
                </c:pt>
                <c:pt idx="205">
                  <c:v>-0.39898755179643702</c:v>
                </c:pt>
                <c:pt idx="206">
                  <c:v>7.2819887643516004E-2</c:v>
                </c:pt>
                <c:pt idx="207">
                  <c:v>0.859500409917757</c:v>
                </c:pt>
                <c:pt idx="208">
                  <c:v>1.23082917612765</c:v>
                </c:pt>
                <c:pt idx="209">
                  <c:v>0.88887910344690502</c:v>
                </c:pt>
                <c:pt idx="210">
                  <c:v>1.0607118925612899</c:v>
                </c:pt>
                <c:pt idx="211">
                  <c:v>1.0825048031156499</c:v>
                </c:pt>
                <c:pt idx="212">
                  <c:v>0.96929800030860502</c:v>
                </c:pt>
                <c:pt idx="213">
                  <c:v>0.78076132414579602</c:v>
                </c:pt>
                <c:pt idx="214">
                  <c:v>0.88760640945051394</c:v>
                </c:pt>
                <c:pt idx="215">
                  <c:v>1.1423233724517901</c:v>
                </c:pt>
                <c:pt idx="216">
                  <c:v>0.52391166306120496</c:v>
                </c:pt>
                <c:pt idx="217">
                  <c:v>2.4670283528675001</c:v>
                </c:pt>
                <c:pt idx="218">
                  <c:v>2.8785803889820998</c:v>
                </c:pt>
                <c:pt idx="219">
                  <c:v>2.62402555840817</c:v>
                </c:pt>
                <c:pt idx="220">
                  <c:v>2.4427027723340702</c:v>
                </c:pt>
                <c:pt idx="221">
                  <c:v>2.30608726061359</c:v>
                </c:pt>
                <c:pt idx="222">
                  <c:v>2.51191598353748</c:v>
                </c:pt>
                <c:pt idx="223">
                  <c:v>2.6349852967917999</c:v>
                </c:pt>
                <c:pt idx="224">
                  <c:v>3.3360186016653701</c:v>
                </c:pt>
                <c:pt idx="225">
                  <c:v>3.3434272813338999</c:v>
                </c:pt>
                <c:pt idx="226">
                  <c:v>3.32578313745109</c:v>
                </c:pt>
                <c:pt idx="227">
                  <c:v>3.4662054192723599</c:v>
                </c:pt>
                <c:pt idx="228">
                  <c:v>3.7755089229210901</c:v>
                </c:pt>
                <c:pt idx="229">
                  <c:v>3.08451810238595</c:v>
                </c:pt>
                <c:pt idx="230">
                  <c:v>2.63572065383604</c:v>
                </c:pt>
                <c:pt idx="231">
                  <c:v>3.7243181686608802</c:v>
                </c:pt>
                <c:pt idx="232">
                  <c:v>5.7350754422812198</c:v>
                </c:pt>
                <c:pt idx="233">
                  <c:v>5.1055034622104998</c:v>
                </c:pt>
                <c:pt idx="234">
                  <c:v>4.6489527592332296</c:v>
                </c:pt>
                <c:pt idx="235">
                  <c:v>2.7083815625129799</c:v>
                </c:pt>
                <c:pt idx="236">
                  <c:v>2.3008652188007299</c:v>
                </c:pt>
                <c:pt idx="237">
                  <c:v>3.4224271080169002</c:v>
                </c:pt>
                <c:pt idx="238">
                  <c:v>3.4408106326793999</c:v>
                </c:pt>
                <c:pt idx="239">
                  <c:v>4.4551753606265603</c:v>
                </c:pt>
                <c:pt idx="240">
                  <c:v>4.6068504703899302</c:v>
                </c:pt>
                <c:pt idx="241">
                  <c:v>4.5307983640097103</c:v>
                </c:pt>
                <c:pt idx="242">
                  <c:v>4.1577050196484704</c:v>
                </c:pt>
                <c:pt idx="243">
                  <c:v>2.2818302788344198</c:v>
                </c:pt>
                <c:pt idx="244">
                  <c:v>-0.121338158495277</c:v>
                </c:pt>
                <c:pt idx="245">
                  <c:v>0.245800404336594</c:v>
                </c:pt>
                <c:pt idx="246">
                  <c:v>0.17337110625304</c:v>
                </c:pt>
                <c:pt idx="247">
                  <c:v>1.5569035135903899</c:v>
                </c:pt>
                <c:pt idx="248">
                  <c:v>1.75773297752133</c:v>
                </c:pt>
                <c:pt idx="249">
                  <c:v>1.1827457949886699</c:v>
                </c:pt>
                <c:pt idx="250">
                  <c:v>1.1822133618761199</c:v>
                </c:pt>
                <c:pt idx="251">
                  <c:v>4.3049137812367598E-2</c:v>
                </c:pt>
                <c:pt idx="252">
                  <c:v>0.123378979606437</c:v>
                </c:pt>
                <c:pt idx="253">
                  <c:v>1.6697064516025799</c:v>
                </c:pt>
                <c:pt idx="254">
                  <c:v>2.0447781115033399</c:v>
                </c:pt>
                <c:pt idx="255">
                  <c:v>2.8693552182283102</c:v>
                </c:pt>
                <c:pt idx="256">
                  <c:v>2.91521630081539</c:v>
                </c:pt>
                <c:pt idx="257">
                  <c:v>3.0398752737205998</c:v>
                </c:pt>
                <c:pt idx="258">
                  <c:v>2.91153877402335</c:v>
                </c:pt>
                <c:pt idx="259">
                  <c:v>3.0774555881047698</c:v>
                </c:pt>
                <c:pt idx="260">
                  <c:v>2.6169861418915401</c:v>
                </c:pt>
                <c:pt idx="261">
                  <c:v>2.3473131029095202</c:v>
                </c:pt>
                <c:pt idx="262">
                  <c:v>2.4869879601423301</c:v>
                </c:pt>
                <c:pt idx="263">
                  <c:v>2.96807023845242</c:v>
                </c:pt>
                <c:pt idx="264">
                  <c:v>2.9201357948433602</c:v>
                </c:pt>
                <c:pt idx="265">
                  <c:v>3.0773933096093402</c:v>
                </c:pt>
                <c:pt idx="266">
                  <c:v>3.3457508570536398</c:v>
                </c:pt>
                <c:pt idx="267">
                  <c:v>4.0542452347083602</c:v>
                </c:pt>
                <c:pt idx="268">
                  <c:v>4.6915110793589001</c:v>
                </c:pt>
                <c:pt idx="269">
                  <c:v>5.1533971769209401</c:v>
                </c:pt>
                <c:pt idx="270">
                  <c:v>5.8952376073119703</c:v>
                </c:pt>
                <c:pt idx="271">
                  <c:v>5.5348716899426904</c:v>
                </c:pt>
                <c:pt idx="272">
                  <c:v>5.6582542154949103</c:v>
                </c:pt>
              </c:numCache>
            </c:numRef>
          </c:val>
          <c:smooth val="0"/>
          <c:extLst>
            <c:ext xmlns:c16="http://schemas.microsoft.com/office/drawing/2014/chart" uri="{C3380CC4-5D6E-409C-BE32-E72D297353CC}">
              <c16:uniqueId val="{00000006-C52C-4245-ADD9-436D7828C445}"/>
            </c:ext>
          </c:extLst>
        </c:ser>
        <c:dLbls>
          <c:showLegendKey val="0"/>
          <c:showVal val="0"/>
          <c:showCatName val="0"/>
          <c:showSerName val="0"/>
          <c:showPercent val="0"/>
          <c:showBubbleSize val="0"/>
        </c:dLbls>
        <c:smooth val="0"/>
        <c:axId val="2074409871"/>
        <c:axId val="1901754255"/>
      </c:lineChart>
      <c:dateAx>
        <c:axId val="2074409871"/>
        <c:scaling>
          <c:orientation val="minMax"/>
          <c:max val="45139"/>
          <c:min val="37104"/>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901754255"/>
        <c:crosses val="autoZero"/>
        <c:auto val="1"/>
        <c:lblOffset val="100"/>
        <c:baseTimeUnit val="months"/>
        <c:majorUnit val="6"/>
        <c:majorTimeUnit val="months"/>
      </c:dateAx>
      <c:valAx>
        <c:axId val="1901754255"/>
        <c:scaling>
          <c:orientation val="minMax"/>
        </c:scaling>
        <c:delete val="0"/>
        <c:axPos val="l"/>
        <c:majorGridlines>
          <c:spPr>
            <a:ln w="9525" cap="flat" cmpd="sng" algn="ctr">
              <a:solidFill>
                <a:schemeClr val="tx1">
                  <a:lumMod val="15000"/>
                  <a:lumOff val="85000"/>
                </a:schemeClr>
              </a:solidFill>
              <a:round/>
            </a:ln>
            <a:effectLst/>
          </c:spPr>
        </c:majorGridlines>
        <c:numFmt formatCode="#,##0.0&quot;%&quot;"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74409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v>SDBC_ms</c:v>
          </c:tx>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2214-4F7D-8C5E-0DFD5B811DF3}"/>
              </c:ext>
            </c:extLst>
          </c:dPt>
          <c:dPt>
            <c:idx val="19"/>
            <c:invertIfNegative val="0"/>
            <c:bubble3D val="0"/>
            <c:extLst>
              <c:ext xmlns:c16="http://schemas.microsoft.com/office/drawing/2014/chart" uri="{C3380CC4-5D6E-409C-BE32-E72D297353CC}">
                <c16:uniqueId val="{00000001-2214-4F7D-8C5E-0DFD5B811DF3}"/>
              </c:ext>
            </c:extLst>
          </c:dPt>
          <c:dPt>
            <c:idx val="21"/>
            <c:invertIfNegative val="0"/>
            <c:bubble3D val="0"/>
            <c:spPr>
              <a:solidFill>
                <a:srgbClr val="FFC000"/>
              </a:solidFill>
              <a:ln>
                <a:noFill/>
              </a:ln>
              <a:effectLst/>
            </c:spPr>
            <c:extLst>
              <c:ext xmlns:c16="http://schemas.microsoft.com/office/drawing/2014/chart" uri="{C3380CC4-5D6E-409C-BE32-E72D297353CC}">
                <c16:uniqueId val="{00000003-2214-4F7D-8C5E-0DFD5B811DF3}"/>
              </c:ext>
            </c:extLst>
          </c:dPt>
          <c:dPt>
            <c:idx val="22"/>
            <c:invertIfNegative val="0"/>
            <c:bubble3D val="0"/>
            <c:extLst>
              <c:ext xmlns:c16="http://schemas.microsoft.com/office/drawing/2014/chart" uri="{C3380CC4-5D6E-409C-BE32-E72D297353CC}">
                <c16:uniqueId val="{00000004-2214-4F7D-8C5E-0DFD5B811DF3}"/>
              </c:ext>
            </c:extLst>
          </c:dPt>
          <c:dPt>
            <c:idx val="23"/>
            <c:invertIfNegative val="0"/>
            <c:bubble3D val="0"/>
            <c:extLst>
              <c:ext xmlns:c16="http://schemas.microsoft.com/office/drawing/2014/chart" uri="{C3380CC4-5D6E-409C-BE32-E72D297353CC}">
                <c16:uniqueId val="{00000005-2214-4F7D-8C5E-0DFD5B811DF3}"/>
              </c:ext>
            </c:extLst>
          </c:dPt>
          <c:dPt>
            <c:idx val="24"/>
            <c:invertIfNegative val="0"/>
            <c:bubble3D val="0"/>
            <c:spPr>
              <a:solidFill>
                <a:srgbClr val="984807"/>
              </a:solidFill>
              <a:ln>
                <a:noFill/>
              </a:ln>
              <a:effectLst/>
            </c:spPr>
            <c:extLst>
              <c:ext xmlns:c16="http://schemas.microsoft.com/office/drawing/2014/chart" uri="{C3380CC4-5D6E-409C-BE32-E72D297353CC}">
                <c16:uniqueId val="{00000007-2214-4F7D-8C5E-0DFD5B811DF3}"/>
              </c:ext>
            </c:extLst>
          </c:dPt>
          <c:dPt>
            <c:idx val="25"/>
            <c:invertIfNegative val="0"/>
            <c:bubble3D val="0"/>
            <c:extLst>
              <c:ext xmlns:c16="http://schemas.microsoft.com/office/drawing/2014/chart" uri="{C3380CC4-5D6E-409C-BE32-E72D297353CC}">
                <c16:uniqueId val="{00000008-2214-4F7D-8C5E-0DFD5B811DF3}"/>
              </c:ext>
            </c:extLst>
          </c:dPt>
          <c:dPt>
            <c:idx val="26"/>
            <c:invertIfNegative val="0"/>
            <c:bubble3D val="0"/>
            <c:extLst>
              <c:ext xmlns:c16="http://schemas.microsoft.com/office/drawing/2014/chart" uri="{C3380CC4-5D6E-409C-BE32-E72D297353CC}">
                <c16:uniqueId val="{00000009-2214-4F7D-8C5E-0DFD5B811DF3}"/>
              </c:ext>
            </c:extLst>
          </c:dPt>
          <c:dLbls>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'F69-70'!$A$7:$A$39</c:f>
              <c:strCache>
                <c:ptCount val="33"/>
                <c:pt idx="0">
                  <c:v>Colima</c:v>
                </c:pt>
                <c:pt idx="1">
                  <c:v>Sonora</c:v>
                </c:pt>
                <c:pt idx="2">
                  <c:v>Morelos</c:v>
                </c:pt>
                <c:pt idx="3">
                  <c:v>EdoMex</c:v>
                </c:pt>
                <c:pt idx="4">
                  <c:v>Nayarit</c:v>
                </c:pt>
                <c:pt idx="5">
                  <c:v>Ciudad de México</c:v>
                </c:pt>
                <c:pt idx="6">
                  <c:v>San Luis Potosí</c:v>
                </c:pt>
                <c:pt idx="7">
                  <c:v>Aguascalientes</c:v>
                </c:pt>
                <c:pt idx="8">
                  <c:v>Guerrero</c:v>
                </c:pt>
                <c:pt idx="9">
                  <c:v>Nuevo León</c:v>
                </c:pt>
                <c:pt idx="10">
                  <c:v>Jalisco</c:v>
                </c:pt>
                <c:pt idx="11">
                  <c:v>Coahuila</c:v>
                </c:pt>
                <c:pt idx="12">
                  <c:v>Nacional</c:v>
                </c:pt>
                <c:pt idx="13">
                  <c:v>Querétaro</c:v>
                </c:pt>
                <c:pt idx="14">
                  <c:v>Hidalgo</c:v>
                </c:pt>
                <c:pt idx="15">
                  <c:v>Baja California Sur</c:v>
                </c:pt>
                <c:pt idx="16">
                  <c:v>Michoacán</c:v>
                </c:pt>
                <c:pt idx="17">
                  <c:v>Veracruz</c:v>
                </c:pt>
                <c:pt idx="18">
                  <c:v>Campeche</c:v>
                </c:pt>
                <c:pt idx="19">
                  <c:v>Yucatán</c:v>
                </c:pt>
                <c:pt idx="20">
                  <c:v>Chiapas</c:v>
                </c:pt>
                <c:pt idx="21">
                  <c:v>Puebla</c:v>
                </c:pt>
                <c:pt idx="22">
                  <c:v>Guanajuato</c:v>
                </c:pt>
                <c:pt idx="23">
                  <c:v>Tabasco</c:v>
                </c:pt>
                <c:pt idx="24">
                  <c:v>Oaxaca</c:v>
                </c:pt>
                <c:pt idx="25">
                  <c:v>Durango</c:v>
                </c:pt>
                <c:pt idx="26">
                  <c:v>Tamaulipas</c:v>
                </c:pt>
                <c:pt idx="27">
                  <c:v>Tlaxcala</c:v>
                </c:pt>
                <c:pt idx="28">
                  <c:v>Sinaloa</c:v>
                </c:pt>
                <c:pt idx="29">
                  <c:v>Zacatecas</c:v>
                </c:pt>
                <c:pt idx="30">
                  <c:v>Baja California</c:v>
                </c:pt>
                <c:pt idx="31">
                  <c:v>Chihuahua</c:v>
                </c:pt>
                <c:pt idx="32">
                  <c:v>Quintana Roo</c:v>
                </c:pt>
              </c:strCache>
            </c:strRef>
          </c:cat>
          <c:val>
            <c:numRef>
              <c:f>'F69-70'!$B$7:$B$39</c:f>
              <c:numCache>
                <c:formatCode>#,##0.00</c:formatCode>
                <c:ptCount val="33"/>
                <c:pt idx="0">
                  <c:v>463.76</c:v>
                </c:pt>
                <c:pt idx="1">
                  <c:v>490.99</c:v>
                </c:pt>
                <c:pt idx="2">
                  <c:v>472.35</c:v>
                </c:pt>
                <c:pt idx="3">
                  <c:v>490.12605302936299</c:v>
                </c:pt>
                <c:pt idx="4">
                  <c:v>418.68</c:v>
                </c:pt>
                <c:pt idx="5">
                  <c:v>671.02209841993295</c:v>
                </c:pt>
                <c:pt idx="6">
                  <c:v>543.77</c:v>
                </c:pt>
                <c:pt idx="7">
                  <c:v>523.79</c:v>
                </c:pt>
                <c:pt idx="8">
                  <c:v>431.52</c:v>
                </c:pt>
                <c:pt idx="9">
                  <c:v>584.16999999999996</c:v>
                </c:pt>
                <c:pt idx="10">
                  <c:v>520.61</c:v>
                </c:pt>
                <c:pt idx="11">
                  <c:v>530.25</c:v>
                </c:pt>
                <c:pt idx="12">
                  <c:v>535.48</c:v>
                </c:pt>
                <c:pt idx="13">
                  <c:v>581.25</c:v>
                </c:pt>
                <c:pt idx="14">
                  <c:v>444.15</c:v>
                </c:pt>
                <c:pt idx="15">
                  <c:v>511.74</c:v>
                </c:pt>
                <c:pt idx="16">
                  <c:v>433.59</c:v>
                </c:pt>
                <c:pt idx="17">
                  <c:v>514.30406802793595</c:v>
                </c:pt>
                <c:pt idx="18">
                  <c:v>603.58000000000004</c:v>
                </c:pt>
                <c:pt idx="19">
                  <c:v>442.23</c:v>
                </c:pt>
                <c:pt idx="20">
                  <c:v>446.34</c:v>
                </c:pt>
                <c:pt idx="21">
                  <c:v>466.57</c:v>
                </c:pt>
                <c:pt idx="22">
                  <c:v>462.18</c:v>
                </c:pt>
                <c:pt idx="23">
                  <c:v>512.80999999999995</c:v>
                </c:pt>
                <c:pt idx="24">
                  <c:v>422.85</c:v>
                </c:pt>
                <c:pt idx="25">
                  <c:v>427</c:v>
                </c:pt>
                <c:pt idx="26">
                  <c:v>538.09</c:v>
                </c:pt>
                <c:pt idx="27">
                  <c:v>434.03</c:v>
                </c:pt>
                <c:pt idx="28">
                  <c:v>411.11</c:v>
                </c:pt>
                <c:pt idx="29">
                  <c:v>503.58</c:v>
                </c:pt>
                <c:pt idx="30">
                  <c:v>587.34</c:v>
                </c:pt>
                <c:pt idx="31">
                  <c:v>544.9</c:v>
                </c:pt>
                <c:pt idx="32">
                  <c:v>465.04</c:v>
                </c:pt>
              </c:numCache>
            </c:numRef>
          </c:val>
          <c:extLst>
            <c:ext xmlns:c16="http://schemas.microsoft.com/office/drawing/2014/chart" uri="{C3380CC4-5D6E-409C-BE32-E72D297353CC}">
              <c16:uniqueId val="{0000000A-2214-4F7D-8C5E-0DFD5B811DF3}"/>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0.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v>SDBC_ms</c:v>
          </c:tx>
          <c:spPr>
            <a:solidFill>
              <a:srgbClr val="606868"/>
            </a:solidFill>
            <a:ln>
              <a:noFill/>
            </a:ln>
            <a:effectLst/>
          </c:spPr>
          <c:invertIfNegative val="0"/>
          <c:dPt>
            <c:idx val="4"/>
            <c:invertIfNegative val="0"/>
            <c:bubble3D val="0"/>
            <c:extLst>
              <c:ext xmlns:c16="http://schemas.microsoft.com/office/drawing/2014/chart" uri="{C3380CC4-5D6E-409C-BE32-E72D297353CC}">
                <c16:uniqueId val="{00000000-46FE-4837-ADAC-4FFE60AC024B}"/>
              </c:ext>
            </c:extLst>
          </c:dPt>
          <c:dPt>
            <c:idx val="9"/>
            <c:invertIfNegative val="0"/>
            <c:bubble3D val="0"/>
            <c:extLst>
              <c:ext xmlns:c16="http://schemas.microsoft.com/office/drawing/2014/chart" uri="{C3380CC4-5D6E-409C-BE32-E72D297353CC}">
                <c16:uniqueId val="{00000001-46FE-4837-ADAC-4FFE60AC024B}"/>
              </c:ext>
            </c:extLst>
          </c:dPt>
          <c:dPt>
            <c:idx val="15"/>
            <c:invertIfNegative val="0"/>
            <c:bubble3D val="0"/>
            <c:extLst>
              <c:ext xmlns:c16="http://schemas.microsoft.com/office/drawing/2014/chart" uri="{C3380CC4-5D6E-409C-BE32-E72D297353CC}">
                <c16:uniqueId val="{00000002-46FE-4837-ADAC-4FFE60AC024B}"/>
              </c:ext>
            </c:extLst>
          </c:dPt>
          <c:dPt>
            <c:idx val="16"/>
            <c:invertIfNegative val="0"/>
            <c:bubble3D val="0"/>
            <c:extLst>
              <c:ext xmlns:c16="http://schemas.microsoft.com/office/drawing/2014/chart" uri="{C3380CC4-5D6E-409C-BE32-E72D297353CC}">
                <c16:uniqueId val="{00000003-46FE-4837-ADAC-4FFE60AC024B}"/>
              </c:ext>
            </c:extLst>
          </c:dPt>
          <c:dPt>
            <c:idx val="17"/>
            <c:invertIfNegative val="0"/>
            <c:bubble3D val="0"/>
            <c:extLst>
              <c:ext xmlns:c16="http://schemas.microsoft.com/office/drawing/2014/chart" uri="{C3380CC4-5D6E-409C-BE32-E72D297353CC}">
                <c16:uniqueId val="{00000004-46FE-4837-ADAC-4FFE60AC024B}"/>
              </c:ext>
            </c:extLst>
          </c:dPt>
          <c:dPt>
            <c:idx val="18"/>
            <c:invertIfNegative val="0"/>
            <c:bubble3D val="0"/>
            <c:extLst>
              <c:ext xmlns:c16="http://schemas.microsoft.com/office/drawing/2014/chart" uri="{C3380CC4-5D6E-409C-BE32-E72D297353CC}">
                <c16:uniqueId val="{00000005-46FE-4837-ADAC-4FFE60AC024B}"/>
              </c:ext>
            </c:extLst>
          </c:dPt>
          <c:dPt>
            <c:idx val="19"/>
            <c:invertIfNegative val="0"/>
            <c:bubble3D val="0"/>
            <c:extLst>
              <c:ext xmlns:c16="http://schemas.microsoft.com/office/drawing/2014/chart" uri="{C3380CC4-5D6E-409C-BE32-E72D297353CC}">
                <c16:uniqueId val="{00000006-46FE-4837-ADAC-4FFE60AC024B}"/>
              </c:ext>
            </c:extLst>
          </c:dPt>
          <c:dPt>
            <c:idx val="20"/>
            <c:invertIfNegative val="0"/>
            <c:bubble3D val="0"/>
            <c:extLst>
              <c:ext xmlns:c16="http://schemas.microsoft.com/office/drawing/2014/chart" uri="{C3380CC4-5D6E-409C-BE32-E72D297353CC}">
                <c16:uniqueId val="{00000007-46FE-4837-ADAC-4FFE60AC024B}"/>
              </c:ext>
            </c:extLst>
          </c:dPt>
          <c:dPt>
            <c:idx val="21"/>
            <c:invertIfNegative val="0"/>
            <c:bubble3D val="0"/>
            <c:spPr>
              <a:solidFill>
                <a:srgbClr val="984807"/>
              </a:solidFill>
              <a:ln>
                <a:noFill/>
              </a:ln>
              <a:effectLst/>
            </c:spPr>
            <c:extLst>
              <c:ext xmlns:c16="http://schemas.microsoft.com/office/drawing/2014/chart" uri="{C3380CC4-5D6E-409C-BE32-E72D297353CC}">
                <c16:uniqueId val="{00000009-46FE-4837-ADAC-4FFE60AC024B}"/>
              </c:ext>
            </c:extLst>
          </c:dPt>
          <c:dPt>
            <c:idx val="23"/>
            <c:invertIfNegative val="0"/>
            <c:bubble3D val="0"/>
            <c:extLst>
              <c:ext xmlns:c16="http://schemas.microsoft.com/office/drawing/2014/chart" uri="{C3380CC4-5D6E-409C-BE32-E72D297353CC}">
                <c16:uniqueId val="{0000000A-46FE-4837-ADAC-4FFE60AC024B}"/>
              </c:ext>
            </c:extLst>
          </c:dPt>
          <c:dPt>
            <c:idx val="24"/>
            <c:invertIfNegative val="0"/>
            <c:bubble3D val="0"/>
            <c:spPr>
              <a:solidFill>
                <a:srgbClr val="FFC000"/>
              </a:solidFill>
              <a:ln>
                <a:noFill/>
              </a:ln>
              <a:effectLst/>
            </c:spPr>
            <c:extLst>
              <c:ext xmlns:c16="http://schemas.microsoft.com/office/drawing/2014/chart" uri="{C3380CC4-5D6E-409C-BE32-E72D297353CC}">
                <c16:uniqueId val="{0000000C-46FE-4837-ADAC-4FFE60AC024B}"/>
              </c:ext>
            </c:extLst>
          </c:dPt>
          <c:dPt>
            <c:idx val="26"/>
            <c:invertIfNegative val="0"/>
            <c:bubble3D val="0"/>
            <c:extLst>
              <c:ext xmlns:c16="http://schemas.microsoft.com/office/drawing/2014/chart" uri="{C3380CC4-5D6E-409C-BE32-E72D297353CC}">
                <c16:uniqueId val="{0000000D-46FE-4837-ADAC-4FFE60AC024B}"/>
              </c:ext>
            </c:extLst>
          </c:dPt>
          <c:dPt>
            <c:idx val="28"/>
            <c:invertIfNegative val="0"/>
            <c:bubble3D val="0"/>
            <c:extLst>
              <c:ext xmlns:c16="http://schemas.microsoft.com/office/drawing/2014/chart" uri="{C3380CC4-5D6E-409C-BE32-E72D297353CC}">
                <c16:uniqueId val="{0000000E-46FE-4837-ADAC-4FFE60AC024B}"/>
              </c:ext>
            </c:extLst>
          </c:dPt>
          <c:dLbls>
            <c:dLbl>
              <c:idx val="0"/>
              <c:layout>
                <c:manualLayout>
                  <c:x val="-2.2021809894702468E-2"/>
                  <c:y val="-1.974405169189846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6FE-4837-ADAC-4FFE60AC024B}"/>
                </c:ext>
              </c:extLst>
            </c:dLbl>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'F69-70'!$A$7:$A$39</c:f>
              <c:strCache>
                <c:ptCount val="33"/>
                <c:pt idx="0">
                  <c:v>Colima</c:v>
                </c:pt>
                <c:pt idx="1">
                  <c:v>Sonora</c:v>
                </c:pt>
                <c:pt idx="2">
                  <c:v>Morelos</c:v>
                </c:pt>
                <c:pt idx="3">
                  <c:v>EdoMex</c:v>
                </c:pt>
                <c:pt idx="4">
                  <c:v>Nayarit</c:v>
                </c:pt>
                <c:pt idx="5">
                  <c:v>Ciudad de México</c:v>
                </c:pt>
                <c:pt idx="6">
                  <c:v>San Luis Potosí</c:v>
                </c:pt>
                <c:pt idx="7">
                  <c:v>Aguascalientes</c:v>
                </c:pt>
                <c:pt idx="8">
                  <c:v>Guerrero</c:v>
                </c:pt>
                <c:pt idx="9">
                  <c:v>Nuevo León</c:v>
                </c:pt>
                <c:pt idx="10">
                  <c:v>Jalisco</c:v>
                </c:pt>
                <c:pt idx="11">
                  <c:v>Coahuila</c:v>
                </c:pt>
                <c:pt idx="12">
                  <c:v>Nacional</c:v>
                </c:pt>
                <c:pt idx="13">
                  <c:v>Querétaro</c:v>
                </c:pt>
                <c:pt idx="14">
                  <c:v>Hidalgo</c:v>
                </c:pt>
                <c:pt idx="15">
                  <c:v>Baja California Sur</c:v>
                </c:pt>
                <c:pt idx="16">
                  <c:v>Michoacán</c:v>
                </c:pt>
                <c:pt idx="17">
                  <c:v>Veracruz</c:v>
                </c:pt>
                <c:pt idx="18">
                  <c:v>Campeche</c:v>
                </c:pt>
                <c:pt idx="19">
                  <c:v>Yucatán</c:v>
                </c:pt>
                <c:pt idx="20">
                  <c:v>Chiapas</c:v>
                </c:pt>
                <c:pt idx="21">
                  <c:v>Puebla</c:v>
                </c:pt>
                <c:pt idx="22">
                  <c:v>Guanajuato</c:v>
                </c:pt>
                <c:pt idx="23">
                  <c:v>Tabasco</c:v>
                </c:pt>
                <c:pt idx="24">
                  <c:v>Oaxaca</c:v>
                </c:pt>
                <c:pt idx="25">
                  <c:v>Durango</c:v>
                </c:pt>
                <c:pt idx="26">
                  <c:v>Tamaulipas</c:v>
                </c:pt>
                <c:pt idx="27">
                  <c:v>Tlaxcala</c:v>
                </c:pt>
                <c:pt idx="28">
                  <c:v>Sinaloa</c:v>
                </c:pt>
                <c:pt idx="29">
                  <c:v>Zacatecas</c:v>
                </c:pt>
                <c:pt idx="30">
                  <c:v>Baja California</c:v>
                </c:pt>
                <c:pt idx="31">
                  <c:v>Chihuahua</c:v>
                </c:pt>
                <c:pt idx="32">
                  <c:v>Quintana Roo</c:v>
                </c:pt>
              </c:strCache>
            </c:strRef>
          </c:cat>
          <c:val>
            <c:numRef>
              <c:f>'F69-70'!$C$7:$C$39</c:f>
              <c:numCache>
                <c:formatCode>#,##0.00</c:formatCode>
                <c:ptCount val="33"/>
                <c:pt idx="0">
                  <c:v>-0.83904429209081799</c:v>
                </c:pt>
                <c:pt idx="1">
                  <c:v>-0.92168689630317502</c:v>
                </c:pt>
                <c:pt idx="2">
                  <c:v>-0.60720181693926201</c:v>
                </c:pt>
                <c:pt idx="3">
                  <c:v>-0.86756938229015601</c:v>
                </c:pt>
                <c:pt idx="4">
                  <c:v>-0.94548924548176805</c:v>
                </c:pt>
                <c:pt idx="5">
                  <c:v>-0.59572209782986496</c:v>
                </c:pt>
                <c:pt idx="6">
                  <c:v>-0.95293678570853602</c:v>
                </c:pt>
                <c:pt idx="7">
                  <c:v>-0.92679005686239202</c:v>
                </c:pt>
                <c:pt idx="8">
                  <c:v>-0.344851461635654</c:v>
                </c:pt>
                <c:pt idx="9">
                  <c:v>-0.85588015984351395</c:v>
                </c:pt>
                <c:pt idx="10">
                  <c:v>-0.69916462261938594</c:v>
                </c:pt>
                <c:pt idx="11">
                  <c:v>-0.77494248171211499</c:v>
                </c:pt>
                <c:pt idx="12">
                  <c:v>-0.787543242049493</c:v>
                </c:pt>
                <c:pt idx="13">
                  <c:v>-0.96272373876828998</c:v>
                </c:pt>
                <c:pt idx="14">
                  <c:v>-1.17561925911015</c:v>
                </c:pt>
                <c:pt idx="15">
                  <c:v>-0.91440267503042305</c:v>
                </c:pt>
                <c:pt idx="16">
                  <c:v>-0.85450815752111697</c:v>
                </c:pt>
                <c:pt idx="17">
                  <c:v>-0.91577513851631698</c:v>
                </c:pt>
                <c:pt idx="18">
                  <c:v>-1.1188586217391401</c:v>
                </c:pt>
                <c:pt idx="19">
                  <c:v>-0.67840568945656299</c:v>
                </c:pt>
                <c:pt idx="20">
                  <c:v>-0.40311464177061901</c:v>
                </c:pt>
                <c:pt idx="21">
                  <c:v>-0.46505455237873</c:v>
                </c:pt>
                <c:pt idx="22">
                  <c:v>-0.73938210559867401</c:v>
                </c:pt>
                <c:pt idx="23">
                  <c:v>-1.56200667271071</c:v>
                </c:pt>
                <c:pt idx="24">
                  <c:v>-0.82246060674272503</c:v>
                </c:pt>
                <c:pt idx="25">
                  <c:v>-0.98401760821179596</c:v>
                </c:pt>
                <c:pt idx="26">
                  <c:v>-0.91865841435928597</c:v>
                </c:pt>
                <c:pt idx="27">
                  <c:v>0.181300518629324</c:v>
                </c:pt>
                <c:pt idx="28">
                  <c:v>-0.83501896229547501</c:v>
                </c:pt>
                <c:pt idx="29">
                  <c:v>-0.57210652726273903</c:v>
                </c:pt>
                <c:pt idx="30">
                  <c:v>-0.82730284032416201</c:v>
                </c:pt>
                <c:pt idx="31">
                  <c:v>-0.94667391347470498</c:v>
                </c:pt>
                <c:pt idx="32">
                  <c:v>-1.29117108232419</c:v>
                </c:pt>
              </c:numCache>
            </c:numRef>
          </c:val>
          <c:extLst>
            <c:ext xmlns:c16="http://schemas.microsoft.com/office/drawing/2014/chart" uri="{C3380CC4-5D6E-409C-BE32-E72D297353CC}">
              <c16:uniqueId val="{00000010-46FE-4837-ADAC-4FFE60AC024B}"/>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max val="2.1813005186293242"/>
          <c:min val="-3.56200667271071"/>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v>SDBC_ms</c:v>
          </c:tx>
          <c:spPr>
            <a:solidFill>
              <a:srgbClr val="606868"/>
            </a:solidFill>
            <a:ln>
              <a:noFill/>
            </a:ln>
            <a:effectLst/>
          </c:spPr>
          <c:invertIfNegative val="0"/>
          <c:dPt>
            <c:idx val="10"/>
            <c:invertIfNegative val="0"/>
            <c:bubble3D val="0"/>
            <c:spPr>
              <a:solidFill>
                <a:srgbClr val="FFC000"/>
              </a:solidFill>
              <a:ln>
                <a:noFill/>
              </a:ln>
              <a:effectLst/>
            </c:spPr>
            <c:extLst>
              <c:ext xmlns:c16="http://schemas.microsoft.com/office/drawing/2014/chart" uri="{C3380CC4-5D6E-409C-BE32-E72D297353CC}">
                <c16:uniqueId val="{00000001-FC17-4E8F-A4B3-ABADFFA3BEF4}"/>
              </c:ext>
            </c:extLst>
          </c:dPt>
          <c:dPt>
            <c:idx val="12"/>
            <c:invertIfNegative val="0"/>
            <c:bubble3D val="0"/>
            <c:spPr>
              <a:solidFill>
                <a:srgbClr val="984807"/>
              </a:solidFill>
              <a:ln>
                <a:noFill/>
              </a:ln>
              <a:effectLst/>
            </c:spPr>
            <c:extLst>
              <c:ext xmlns:c16="http://schemas.microsoft.com/office/drawing/2014/chart" uri="{C3380CC4-5D6E-409C-BE32-E72D297353CC}">
                <c16:uniqueId val="{00000003-FC17-4E8F-A4B3-ABADFFA3BEF4}"/>
              </c:ext>
            </c:extLst>
          </c:dPt>
          <c:dPt>
            <c:idx val="15"/>
            <c:invertIfNegative val="0"/>
            <c:bubble3D val="0"/>
            <c:extLst>
              <c:ext xmlns:c16="http://schemas.microsoft.com/office/drawing/2014/chart" uri="{C3380CC4-5D6E-409C-BE32-E72D297353CC}">
                <c16:uniqueId val="{00000004-FC17-4E8F-A4B3-ABADFFA3BEF4}"/>
              </c:ext>
            </c:extLst>
          </c:dPt>
          <c:dPt>
            <c:idx val="16"/>
            <c:invertIfNegative val="0"/>
            <c:bubble3D val="0"/>
            <c:extLst>
              <c:ext xmlns:c16="http://schemas.microsoft.com/office/drawing/2014/chart" uri="{C3380CC4-5D6E-409C-BE32-E72D297353CC}">
                <c16:uniqueId val="{00000005-FC17-4E8F-A4B3-ABADFFA3BEF4}"/>
              </c:ext>
            </c:extLst>
          </c:dPt>
          <c:dPt>
            <c:idx val="17"/>
            <c:invertIfNegative val="0"/>
            <c:bubble3D val="0"/>
            <c:extLst>
              <c:ext xmlns:c16="http://schemas.microsoft.com/office/drawing/2014/chart" uri="{C3380CC4-5D6E-409C-BE32-E72D297353CC}">
                <c16:uniqueId val="{00000006-FC17-4E8F-A4B3-ABADFFA3BEF4}"/>
              </c:ext>
            </c:extLst>
          </c:dPt>
          <c:dPt>
            <c:idx val="18"/>
            <c:invertIfNegative val="0"/>
            <c:bubble3D val="0"/>
            <c:extLst>
              <c:ext xmlns:c16="http://schemas.microsoft.com/office/drawing/2014/chart" uri="{C3380CC4-5D6E-409C-BE32-E72D297353CC}">
                <c16:uniqueId val="{00000007-FC17-4E8F-A4B3-ABADFFA3BEF4}"/>
              </c:ext>
            </c:extLst>
          </c:dPt>
          <c:dPt>
            <c:idx val="19"/>
            <c:invertIfNegative val="0"/>
            <c:bubble3D val="0"/>
            <c:extLst>
              <c:ext xmlns:c16="http://schemas.microsoft.com/office/drawing/2014/chart" uri="{C3380CC4-5D6E-409C-BE32-E72D297353CC}">
                <c16:uniqueId val="{00000008-FC17-4E8F-A4B3-ABADFFA3BEF4}"/>
              </c:ext>
            </c:extLst>
          </c:dPt>
          <c:dPt>
            <c:idx val="20"/>
            <c:invertIfNegative val="0"/>
            <c:bubble3D val="0"/>
            <c:extLst>
              <c:ext xmlns:c16="http://schemas.microsoft.com/office/drawing/2014/chart" uri="{C3380CC4-5D6E-409C-BE32-E72D297353CC}">
                <c16:uniqueId val="{00000009-FC17-4E8F-A4B3-ABADFFA3BEF4}"/>
              </c:ext>
            </c:extLst>
          </c:dPt>
          <c:dPt>
            <c:idx val="21"/>
            <c:invertIfNegative val="0"/>
            <c:bubble3D val="0"/>
            <c:extLst>
              <c:ext xmlns:c16="http://schemas.microsoft.com/office/drawing/2014/chart" uri="{C3380CC4-5D6E-409C-BE32-E72D297353CC}">
                <c16:uniqueId val="{0000000A-FC17-4E8F-A4B3-ABADFFA3BEF4}"/>
              </c:ext>
            </c:extLst>
          </c:dPt>
          <c:dPt>
            <c:idx val="22"/>
            <c:invertIfNegative val="0"/>
            <c:bubble3D val="0"/>
            <c:extLst>
              <c:ext xmlns:c16="http://schemas.microsoft.com/office/drawing/2014/chart" uri="{C3380CC4-5D6E-409C-BE32-E72D297353CC}">
                <c16:uniqueId val="{0000000B-FC17-4E8F-A4B3-ABADFFA3BEF4}"/>
              </c:ext>
            </c:extLst>
          </c:dPt>
          <c:dPt>
            <c:idx val="23"/>
            <c:invertIfNegative val="0"/>
            <c:bubble3D val="0"/>
            <c:extLst>
              <c:ext xmlns:c16="http://schemas.microsoft.com/office/drawing/2014/chart" uri="{C3380CC4-5D6E-409C-BE32-E72D297353CC}">
                <c16:uniqueId val="{0000000C-FC17-4E8F-A4B3-ABADFFA3BEF4}"/>
              </c:ext>
            </c:extLst>
          </c:dPt>
          <c:dPt>
            <c:idx val="24"/>
            <c:invertIfNegative val="0"/>
            <c:bubble3D val="0"/>
            <c:extLst>
              <c:ext xmlns:c16="http://schemas.microsoft.com/office/drawing/2014/chart" uri="{C3380CC4-5D6E-409C-BE32-E72D297353CC}">
                <c16:uniqueId val="{0000000D-FC17-4E8F-A4B3-ABADFFA3BEF4}"/>
              </c:ext>
            </c:extLst>
          </c:dPt>
          <c:dLbls>
            <c:dLbl>
              <c:idx val="0"/>
              <c:layout>
                <c:manualLayout>
                  <c:x val="-1.70218469374077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C17-4E8F-A4B3-ABADFFA3BEF4}"/>
                </c:ext>
              </c:extLst>
            </c:dLbl>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'F69-70'!$A$7:$A$39</c:f>
              <c:strCache>
                <c:ptCount val="33"/>
                <c:pt idx="0">
                  <c:v>Colima</c:v>
                </c:pt>
                <c:pt idx="1">
                  <c:v>Sonora</c:v>
                </c:pt>
                <c:pt idx="2">
                  <c:v>Morelos</c:v>
                </c:pt>
                <c:pt idx="3">
                  <c:v>EdoMex</c:v>
                </c:pt>
                <c:pt idx="4">
                  <c:v>Nayarit</c:v>
                </c:pt>
                <c:pt idx="5">
                  <c:v>Ciudad de México</c:v>
                </c:pt>
                <c:pt idx="6">
                  <c:v>San Luis Potosí</c:v>
                </c:pt>
                <c:pt idx="7">
                  <c:v>Aguascalientes</c:v>
                </c:pt>
                <c:pt idx="8">
                  <c:v>Guerrero</c:v>
                </c:pt>
                <c:pt idx="9">
                  <c:v>Nuevo León</c:v>
                </c:pt>
                <c:pt idx="10">
                  <c:v>Jalisco</c:v>
                </c:pt>
                <c:pt idx="11">
                  <c:v>Coahuila</c:v>
                </c:pt>
                <c:pt idx="12">
                  <c:v>Nacional</c:v>
                </c:pt>
                <c:pt idx="13">
                  <c:v>Querétaro</c:v>
                </c:pt>
                <c:pt idx="14">
                  <c:v>Hidalgo</c:v>
                </c:pt>
                <c:pt idx="15">
                  <c:v>Baja California Sur</c:v>
                </c:pt>
                <c:pt idx="16">
                  <c:v>Michoacán</c:v>
                </c:pt>
                <c:pt idx="17">
                  <c:v>Veracruz</c:v>
                </c:pt>
                <c:pt idx="18">
                  <c:v>Campeche</c:v>
                </c:pt>
                <c:pt idx="19">
                  <c:v>Yucatán</c:v>
                </c:pt>
                <c:pt idx="20">
                  <c:v>Chiapas</c:v>
                </c:pt>
                <c:pt idx="21">
                  <c:v>Puebla</c:v>
                </c:pt>
                <c:pt idx="22">
                  <c:v>Guanajuato</c:v>
                </c:pt>
                <c:pt idx="23">
                  <c:v>Tabasco</c:v>
                </c:pt>
                <c:pt idx="24">
                  <c:v>Oaxaca</c:v>
                </c:pt>
                <c:pt idx="25">
                  <c:v>Durango</c:v>
                </c:pt>
                <c:pt idx="26">
                  <c:v>Tamaulipas</c:v>
                </c:pt>
                <c:pt idx="27">
                  <c:v>Tlaxcala</c:v>
                </c:pt>
                <c:pt idx="28">
                  <c:v>Sinaloa</c:v>
                </c:pt>
                <c:pt idx="29">
                  <c:v>Zacatecas</c:v>
                </c:pt>
                <c:pt idx="30">
                  <c:v>Baja California</c:v>
                </c:pt>
                <c:pt idx="31">
                  <c:v>Chihuahua</c:v>
                </c:pt>
                <c:pt idx="32">
                  <c:v>Quintana Roo</c:v>
                </c:pt>
              </c:strCache>
            </c:strRef>
          </c:cat>
          <c:val>
            <c:numRef>
              <c:f>'F69-70'!$D$7:$D$39</c:f>
              <c:numCache>
                <c:formatCode>#,##0.00</c:formatCode>
                <c:ptCount val="33"/>
                <c:pt idx="0">
                  <c:v>2.5128676505674199</c:v>
                </c:pt>
                <c:pt idx="1">
                  <c:v>3.38588540803564</c:v>
                </c:pt>
                <c:pt idx="2">
                  <c:v>4.4817464867701098</c:v>
                </c:pt>
                <c:pt idx="3">
                  <c:v>4.5973419655304104</c:v>
                </c:pt>
                <c:pt idx="4">
                  <c:v>4.6728076236110399</c:v>
                </c:pt>
                <c:pt idx="5">
                  <c:v>4.6872553738901201</c:v>
                </c:pt>
                <c:pt idx="6">
                  <c:v>4.7865100866594199</c:v>
                </c:pt>
                <c:pt idx="7">
                  <c:v>5.0322793819545604</c:v>
                </c:pt>
                <c:pt idx="8">
                  <c:v>5.1540490493978002</c:v>
                </c:pt>
                <c:pt idx="9">
                  <c:v>5.1884227841002302</c:v>
                </c:pt>
                <c:pt idx="10">
                  <c:v>5.28489330254307</c:v>
                </c:pt>
                <c:pt idx="11">
                  <c:v>5.6317105250394102</c:v>
                </c:pt>
                <c:pt idx="12">
                  <c:v>5.6582542154949103</c:v>
                </c:pt>
                <c:pt idx="13">
                  <c:v>5.7042610479726097</c:v>
                </c:pt>
                <c:pt idx="14">
                  <c:v>5.7062215959934299</c:v>
                </c:pt>
                <c:pt idx="15">
                  <c:v>5.7901855799097097</c:v>
                </c:pt>
                <c:pt idx="16">
                  <c:v>5.8014549021330204</c:v>
                </c:pt>
                <c:pt idx="17">
                  <c:v>5.83327672545217</c:v>
                </c:pt>
                <c:pt idx="18">
                  <c:v>6.0421169092020204</c:v>
                </c:pt>
                <c:pt idx="19">
                  <c:v>6.0840973923864903</c:v>
                </c:pt>
                <c:pt idx="20">
                  <c:v>6.3254056675460504</c:v>
                </c:pt>
                <c:pt idx="21">
                  <c:v>6.5829043938954204</c:v>
                </c:pt>
                <c:pt idx="22">
                  <c:v>6.5992915406836801</c:v>
                </c:pt>
                <c:pt idx="23">
                  <c:v>6.7061535110805499</c:v>
                </c:pt>
                <c:pt idx="24">
                  <c:v>7.2785159721748096</c:v>
                </c:pt>
                <c:pt idx="25">
                  <c:v>7.30587070300985</c:v>
                </c:pt>
                <c:pt idx="26">
                  <c:v>7.3076044138259002</c:v>
                </c:pt>
                <c:pt idx="27">
                  <c:v>7.3561341209570603</c:v>
                </c:pt>
                <c:pt idx="28">
                  <c:v>7.4550255375700001</c:v>
                </c:pt>
                <c:pt idx="29">
                  <c:v>7.7872148859629498</c:v>
                </c:pt>
                <c:pt idx="30">
                  <c:v>8.0890673683716496</c:v>
                </c:pt>
                <c:pt idx="31">
                  <c:v>8.09724186057481</c:v>
                </c:pt>
                <c:pt idx="32">
                  <c:v>8.2728084420100405</c:v>
                </c:pt>
              </c:numCache>
            </c:numRef>
          </c:val>
          <c:extLst>
            <c:ext xmlns:c16="http://schemas.microsoft.com/office/drawing/2014/chart" uri="{C3380CC4-5D6E-409C-BE32-E72D297353CC}">
              <c16:uniqueId val="{0000000F-FC17-4E8F-A4B3-ABADFFA3BEF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max val="10.272808442010041"/>
          <c:min val="0.5128676505674199"/>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083405904896803E-2"/>
          <c:y val="4.845253628390897E-2"/>
          <c:w val="0.90858151822601019"/>
          <c:h val="0.63864566897715547"/>
        </c:manualLayout>
      </c:layout>
      <c:lineChart>
        <c:grouping val="standard"/>
        <c:varyColors val="0"/>
        <c:ser>
          <c:idx val="0"/>
          <c:order val="0"/>
          <c:tx>
            <c:v>Jalisco hombres</c:v>
          </c:tx>
          <c:spPr>
            <a:ln w="19050" cap="rnd">
              <a:solidFill>
                <a:srgbClr val="95682B"/>
              </a:solidFill>
              <a:round/>
            </a:ln>
            <a:effectLst/>
          </c:spPr>
          <c:marker>
            <c:symbol val="none"/>
          </c:marker>
          <c:dLbls>
            <c:dLbl>
              <c:idx val="284"/>
              <c:layout>
                <c:manualLayout>
                  <c:x val="-0.13862123545812052"/>
                  <c:y val="1.1337853601633108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B252-4923-83A6-A05557D819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'F71-72'!$A$7:$A$291</c:f>
              <c:numCache>
                <c:formatCode>mm/dd/yyyy</c:formatCode>
                <c:ptCount val="285"/>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numCache>
            </c:numRef>
          </c:cat>
          <c:val>
            <c:numRef>
              <c:f>'F71-72'!$J$7:$J$291</c:f>
              <c:numCache>
                <c:formatCode>#,###.00</c:formatCode>
                <c:ptCount val="285"/>
                <c:pt idx="0">
                  <c:v>335.26153546354902</c:v>
                </c:pt>
                <c:pt idx="1">
                  <c:v>357.17200324216299</c:v>
                </c:pt>
                <c:pt idx="2">
                  <c:v>356.46081499207298</c:v>
                </c:pt>
                <c:pt idx="3">
                  <c:v>357.422901994499</c:v>
                </c:pt>
                <c:pt idx="4">
                  <c:v>361.73109490791802</c:v>
                </c:pt>
                <c:pt idx="5">
                  <c:v>366.32459816062698</c:v>
                </c:pt>
                <c:pt idx="6">
                  <c:v>370.60502569103801</c:v>
                </c:pt>
                <c:pt idx="7">
                  <c:v>368.049755975099</c:v>
                </c:pt>
                <c:pt idx="8">
                  <c:v>366.398865727123</c:v>
                </c:pt>
                <c:pt idx="9">
                  <c:v>365.97143165203101</c:v>
                </c:pt>
                <c:pt idx="10">
                  <c:v>369.12769363545402</c:v>
                </c:pt>
                <c:pt idx="11">
                  <c:v>365.51041186728202</c:v>
                </c:pt>
                <c:pt idx="12">
                  <c:v>368.78259631572502</c:v>
                </c:pt>
                <c:pt idx="13">
                  <c:v>389.95129565622301</c:v>
                </c:pt>
                <c:pt idx="14">
                  <c:v>383.35112064897203</c:v>
                </c:pt>
                <c:pt idx="15">
                  <c:v>384.17283701896201</c:v>
                </c:pt>
                <c:pt idx="16">
                  <c:v>388.70907452170701</c:v>
                </c:pt>
                <c:pt idx="17">
                  <c:v>388.10873426793302</c:v>
                </c:pt>
                <c:pt idx="18">
                  <c:v>395.46572279415898</c:v>
                </c:pt>
                <c:pt idx="19">
                  <c:v>391.80895297948598</c:v>
                </c:pt>
                <c:pt idx="20">
                  <c:v>391.28124584615898</c:v>
                </c:pt>
                <c:pt idx="21">
                  <c:v>388.55423028315403</c:v>
                </c:pt>
                <c:pt idx="22">
                  <c:v>387.21912234967499</c:v>
                </c:pt>
                <c:pt idx="23">
                  <c:v>387.36065359995899</c:v>
                </c:pt>
                <c:pt idx="24">
                  <c:v>388.28902449960299</c:v>
                </c:pt>
                <c:pt idx="25">
                  <c:v>405.45427449200599</c:v>
                </c:pt>
                <c:pt idx="26">
                  <c:v>404.11067249855103</c:v>
                </c:pt>
                <c:pt idx="27">
                  <c:v>397.46801442778201</c:v>
                </c:pt>
                <c:pt idx="28">
                  <c:v>394.72904564563299</c:v>
                </c:pt>
                <c:pt idx="29">
                  <c:v>402.45605022669099</c:v>
                </c:pt>
                <c:pt idx="30">
                  <c:v>400.85367023713297</c:v>
                </c:pt>
                <c:pt idx="31">
                  <c:v>403.72400615080102</c:v>
                </c:pt>
                <c:pt idx="32">
                  <c:v>401.94615776962502</c:v>
                </c:pt>
                <c:pt idx="33">
                  <c:v>397.64016033761402</c:v>
                </c:pt>
                <c:pt idx="34">
                  <c:v>394.04996828371901</c:v>
                </c:pt>
                <c:pt idx="35">
                  <c:v>394.57391005045798</c:v>
                </c:pt>
                <c:pt idx="36">
                  <c:v>394.661998763133</c:v>
                </c:pt>
                <c:pt idx="37">
                  <c:v>408.82879475463602</c:v>
                </c:pt>
                <c:pt idx="38">
                  <c:v>407.43081488377999</c:v>
                </c:pt>
                <c:pt idx="39">
                  <c:v>403.65192803608397</c:v>
                </c:pt>
                <c:pt idx="40">
                  <c:v>403.77803484744902</c:v>
                </c:pt>
                <c:pt idx="41">
                  <c:v>415.12580319360097</c:v>
                </c:pt>
                <c:pt idx="42">
                  <c:v>421.79140140817901</c:v>
                </c:pt>
                <c:pt idx="43">
                  <c:v>425.80644790831701</c:v>
                </c:pt>
                <c:pt idx="44">
                  <c:v>424.46123493467002</c:v>
                </c:pt>
                <c:pt idx="45">
                  <c:v>417.48376857308</c:v>
                </c:pt>
                <c:pt idx="46">
                  <c:v>414.72797308874101</c:v>
                </c:pt>
                <c:pt idx="47">
                  <c:v>415.351106022804</c:v>
                </c:pt>
                <c:pt idx="48">
                  <c:v>414.227569498614</c:v>
                </c:pt>
                <c:pt idx="49">
                  <c:v>429.18185712650399</c:v>
                </c:pt>
                <c:pt idx="50">
                  <c:v>426.098832408654</c:v>
                </c:pt>
                <c:pt idx="51">
                  <c:v>423.41726907945099</c:v>
                </c:pt>
                <c:pt idx="52">
                  <c:v>424.11184219605502</c:v>
                </c:pt>
                <c:pt idx="53">
                  <c:v>433.47046091237701</c:v>
                </c:pt>
                <c:pt idx="54">
                  <c:v>434.087642997052</c:v>
                </c:pt>
                <c:pt idx="55">
                  <c:v>436.48512177321697</c:v>
                </c:pt>
                <c:pt idx="56">
                  <c:v>433.67042550811902</c:v>
                </c:pt>
                <c:pt idx="57">
                  <c:v>427.60447694395901</c:v>
                </c:pt>
                <c:pt idx="58">
                  <c:v>423.81013786062903</c:v>
                </c:pt>
                <c:pt idx="59">
                  <c:v>422.34053978433002</c:v>
                </c:pt>
                <c:pt idx="60">
                  <c:v>422.24758652391102</c:v>
                </c:pt>
                <c:pt idx="61">
                  <c:v>437.18456820160702</c:v>
                </c:pt>
                <c:pt idx="62">
                  <c:v>434.49280613599097</c:v>
                </c:pt>
                <c:pt idx="63">
                  <c:v>434.857820584303</c:v>
                </c:pt>
                <c:pt idx="64">
                  <c:v>434.08340126853199</c:v>
                </c:pt>
                <c:pt idx="65">
                  <c:v>438.61193317144802</c:v>
                </c:pt>
                <c:pt idx="66">
                  <c:v>440.11341194827202</c:v>
                </c:pt>
                <c:pt idx="67">
                  <c:v>444.06232185763503</c:v>
                </c:pt>
                <c:pt idx="68">
                  <c:v>443.81777773412</c:v>
                </c:pt>
                <c:pt idx="69">
                  <c:v>438.31108780325701</c:v>
                </c:pt>
                <c:pt idx="70">
                  <c:v>435.47299009403798</c:v>
                </c:pt>
                <c:pt idx="71">
                  <c:v>434.30813822734598</c:v>
                </c:pt>
                <c:pt idx="72">
                  <c:v>432.108276586611</c:v>
                </c:pt>
                <c:pt idx="73">
                  <c:v>444.35979211454401</c:v>
                </c:pt>
                <c:pt idx="74">
                  <c:v>443.04060584237197</c:v>
                </c:pt>
                <c:pt idx="75">
                  <c:v>440.993284659859</c:v>
                </c:pt>
                <c:pt idx="76">
                  <c:v>443.79583903792599</c:v>
                </c:pt>
                <c:pt idx="77">
                  <c:v>451.68133414512801</c:v>
                </c:pt>
                <c:pt idx="78">
                  <c:v>450.33033197019</c:v>
                </c:pt>
                <c:pt idx="79">
                  <c:v>453.679059816483</c:v>
                </c:pt>
                <c:pt idx="80">
                  <c:v>450.31588567349002</c:v>
                </c:pt>
                <c:pt idx="81">
                  <c:v>441.55572211466801</c:v>
                </c:pt>
                <c:pt idx="82">
                  <c:v>438.12944971843098</c:v>
                </c:pt>
                <c:pt idx="83">
                  <c:v>438.98090131828798</c:v>
                </c:pt>
                <c:pt idx="84">
                  <c:v>437.40669188010202</c:v>
                </c:pt>
                <c:pt idx="85">
                  <c:v>449.07661342649402</c:v>
                </c:pt>
                <c:pt idx="86">
                  <c:v>447.865883454776</c:v>
                </c:pt>
                <c:pt idx="87">
                  <c:v>443.83028997460201</c:v>
                </c:pt>
                <c:pt idx="88">
                  <c:v>445.528253015823</c:v>
                </c:pt>
                <c:pt idx="89">
                  <c:v>454.37653852270898</c:v>
                </c:pt>
                <c:pt idx="90">
                  <c:v>454.44784195110202</c:v>
                </c:pt>
                <c:pt idx="91">
                  <c:v>458.21277744790098</c:v>
                </c:pt>
                <c:pt idx="92">
                  <c:v>455.64049972221898</c:v>
                </c:pt>
                <c:pt idx="93">
                  <c:v>447.03522819620201</c:v>
                </c:pt>
                <c:pt idx="94">
                  <c:v>443.38680550310897</c:v>
                </c:pt>
                <c:pt idx="95">
                  <c:v>444.18019361625801</c:v>
                </c:pt>
                <c:pt idx="96">
                  <c:v>443.227574915361</c:v>
                </c:pt>
                <c:pt idx="97">
                  <c:v>455.09846319894302</c:v>
                </c:pt>
                <c:pt idx="98">
                  <c:v>453.51240899930201</c:v>
                </c:pt>
                <c:pt idx="99">
                  <c:v>453.486739000733</c:v>
                </c:pt>
                <c:pt idx="100">
                  <c:v>451.08669057086001</c:v>
                </c:pt>
                <c:pt idx="101">
                  <c:v>458.96330637389798</c:v>
                </c:pt>
                <c:pt idx="102">
                  <c:v>456.97423659210398</c:v>
                </c:pt>
                <c:pt idx="103">
                  <c:v>458.05186179632398</c:v>
                </c:pt>
                <c:pt idx="104">
                  <c:v>454.39900509071498</c:v>
                </c:pt>
                <c:pt idx="105">
                  <c:v>448.39078313917202</c:v>
                </c:pt>
                <c:pt idx="106">
                  <c:v>444.879998894994</c:v>
                </c:pt>
                <c:pt idx="107">
                  <c:v>444.02127974464901</c:v>
                </c:pt>
                <c:pt idx="108">
                  <c:v>441.15427408315003</c:v>
                </c:pt>
                <c:pt idx="109">
                  <c:v>451.41829222433103</c:v>
                </c:pt>
                <c:pt idx="110">
                  <c:v>451.61490893227102</c:v>
                </c:pt>
                <c:pt idx="111">
                  <c:v>445.38642605358302</c:v>
                </c:pt>
                <c:pt idx="112">
                  <c:v>445.381875592531</c:v>
                </c:pt>
                <c:pt idx="113">
                  <c:v>452.23086635689299</c:v>
                </c:pt>
                <c:pt idx="114">
                  <c:v>450.162865239719</c:v>
                </c:pt>
                <c:pt idx="115">
                  <c:v>450.70725568310797</c:v>
                </c:pt>
                <c:pt idx="116">
                  <c:v>449.41109086506401</c:v>
                </c:pt>
                <c:pt idx="117">
                  <c:v>446.40055979329401</c:v>
                </c:pt>
                <c:pt idx="118">
                  <c:v>442.46712420883699</c:v>
                </c:pt>
                <c:pt idx="119">
                  <c:v>442.92051630153497</c:v>
                </c:pt>
                <c:pt idx="120">
                  <c:v>440.01203568373199</c:v>
                </c:pt>
                <c:pt idx="121">
                  <c:v>451.24313118284402</c:v>
                </c:pt>
                <c:pt idx="122">
                  <c:v>448.630498941876</c:v>
                </c:pt>
                <c:pt idx="123">
                  <c:v>440.09151596748899</c:v>
                </c:pt>
                <c:pt idx="124">
                  <c:v>440.86164181975602</c:v>
                </c:pt>
                <c:pt idx="125">
                  <c:v>453.23145765601203</c:v>
                </c:pt>
                <c:pt idx="126">
                  <c:v>451.29062756513002</c:v>
                </c:pt>
                <c:pt idx="127">
                  <c:v>462.90692380926299</c:v>
                </c:pt>
                <c:pt idx="128">
                  <c:v>464.86641687490101</c:v>
                </c:pt>
                <c:pt idx="129">
                  <c:v>456.83861677946197</c:v>
                </c:pt>
                <c:pt idx="130">
                  <c:v>451.16360472776398</c:v>
                </c:pt>
                <c:pt idx="131">
                  <c:v>448.89795910138901</c:v>
                </c:pt>
                <c:pt idx="132">
                  <c:v>445.803392535434</c:v>
                </c:pt>
                <c:pt idx="133">
                  <c:v>460.52000286215502</c:v>
                </c:pt>
                <c:pt idx="134">
                  <c:v>457.75327505093298</c:v>
                </c:pt>
                <c:pt idx="135">
                  <c:v>460.28121833606099</c:v>
                </c:pt>
                <c:pt idx="136">
                  <c:v>461.82334493022103</c:v>
                </c:pt>
                <c:pt idx="137">
                  <c:v>463.68463273302302</c:v>
                </c:pt>
                <c:pt idx="138">
                  <c:v>463.79399209752</c:v>
                </c:pt>
                <c:pt idx="139">
                  <c:v>467.686363558381</c:v>
                </c:pt>
                <c:pt idx="140">
                  <c:v>465.09799181187901</c:v>
                </c:pt>
                <c:pt idx="141">
                  <c:v>465.37785692779897</c:v>
                </c:pt>
                <c:pt idx="142">
                  <c:v>459.78100792425801</c:v>
                </c:pt>
                <c:pt idx="143">
                  <c:v>457.16135581329399</c:v>
                </c:pt>
                <c:pt idx="144">
                  <c:v>454.06802975218</c:v>
                </c:pt>
                <c:pt idx="145">
                  <c:v>463.55925062076602</c:v>
                </c:pt>
                <c:pt idx="146">
                  <c:v>460.704549081994</c:v>
                </c:pt>
                <c:pt idx="147">
                  <c:v>461.21532320345102</c:v>
                </c:pt>
                <c:pt idx="148">
                  <c:v>463.36161211793302</c:v>
                </c:pt>
                <c:pt idx="149">
                  <c:v>465.22718884227902</c:v>
                </c:pt>
                <c:pt idx="150">
                  <c:v>463.29046816735303</c:v>
                </c:pt>
                <c:pt idx="151">
                  <c:v>466.97966025208598</c:v>
                </c:pt>
                <c:pt idx="152">
                  <c:v>467.82640200845401</c:v>
                </c:pt>
                <c:pt idx="153">
                  <c:v>457.61985261481198</c:v>
                </c:pt>
                <c:pt idx="154">
                  <c:v>455.754294011517</c:v>
                </c:pt>
                <c:pt idx="155">
                  <c:v>454.19391030777598</c:v>
                </c:pt>
                <c:pt idx="156">
                  <c:v>450.45082616656998</c:v>
                </c:pt>
                <c:pt idx="157">
                  <c:v>464.86622986415102</c:v>
                </c:pt>
                <c:pt idx="158">
                  <c:v>461.76065660860598</c:v>
                </c:pt>
                <c:pt idx="159">
                  <c:v>458.69764517146399</c:v>
                </c:pt>
                <c:pt idx="160">
                  <c:v>458.28419167860301</c:v>
                </c:pt>
                <c:pt idx="161">
                  <c:v>460.75033334242102</c:v>
                </c:pt>
                <c:pt idx="162">
                  <c:v>461.76033743450699</c:v>
                </c:pt>
                <c:pt idx="163">
                  <c:v>462.62786540481898</c:v>
                </c:pt>
                <c:pt idx="164">
                  <c:v>461.17290290967497</c:v>
                </c:pt>
                <c:pt idx="165">
                  <c:v>458.26046652107402</c:v>
                </c:pt>
                <c:pt idx="166">
                  <c:v>451.05207263793602</c:v>
                </c:pt>
                <c:pt idx="167">
                  <c:v>450.86779640085803</c:v>
                </c:pt>
                <c:pt idx="168">
                  <c:v>448.91478906191497</c:v>
                </c:pt>
                <c:pt idx="169">
                  <c:v>459.49753106542801</c:v>
                </c:pt>
                <c:pt idx="170">
                  <c:v>458.30588645897598</c:v>
                </c:pt>
                <c:pt idx="171">
                  <c:v>456.96225905873598</c:v>
                </c:pt>
                <c:pt idx="172">
                  <c:v>458.93146918871798</c:v>
                </c:pt>
                <c:pt idx="173">
                  <c:v>460.52637046227102</c:v>
                </c:pt>
                <c:pt idx="174">
                  <c:v>460.87703238327902</c:v>
                </c:pt>
                <c:pt idx="175">
                  <c:v>461.79462416908501</c:v>
                </c:pt>
                <c:pt idx="176">
                  <c:v>460.84109673710799</c:v>
                </c:pt>
                <c:pt idx="177">
                  <c:v>457.99747903569403</c:v>
                </c:pt>
                <c:pt idx="178">
                  <c:v>451.03891052263702</c:v>
                </c:pt>
                <c:pt idx="179">
                  <c:v>449.13248830426102</c:v>
                </c:pt>
                <c:pt idx="180">
                  <c:v>447.19473079719802</c:v>
                </c:pt>
                <c:pt idx="181">
                  <c:v>460.894719705814</c:v>
                </c:pt>
                <c:pt idx="182">
                  <c:v>459.87348576039398</c:v>
                </c:pt>
                <c:pt idx="183">
                  <c:v>459.07309310840401</c:v>
                </c:pt>
                <c:pt idx="184">
                  <c:v>460.02757919422402</c:v>
                </c:pt>
                <c:pt idx="185">
                  <c:v>463.52804545171199</c:v>
                </c:pt>
                <c:pt idx="186">
                  <c:v>464.40322347329197</c:v>
                </c:pt>
                <c:pt idx="187">
                  <c:v>470.59852844764401</c:v>
                </c:pt>
                <c:pt idx="188">
                  <c:v>471.22292496200998</c:v>
                </c:pt>
                <c:pt idx="189">
                  <c:v>459.42550532822003</c:v>
                </c:pt>
                <c:pt idx="190">
                  <c:v>455.10573487563198</c:v>
                </c:pt>
                <c:pt idx="191">
                  <c:v>455.73131108924099</c:v>
                </c:pt>
                <c:pt idx="192">
                  <c:v>452.25259231387298</c:v>
                </c:pt>
                <c:pt idx="193">
                  <c:v>464.52001695192598</c:v>
                </c:pt>
                <c:pt idx="194">
                  <c:v>463.47607929777001</c:v>
                </c:pt>
                <c:pt idx="195">
                  <c:v>465.849061506238</c:v>
                </c:pt>
                <c:pt idx="196">
                  <c:v>465.40658504799597</c:v>
                </c:pt>
                <c:pt idx="197">
                  <c:v>471.77430524186201</c:v>
                </c:pt>
                <c:pt idx="198">
                  <c:v>472.472761234237</c:v>
                </c:pt>
                <c:pt idx="199">
                  <c:v>473.341568287256</c:v>
                </c:pt>
                <c:pt idx="200">
                  <c:v>472.83338321430102</c:v>
                </c:pt>
                <c:pt idx="201">
                  <c:v>464.87400479476503</c:v>
                </c:pt>
                <c:pt idx="202">
                  <c:v>458.90596417572499</c:v>
                </c:pt>
                <c:pt idx="203">
                  <c:v>459.60229127299903</c:v>
                </c:pt>
                <c:pt idx="204">
                  <c:v>458.704457220422</c:v>
                </c:pt>
                <c:pt idx="205">
                  <c:v>464.86180822289299</c:v>
                </c:pt>
                <c:pt idx="206">
                  <c:v>463.19549256649498</c:v>
                </c:pt>
                <c:pt idx="207">
                  <c:v>460.57562420002102</c:v>
                </c:pt>
                <c:pt idx="208">
                  <c:v>462.30492093265298</c:v>
                </c:pt>
                <c:pt idx="209">
                  <c:v>467.713473735636</c:v>
                </c:pt>
                <c:pt idx="210">
                  <c:v>465.49016567536898</c:v>
                </c:pt>
                <c:pt idx="211">
                  <c:v>469.21341852138102</c:v>
                </c:pt>
                <c:pt idx="212">
                  <c:v>465.22933580425502</c:v>
                </c:pt>
                <c:pt idx="213">
                  <c:v>461.09538444408599</c:v>
                </c:pt>
                <c:pt idx="214">
                  <c:v>455.84044159282797</c:v>
                </c:pt>
                <c:pt idx="215">
                  <c:v>455.11393331555502</c:v>
                </c:pt>
                <c:pt idx="216">
                  <c:v>455.44402626803202</c:v>
                </c:pt>
                <c:pt idx="217">
                  <c:v>466.33315390589098</c:v>
                </c:pt>
                <c:pt idx="218">
                  <c:v>465.85653966662898</c:v>
                </c:pt>
                <c:pt idx="219">
                  <c:v>468.44300158346698</c:v>
                </c:pt>
                <c:pt idx="220">
                  <c:v>470.67675550246599</c:v>
                </c:pt>
                <c:pt idx="221">
                  <c:v>473.70503840237399</c:v>
                </c:pt>
                <c:pt idx="222">
                  <c:v>471.96051179918601</c:v>
                </c:pt>
                <c:pt idx="223">
                  <c:v>475.92754490018098</c:v>
                </c:pt>
                <c:pt idx="224">
                  <c:v>471.413754826255</c:v>
                </c:pt>
                <c:pt idx="225">
                  <c:v>463.45934579902303</c:v>
                </c:pt>
                <c:pt idx="226">
                  <c:v>459.39691295347001</c:v>
                </c:pt>
                <c:pt idx="227">
                  <c:v>459.32042901967702</c:v>
                </c:pt>
                <c:pt idx="228">
                  <c:v>457.46914191419103</c:v>
                </c:pt>
                <c:pt idx="229">
                  <c:v>474.85677881444701</c:v>
                </c:pt>
                <c:pt idx="230">
                  <c:v>476.53618195752802</c:v>
                </c:pt>
                <c:pt idx="231">
                  <c:v>476.76105473733003</c:v>
                </c:pt>
                <c:pt idx="232">
                  <c:v>477.23351459949203</c:v>
                </c:pt>
                <c:pt idx="233">
                  <c:v>482.35067371867501</c:v>
                </c:pt>
                <c:pt idx="234">
                  <c:v>483.22132256846601</c:v>
                </c:pt>
                <c:pt idx="235">
                  <c:v>486.33567081697799</c:v>
                </c:pt>
                <c:pt idx="236">
                  <c:v>486.61535545480803</c:v>
                </c:pt>
                <c:pt idx="237">
                  <c:v>476.36845452271501</c:v>
                </c:pt>
                <c:pt idx="238">
                  <c:v>471.75339655320897</c:v>
                </c:pt>
                <c:pt idx="239">
                  <c:v>474.200661629298</c:v>
                </c:pt>
                <c:pt idx="240">
                  <c:v>474.47901523590201</c:v>
                </c:pt>
                <c:pt idx="241">
                  <c:v>492.175344537657</c:v>
                </c:pt>
                <c:pt idx="242">
                  <c:v>490.94002750516898</c:v>
                </c:pt>
                <c:pt idx="243">
                  <c:v>498.74061101855102</c:v>
                </c:pt>
                <c:pt idx="244">
                  <c:v>507.89038721573502</c:v>
                </c:pt>
                <c:pt idx="245">
                  <c:v>504.86942879749802</c:v>
                </c:pt>
                <c:pt idx="246">
                  <c:v>503.395731336013</c:v>
                </c:pt>
                <c:pt idx="247">
                  <c:v>504.72923476415599</c:v>
                </c:pt>
                <c:pt idx="248">
                  <c:v>501.16466111044201</c:v>
                </c:pt>
                <c:pt idx="249">
                  <c:v>493.29763999111998</c:v>
                </c:pt>
                <c:pt idx="250">
                  <c:v>488.62524684207602</c:v>
                </c:pt>
                <c:pt idx="251">
                  <c:v>495.02860338428798</c:v>
                </c:pt>
                <c:pt idx="252">
                  <c:v>496.01753942033997</c:v>
                </c:pt>
                <c:pt idx="253">
                  <c:v>512.87877551946303</c:v>
                </c:pt>
                <c:pt idx="254">
                  <c:v>510.26295229336301</c:v>
                </c:pt>
                <c:pt idx="255">
                  <c:v>510.74724209471998</c:v>
                </c:pt>
                <c:pt idx="256">
                  <c:v>509.21958285052102</c:v>
                </c:pt>
                <c:pt idx="257">
                  <c:v>509.63424065327001</c:v>
                </c:pt>
                <c:pt idx="258">
                  <c:v>506.52051443132899</c:v>
                </c:pt>
                <c:pt idx="259">
                  <c:v>510.12574286166699</c:v>
                </c:pt>
                <c:pt idx="260">
                  <c:v>508.89225849217303</c:v>
                </c:pt>
                <c:pt idx="261">
                  <c:v>504.12460318845399</c:v>
                </c:pt>
                <c:pt idx="262">
                  <c:v>499.72369657583403</c:v>
                </c:pt>
                <c:pt idx="263">
                  <c:v>499.808469936005</c:v>
                </c:pt>
                <c:pt idx="264">
                  <c:v>501.51367596412899</c:v>
                </c:pt>
                <c:pt idx="265">
                  <c:v>527.23921374214001</c:v>
                </c:pt>
                <c:pt idx="266">
                  <c:v>527.38678528504499</c:v>
                </c:pt>
                <c:pt idx="267">
                  <c:v>525.78501027804805</c:v>
                </c:pt>
                <c:pt idx="268">
                  <c:v>525.39022920477805</c:v>
                </c:pt>
                <c:pt idx="269">
                  <c:v>531.00583488952395</c:v>
                </c:pt>
                <c:pt idx="270">
                  <c:v>526.77146889646303</c:v>
                </c:pt>
                <c:pt idx="271">
                  <c:v>530.726945537951</c:v>
                </c:pt>
                <c:pt idx="272">
                  <c:v>526.08854106927902</c:v>
                </c:pt>
                <c:pt idx="273">
                  <c:v>521.51401249086905</c:v>
                </c:pt>
                <c:pt idx="274">
                  <c:v>517.09008309652302</c:v>
                </c:pt>
                <c:pt idx="275">
                  <c:v>518.52134892100605</c:v>
                </c:pt>
                <c:pt idx="276">
                  <c:v>519.70408292351203</c:v>
                </c:pt>
                <c:pt idx="277">
                  <c:v>545.28824959163205</c:v>
                </c:pt>
                <c:pt idx="278">
                  <c:v>546.14964426846598</c:v>
                </c:pt>
                <c:pt idx="279">
                  <c:v>547.73775985481598</c:v>
                </c:pt>
                <c:pt idx="280">
                  <c:v>549.55426641633505</c:v>
                </c:pt>
                <c:pt idx="281">
                  <c:v>556.72875027325802</c:v>
                </c:pt>
                <c:pt idx="282">
                  <c:v>555.26502722011605</c:v>
                </c:pt>
                <c:pt idx="283">
                  <c:v>557.80006403688503</c:v>
                </c:pt>
                <c:pt idx="284">
                  <c:v>553.76</c:v>
                </c:pt>
              </c:numCache>
            </c:numRef>
          </c:val>
          <c:smooth val="0"/>
          <c:extLst>
            <c:ext xmlns:c16="http://schemas.microsoft.com/office/drawing/2014/chart" uri="{C3380CC4-5D6E-409C-BE32-E72D297353CC}">
              <c16:uniqueId val="{00000001-B252-4923-83A6-A05557D81929}"/>
            </c:ext>
          </c:extLst>
        </c:ser>
        <c:ser>
          <c:idx val="1"/>
          <c:order val="1"/>
          <c:tx>
            <c:v>Jalisco mujeres</c:v>
          </c:tx>
          <c:spPr>
            <a:ln w="19050" cap="rnd">
              <a:solidFill>
                <a:srgbClr val="FFC000"/>
              </a:solidFill>
              <a:round/>
            </a:ln>
            <a:effectLst/>
          </c:spPr>
          <c:marker>
            <c:symbol val="none"/>
          </c:marker>
          <c:dLbls>
            <c:dLbl>
              <c:idx val="284"/>
              <c:layout>
                <c:manualLayout>
                  <c:x val="-8.6966007906735338E-2"/>
                  <c:y val="0.33140310586176719"/>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B252-4923-83A6-A05557D819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'F71-72'!$A$7:$A$291</c:f>
              <c:numCache>
                <c:formatCode>mm/dd/yyyy</c:formatCode>
                <c:ptCount val="285"/>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numCache>
            </c:numRef>
          </c:cat>
          <c:val>
            <c:numRef>
              <c:f>'F71-72'!$K$7:$K$291</c:f>
              <c:numCache>
                <c:formatCode>#,###.00</c:formatCode>
                <c:ptCount val="285"/>
                <c:pt idx="0">
                  <c:v>263.70362188936201</c:v>
                </c:pt>
                <c:pt idx="1">
                  <c:v>273.50126112004801</c:v>
                </c:pt>
                <c:pt idx="2">
                  <c:v>283.32819047794499</c:v>
                </c:pt>
                <c:pt idx="3">
                  <c:v>281.08400928161598</c:v>
                </c:pt>
                <c:pt idx="4">
                  <c:v>282.68719862218001</c:v>
                </c:pt>
                <c:pt idx="5">
                  <c:v>286.22364652224502</c:v>
                </c:pt>
                <c:pt idx="6">
                  <c:v>288.34476056710702</c:v>
                </c:pt>
                <c:pt idx="7">
                  <c:v>298.82261075230002</c:v>
                </c:pt>
                <c:pt idx="8">
                  <c:v>297.99368926664101</c:v>
                </c:pt>
                <c:pt idx="9">
                  <c:v>297.56684288517903</c:v>
                </c:pt>
                <c:pt idx="10">
                  <c:v>301.27293614743797</c:v>
                </c:pt>
                <c:pt idx="11">
                  <c:v>298.61040471150898</c:v>
                </c:pt>
                <c:pt idx="12">
                  <c:v>300.42695073626197</c:v>
                </c:pt>
                <c:pt idx="13">
                  <c:v>310.398244435972</c:v>
                </c:pt>
                <c:pt idx="14">
                  <c:v>315.32731232775899</c:v>
                </c:pt>
                <c:pt idx="15">
                  <c:v>313.52767668082998</c:v>
                </c:pt>
                <c:pt idx="16">
                  <c:v>316.86174829834198</c:v>
                </c:pt>
                <c:pt idx="17">
                  <c:v>314.925373943382</c:v>
                </c:pt>
                <c:pt idx="18">
                  <c:v>318.384311159091</c:v>
                </c:pt>
                <c:pt idx="19">
                  <c:v>319.58234289731303</c:v>
                </c:pt>
                <c:pt idx="20">
                  <c:v>320.73649353445199</c:v>
                </c:pt>
                <c:pt idx="21">
                  <c:v>318.893526602701</c:v>
                </c:pt>
                <c:pt idx="22">
                  <c:v>320.09219088486901</c:v>
                </c:pt>
                <c:pt idx="23">
                  <c:v>320.92290006418898</c:v>
                </c:pt>
                <c:pt idx="24">
                  <c:v>323.07331812899503</c:v>
                </c:pt>
                <c:pt idx="25">
                  <c:v>331.36743794400297</c:v>
                </c:pt>
                <c:pt idx="26">
                  <c:v>331.17312737403302</c:v>
                </c:pt>
                <c:pt idx="27">
                  <c:v>332.072148727642</c:v>
                </c:pt>
                <c:pt idx="28">
                  <c:v>330.52005635138698</c:v>
                </c:pt>
                <c:pt idx="29">
                  <c:v>334.604620900214</c:v>
                </c:pt>
                <c:pt idx="30">
                  <c:v>332.705793352841</c:v>
                </c:pt>
                <c:pt idx="31">
                  <c:v>335.74624667776499</c:v>
                </c:pt>
                <c:pt idx="32">
                  <c:v>335.12086879852501</c:v>
                </c:pt>
                <c:pt idx="33">
                  <c:v>331.98048063982998</c:v>
                </c:pt>
                <c:pt idx="34">
                  <c:v>329.637954237342</c:v>
                </c:pt>
                <c:pt idx="35">
                  <c:v>330.70306681410898</c:v>
                </c:pt>
                <c:pt idx="36">
                  <c:v>331.55398750841601</c:v>
                </c:pt>
                <c:pt idx="37">
                  <c:v>340.09366705494602</c:v>
                </c:pt>
                <c:pt idx="38">
                  <c:v>340.11699800617401</c:v>
                </c:pt>
                <c:pt idx="39">
                  <c:v>339.87828117643198</c:v>
                </c:pt>
                <c:pt idx="40">
                  <c:v>340.83137607053101</c:v>
                </c:pt>
                <c:pt idx="41">
                  <c:v>348.180101683327</c:v>
                </c:pt>
                <c:pt idx="42">
                  <c:v>354.92495982839102</c:v>
                </c:pt>
                <c:pt idx="43">
                  <c:v>355.32202379066302</c:v>
                </c:pt>
                <c:pt idx="44">
                  <c:v>353.99646451008402</c:v>
                </c:pt>
                <c:pt idx="45">
                  <c:v>350.76142526847201</c:v>
                </c:pt>
                <c:pt idx="46">
                  <c:v>347.96538394908401</c:v>
                </c:pt>
                <c:pt idx="47">
                  <c:v>348.10534885986698</c:v>
                </c:pt>
                <c:pt idx="48">
                  <c:v>349.58338888288603</c:v>
                </c:pt>
                <c:pt idx="49">
                  <c:v>357.89929843393799</c:v>
                </c:pt>
                <c:pt idx="50">
                  <c:v>355.95587641529198</c:v>
                </c:pt>
                <c:pt idx="51">
                  <c:v>357.81416956608098</c:v>
                </c:pt>
                <c:pt idx="52">
                  <c:v>359.04413879396202</c:v>
                </c:pt>
                <c:pt idx="53">
                  <c:v>364.11610851282501</c:v>
                </c:pt>
                <c:pt idx="54">
                  <c:v>363.46446268109798</c:v>
                </c:pt>
                <c:pt idx="55">
                  <c:v>364.142816251792</c:v>
                </c:pt>
                <c:pt idx="56">
                  <c:v>362.54701678306998</c:v>
                </c:pt>
                <c:pt idx="57">
                  <c:v>359.03130618463803</c:v>
                </c:pt>
                <c:pt idx="58">
                  <c:v>355.73107359607599</c:v>
                </c:pt>
                <c:pt idx="59">
                  <c:v>355.08219657460597</c:v>
                </c:pt>
                <c:pt idx="60">
                  <c:v>355.90550321107798</c:v>
                </c:pt>
                <c:pt idx="61">
                  <c:v>364.80184011944198</c:v>
                </c:pt>
                <c:pt idx="62">
                  <c:v>363.65688284432701</c:v>
                </c:pt>
                <c:pt idx="63">
                  <c:v>368.10922826264903</c:v>
                </c:pt>
                <c:pt idx="64">
                  <c:v>367.48382265066999</c:v>
                </c:pt>
                <c:pt idx="65">
                  <c:v>368.84977812138601</c:v>
                </c:pt>
                <c:pt idx="66">
                  <c:v>370.72507014363703</c:v>
                </c:pt>
                <c:pt idx="67">
                  <c:v>371.87063264785002</c:v>
                </c:pt>
                <c:pt idx="68">
                  <c:v>372.41394907998898</c:v>
                </c:pt>
                <c:pt idx="69">
                  <c:v>369.726007038707</c:v>
                </c:pt>
                <c:pt idx="70">
                  <c:v>366.85973852763499</c:v>
                </c:pt>
                <c:pt idx="71">
                  <c:v>366.94235109644501</c:v>
                </c:pt>
                <c:pt idx="72">
                  <c:v>366.22880405531902</c:v>
                </c:pt>
                <c:pt idx="73">
                  <c:v>372.38752830611298</c:v>
                </c:pt>
                <c:pt idx="74">
                  <c:v>371.86128122129497</c:v>
                </c:pt>
                <c:pt idx="75">
                  <c:v>374.48617676452102</c:v>
                </c:pt>
                <c:pt idx="76">
                  <c:v>376.30055819431601</c:v>
                </c:pt>
                <c:pt idx="77">
                  <c:v>378.41086495477703</c:v>
                </c:pt>
                <c:pt idx="78">
                  <c:v>378.105729133929</c:v>
                </c:pt>
                <c:pt idx="79">
                  <c:v>380.395064429147</c:v>
                </c:pt>
                <c:pt idx="80">
                  <c:v>378.63329481649401</c:v>
                </c:pt>
                <c:pt idx="81">
                  <c:v>373.023621728482</c:v>
                </c:pt>
                <c:pt idx="82">
                  <c:v>370.04190612812198</c:v>
                </c:pt>
                <c:pt idx="83">
                  <c:v>370.833075571547</c:v>
                </c:pt>
                <c:pt idx="84">
                  <c:v>371.48986709280399</c:v>
                </c:pt>
                <c:pt idx="85">
                  <c:v>378.93473175969598</c:v>
                </c:pt>
                <c:pt idx="86">
                  <c:v>378.12451230481702</c:v>
                </c:pt>
                <c:pt idx="87">
                  <c:v>378.187509842395</c:v>
                </c:pt>
                <c:pt idx="88">
                  <c:v>380.25561099498998</c:v>
                </c:pt>
                <c:pt idx="89">
                  <c:v>382.83964109923397</c:v>
                </c:pt>
                <c:pt idx="90">
                  <c:v>383.36653761807901</c:v>
                </c:pt>
                <c:pt idx="91">
                  <c:v>387.39119454131497</c:v>
                </c:pt>
                <c:pt idx="92">
                  <c:v>385.63599439913099</c:v>
                </c:pt>
                <c:pt idx="93">
                  <c:v>379.32896104582801</c:v>
                </c:pt>
                <c:pt idx="94">
                  <c:v>376.62806179402997</c:v>
                </c:pt>
                <c:pt idx="95">
                  <c:v>377.30919742263501</c:v>
                </c:pt>
                <c:pt idx="96">
                  <c:v>377.189534008669</c:v>
                </c:pt>
                <c:pt idx="97">
                  <c:v>385.67800766611401</c:v>
                </c:pt>
                <c:pt idx="98">
                  <c:v>384.79181952442298</c:v>
                </c:pt>
                <c:pt idx="99">
                  <c:v>386.06514602740799</c:v>
                </c:pt>
                <c:pt idx="100">
                  <c:v>384.87536347956001</c:v>
                </c:pt>
                <c:pt idx="101">
                  <c:v>387.19271845258902</c:v>
                </c:pt>
                <c:pt idx="102">
                  <c:v>386.41677427285998</c:v>
                </c:pt>
                <c:pt idx="103">
                  <c:v>387.38078129289499</c:v>
                </c:pt>
                <c:pt idx="104">
                  <c:v>385.67757227291003</c:v>
                </c:pt>
                <c:pt idx="105">
                  <c:v>380.49867208548301</c:v>
                </c:pt>
                <c:pt idx="106">
                  <c:v>377.599704642387</c:v>
                </c:pt>
                <c:pt idx="107">
                  <c:v>377.21478823143201</c:v>
                </c:pt>
                <c:pt idx="108">
                  <c:v>376.50847868610202</c:v>
                </c:pt>
                <c:pt idx="109">
                  <c:v>382.40834795171901</c:v>
                </c:pt>
                <c:pt idx="110">
                  <c:v>383.01753165760402</c:v>
                </c:pt>
                <c:pt idx="111">
                  <c:v>381.12273441735101</c:v>
                </c:pt>
                <c:pt idx="112">
                  <c:v>380.180653761977</c:v>
                </c:pt>
                <c:pt idx="113">
                  <c:v>384.10219572391702</c:v>
                </c:pt>
                <c:pt idx="114">
                  <c:v>383.5807741699</c:v>
                </c:pt>
                <c:pt idx="115">
                  <c:v>384.45330750667898</c:v>
                </c:pt>
                <c:pt idx="116">
                  <c:v>383.55402855285303</c:v>
                </c:pt>
                <c:pt idx="117">
                  <c:v>381.45694402902302</c:v>
                </c:pt>
                <c:pt idx="118">
                  <c:v>377.73761079367699</c:v>
                </c:pt>
                <c:pt idx="119">
                  <c:v>379.52187623185802</c:v>
                </c:pt>
                <c:pt idx="120">
                  <c:v>378.13816340857198</c:v>
                </c:pt>
                <c:pt idx="121">
                  <c:v>384.67798425938599</c:v>
                </c:pt>
                <c:pt idx="122">
                  <c:v>383.06948305044602</c:v>
                </c:pt>
                <c:pt idx="123">
                  <c:v>379.08227392777599</c:v>
                </c:pt>
                <c:pt idx="124">
                  <c:v>380.82452693896698</c:v>
                </c:pt>
                <c:pt idx="125">
                  <c:v>387.90191937050702</c:v>
                </c:pt>
                <c:pt idx="126">
                  <c:v>387.43596774594602</c:v>
                </c:pt>
                <c:pt idx="127">
                  <c:v>408.782695227266</c:v>
                </c:pt>
                <c:pt idx="128">
                  <c:v>428.28717094849497</c:v>
                </c:pt>
                <c:pt idx="129">
                  <c:v>421.824602062363</c:v>
                </c:pt>
                <c:pt idx="130">
                  <c:v>409.04379302129797</c:v>
                </c:pt>
                <c:pt idx="131">
                  <c:v>404.47205511012697</c:v>
                </c:pt>
                <c:pt idx="132">
                  <c:v>403.41178784696399</c:v>
                </c:pt>
                <c:pt idx="133">
                  <c:v>410.33369702478399</c:v>
                </c:pt>
                <c:pt idx="134">
                  <c:v>406.74324934316797</c:v>
                </c:pt>
                <c:pt idx="135">
                  <c:v>421.19024699623998</c:v>
                </c:pt>
                <c:pt idx="136">
                  <c:v>420.81306234593097</c:v>
                </c:pt>
                <c:pt idx="137">
                  <c:v>408.167265918917</c:v>
                </c:pt>
                <c:pt idx="138">
                  <c:v>409.738989339211</c:v>
                </c:pt>
                <c:pt idx="139">
                  <c:v>416.80576515343103</c:v>
                </c:pt>
                <c:pt idx="140">
                  <c:v>415.56518414036498</c:v>
                </c:pt>
                <c:pt idx="141">
                  <c:v>431.95840292417301</c:v>
                </c:pt>
                <c:pt idx="142">
                  <c:v>427.58683355424802</c:v>
                </c:pt>
                <c:pt idx="143">
                  <c:v>423.29692984556101</c:v>
                </c:pt>
                <c:pt idx="144">
                  <c:v>421.878441549922</c:v>
                </c:pt>
                <c:pt idx="145">
                  <c:v>416.33355254796498</c:v>
                </c:pt>
                <c:pt idx="146">
                  <c:v>415.554909197749</c:v>
                </c:pt>
                <c:pt idx="147">
                  <c:v>423.46378110394397</c:v>
                </c:pt>
                <c:pt idx="148">
                  <c:v>425.11074457708099</c:v>
                </c:pt>
                <c:pt idx="149">
                  <c:v>415.469737729256</c:v>
                </c:pt>
                <c:pt idx="150">
                  <c:v>412.60490826515201</c:v>
                </c:pt>
                <c:pt idx="151">
                  <c:v>416.56064258054198</c:v>
                </c:pt>
                <c:pt idx="152">
                  <c:v>426.68152693509597</c:v>
                </c:pt>
                <c:pt idx="153">
                  <c:v>416.75336588354799</c:v>
                </c:pt>
                <c:pt idx="154">
                  <c:v>423.53071795302901</c:v>
                </c:pt>
                <c:pt idx="155">
                  <c:v>421.22081516213098</c:v>
                </c:pt>
                <c:pt idx="156">
                  <c:v>410.65550955895799</c:v>
                </c:pt>
                <c:pt idx="157">
                  <c:v>422.17181864678003</c:v>
                </c:pt>
                <c:pt idx="158">
                  <c:v>421.41078145216602</c:v>
                </c:pt>
                <c:pt idx="159">
                  <c:v>423.70405347912902</c:v>
                </c:pt>
                <c:pt idx="160">
                  <c:v>423.61407879219598</c:v>
                </c:pt>
                <c:pt idx="161">
                  <c:v>411.720165670668</c:v>
                </c:pt>
                <c:pt idx="162">
                  <c:v>414.985934161572</c:v>
                </c:pt>
                <c:pt idx="163">
                  <c:v>415.742695299101</c:v>
                </c:pt>
                <c:pt idx="164">
                  <c:v>416.76389495671998</c:v>
                </c:pt>
                <c:pt idx="165">
                  <c:v>426.93585419537499</c:v>
                </c:pt>
                <c:pt idx="166">
                  <c:v>415.26051848019102</c:v>
                </c:pt>
                <c:pt idx="167">
                  <c:v>413.50933467555399</c:v>
                </c:pt>
                <c:pt idx="168">
                  <c:v>414.42927527886798</c:v>
                </c:pt>
                <c:pt idx="169">
                  <c:v>421.48579361447003</c:v>
                </c:pt>
                <c:pt idx="170">
                  <c:v>419.35057409624898</c:v>
                </c:pt>
                <c:pt idx="171">
                  <c:v>424.608519986879</c:v>
                </c:pt>
                <c:pt idx="172">
                  <c:v>426.8838649297</c:v>
                </c:pt>
                <c:pt idx="173">
                  <c:v>415.42690592512002</c:v>
                </c:pt>
                <c:pt idx="174">
                  <c:v>417.47715384006602</c:v>
                </c:pt>
                <c:pt idx="175">
                  <c:v>416.89665327613397</c:v>
                </c:pt>
                <c:pt idx="176">
                  <c:v>416.95508782168298</c:v>
                </c:pt>
                <c:pt idx="177">
                  <c:v>426.39683346611798</c:v>
                </c:pt>
                <c:pt idx="178">
                  <c:v>416.210464600477</c:v>
                </c:pt>
                <c:pt idx="179">
                  <c:v>414.67227145620899</c:v>
                </c:pt>
                <c:pt idx="180">
                  <c:v>412.18938872270098</c:v>
                </c:pt>
                <c:pt idx="181">
                  <c:v>424.72745207789302</c:v>
                </c:pt>
                <c:pt idx="182">
                  <c:v>426.10509830622999</c:v>
                </c:pt>
                <c:pt idx="183">
                  <c:v>428.16171815864999</c:v>
                </c:pt>
                <c:pt idx="184">
                  <c:v>428.724716662547</c:v>
                </c:pt>
                <c:pt idx="185">
                  <c:v>419.42153016851501</c:v>
                </c:pt>
                <c:pt idx="186">
                  <c:v>418.66034616681901</c:v>
                </c:pt>
                <c:pt idx="187">
                  <c:v>425.79871271097397</c:v>
                </c:pt>
                <c:pt idx="188">
                  <c:v>435.73413827970398</c:v>
                </c:pt>
                <c:pt idx="189">
                  <c:v>427.125032796548</c:v>
                </c:pt>
                <c:pt idx="190">
                  <c:v>425.67300848421797</c:v>
                </c:pt>
                <c:pt idx="191">
                  <c:v>425.041497806812</c:v>
                </c:pt>
                <c:pt idx="192">
                  <c:v>414.23875940249002</c:v>
                </c:pt>
                <c:pt idx="193">
                  <c:v>423.67958865507899</c:v>
                </c:pt>
                <c:pt idx="194">
                  <c:v>423.17443890304202</c:v>
                </c:pt>
                <c:pt idx="195">
                  <c:v>429.23757860114802</c:v>
                </c:pt>
                <c:pt idx="196">
                  <c:v>428.042815292753</c:v>
                </c:pt>
                <c:pt idx="197">
                  <c:v>422.78783063467199</c:v>
                </c:pt>
                <c:pt idx="198">
                  <c:v>423.946336681172</c:v>
                </c:pt>
                <c:pt idx="199">
                  <c:v>423.95770635122602</c:v>
                </c:pt>
                <c:pt idx="200">
                  <c:v>430.00719911535998</c:v>
                </c:pt>
                <c:pt idx="201">
                  <c:v>428.63031985656397</c:v>
                </c:pt>
                <c:pt idx="202">
                  <c:v>422.78117396408499</c:v>
                </c:pt>
                <c:pt idx="203">
                  <c:v>424.18192025285202</c:v>
                </c:pt>
                <c:pt idx="204">
                  <c:v>422.51761587296198</c:v>
                </c:pt>
                <c:pt idx="205">
                  <c:v>425.54320995675698</c:v>
                </c:pt>
                <c:pt idx="206">
                  <c:v>423.93767246393998</c:v>
                </c:pt>
                <c:pt idx="207">
                  <c:v>422.69236621878503</c:v>
                </c:pt>
                <c:pt idx="208">
                  <c:v>422.96563382123202</c:v>
                </c:pt>
                <c:pt idx="209">
                  <c:v>418.49415233287101</c:v>
                </c:pt>
                <c:pt idx="210">
                  <c:v>415.19381890500603</c:v>
                </c:pt>
                <c:pt idx="211">
                  <c:v>416.60595912567197</c:v>
                </c:pt>
                <c:pt idx="212">
                  <c:v>413.69195429300601</c:v>
                </c:pt>
                <c:pt idx="213">
                  <c:v>421.67653510003697</c:v>
                </c:pt>
                <c:pt idx="214">
                  <c:v>417.83364288599</c:v>
                </c:pt>
                <c:pt idx="215">
                  <c:v>417.22976259465997</c:v>
                </c:pt>
                <c:pt idx="216">
                  <c:v>416.675259806258</c:v>
                </c:pt>
                <c:pt idx="217">
                  <c:v>420.64918393040699</c:v>
                </c:pt>
                <c:pt idx="218">
                  <c:v>419.60137305250402</c:v>
                </c:pt>
                <c:pt idx="219">
                  <c:v>425.67025065365902</c:v>
                </c:pt>
                <c:pt idx="220">
                  <c:v>427.471069874124</c:v>
                </c:pt>
                <c:pt idx="221">
                  <c:v>419.73781338589902</c:v>
                </c:pt>
                <c:pt idx="222">
                  <c:v>417.40576129843799</c:v>
                </c:pt>
                <c:pt idx="223">
                  <c:v>420.65226567638399</c:v>
                </c:pt>
                <c:pt idx="224">
                  <c:v>417.18099848744203</c:v>
                </c:pt>
                <c:pt idx="225">
                  <c:v>411.47035980062799</c:v>
                </c:pt>
                <c:pt idx="226">
                  <c:v>408.49328815063097</c:v>
                </c:pt>
                <c:pt idx="227">
                  <c:v>406.27564978544098</c:v>
                </c:pt>
                <c:pt idx="228">
                  <c:v>404.08935886235702</c:v>
                </c:pt>
                <c:pt idx="229">
                  <c:v>422.45229080187801</c:v>
                </c:pt>
                <c:pt idx="230">
                  <c:v>424.50654449499899</c:v>
                </c:pt>
                <c:pt idx="231">
                  <c:v>429.95128677181202</c:v>
                </c:pt>
                <c:pt idx="232">
                  <c:v>430.548715360617</c:v>
                </c:pt>
                <c:pt idx="233">
                  <c:v>426.533622969399</c:v>
                </c:pt>
                <c:pt idx="234">
                  <c:v>425.44595059003501</c:v>
                </c:pt>
                <c:pt idx="235">
                  <c:v>425.05332828609198</c:v>
                </c:pt>
                <c:pt idx="236">
                  <c:v>425.173012925629</c:v>
                </c:pt>
                <c:pt idx="237">
                  <c:v>418.16530757537902</c:v>
                </c:pt>
                <c:pt idx="238">
                  <c:v>415.313066132073</c:v>
                </c:pt>
                <c:pt idx="239">
                  <c:v>417.732391358001</c:v>
                </c:pt>
                <c:pt idx="240">
                  <c:v>418.01845819094899</c:v>
                </c:pt>
                <c:pt idx="241">
                  <c:v>436.76576183452801</c:v>
                </c:pt>
                <c:pt idx="242">
                  <c:v>435.94136440606599</c:v>
                </c:pt>
                <c:pt idx="243">
                  <c:v>446.33477320803502</c:v>
                </c:pt>
                <c:pt idx="244">
                  <c:v>454.05366318377401</c:v>
                </c:pt>
                <c:pt idx="245">
                  <c:v>445.97979126241</c:v>
                </c:pt>
                <c:pt idx="246">
                  <c:v>443.697966142979</c:v>
                </c:pt>
                <c:pt idx="247">
                  <c:v>441.62300919548801</c:v>
                </c:pt>
                <c:pt idx="248">
                  <c:v>438.78629423271201</c:v>
                </c:pt>
                <c:pt idx="249">
                  <c:v>433.42228943522599</c:v>
                </c:pt>
                <c:pt idx="250">
                  <c:v>429.42284599260802</c:v>
                </c:pt>
                <c:pt idx="251">
                  <c:v>435.43047741970997</c:v>
                </c:pt>
                <c:pt idx="252">
                  <c:v>435.87516083864898</c:v>
                </c:pt>
                <c:pt idx="253">
                  <c:v>451.262326013973</c:v>
                </c:pt>
                <c:pt idx="254">
                  <c:v>449.09213665503501</c:v>
                </c:pt>
                <c:pt idx="255">
                  <c:v>453.41445083345297</c:v>
                </c:pt>
                <c:pt idx="256">
                  <c:v>451.31173232908498</c:v>
                </c:pt>
                <c:pt idx="257">
                  <c:v>443.12112988017998</c:v>
                </c:pt>
                <c:pt idx="258">
                  <c:v>439.08760684138798</c:v>
                </c:pt>
                <c:pt idx="259">
                  <c:v>439.46296907162099</c:v>
                </c:pt>
                <c:pt idx="260">
                  <c:v>438.52334261055802</c:v>
                </c:pt>
                <c:pt idx="261">
                  <c:v>435.904947600806</c:v>
                </c:pt>
                <c:pt idx="262">
                  <c:v>432.32859442199401</c:v>
                </c:pt>
                <c:pt idx="263">
                  <c:v>431.15906283152498</c:v>
                </c:pt>
                <c:pt idx="264">
                  <c:v>432.05225389572701</c:v>
                </c:pt>
                <c:pt idx="265">
                  <c:v>453.509597294961</c:v>
                </c:pt>
                <c:pt idx="266">
                  <c:v>452.456444306234</c:v>
                </c:pt>
                <c:pt idx="267">
                  <c:v>453.02315265606398</c:v>
                </c:pt>
                <c:pt idx="268">
                  <c:v>452.16200903906201</c:v>
                </c:pt>
                <c:pt idx="269">
                  <c:v>455.10198311050902</c:v>
                </c:pt>
                <c:pt idx="270">
                  <c:v>451.046809757137</c:v>
                </c:pt>
                <c:pt idx="271">
                  <c:v>452.15575568533001</c:v>
                </c:pt>
                <c:pt idx="272">
                  <c:v>448.02858290994601</c:v>
                </c:pt>
                <c:pt idx="273">
                  <c:v>450.68444581804698</c:v>
                </c:pt>
                <c:pt idx="274">
                  <c:v>447.69319183243402</c:v>
                </c:pt>
                <c:pt idx="275">
                  <c:v>449.490726763336</c:v>
                </c:pt>
                <c:pt idx="276">
                  <c:v>450.43410435016398</c:v>
                </c:pt>
                <c:pt idx="277">
                  <c:v>472.720830715587</c:v>
                </c:pt>
                <c:pt idx="278">
                  <c:v>472.27481881511301</c:v>
                </c:pt>
                <c:pt idx="279">
                  <c:v>476.12875402098302</c:v>
                </c:pt>
                <c:pt idx="280">
                  <c:v>477.24449451944901</c:v>
                </c:pt>
                <c:pt idx="281">
                  <c:v>481.267705568221</c:v>
                </c:pt>
                <c:pt idx="282">
                  <c:v>479.50665371956302</c:v>
                </c:pt>
                <c:pt idx="283">
                  <c:v>475.93951347491299</c:v>
                </c:pt>
                <c:pt idx="284">
                  <c:v>472.91</c:v>
                </c:pt>
              </c:numCache>
            </c:numRef>
          </c:val>
          <c:smooth val="0"/>
          <c:extLst>
            <c:ext xmlns:c16="http://schemas.microsoft.com/office/drawing/2014/chart" uri="{C3380CC4-5D6E-409C-BE32-E72D297353CC}">
              <c16:uniqueId val="{00000003-B252-4923-83A6-A05557D81929}"/>
            </c:ext>
          </c:extLst>
        </c:ser>
        <c:ser>
          <c:idx val="2"/>
          <c:order val="2"/>
          <c:tx>
            <c:v>Nacional hombres</c:v>
          </c:tx>
          <c:spPr>
            <a:ln w="19050" cap="rnd">
              <a:solidFill>
                <a:srgbClr val="393D3F"/>
              </a:solidFill>
              <a:round/>
            </a:ln>
            <a:effectLst/>
          </c:spPr>
          <c:marker>
            <c:symbol val="none"/>
          </c:marker>
          <c:dLbls>
            <c:dLbl>
              <c:idx val="284"/>
              <c:layout>
                <c:manualLayout>
                  <c:x val="-0.10476441157650035"/>
                  <c:y val="-3.935203412073490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1"/>
              <c:showPercent val="0"/>
              <c:showBubbleSize val="0"/>
              <c:extLst>
                <c:ext xmlns:c15="http://schemas.microsoft.com/office/drawing/2012/chart" uri="{CE6537A1-D6FC-4f65-9D91-7224C49458BB}">
                  <c15:layout>
                    <c:manualLayout>
                      <c:w val="0.24086165671071658"/>
                      <c:h val="5.5416666666666656E-2"/>
                    </c:manualLayout>
                  </c15:layout>
                </c:ext>
                <c:ext xmlns:c16="http://schemas.microsoft.com/office/drawing/2014/chart" uri="{C3380CC4-5D6E-409C-BE32-E72D297353CC}">
                  <c16:uniqueId val="{00000004-B252-4923-83A6-A05557D819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'F71-72'!$A$7:$A$291</c:f>
              <c:numCache>
                <c:formatCode>mm/dd/yyyy</c:formatCode>
                <c:ptCount val="285"/>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numCache>
            </c:numRef>
          </c:cat>
          <c:val>
            <c:numRef>
              <c:f>'F71-72'!$L$7:$L$291</c:f>
              <c:numCache>
                <c:formatCode>#,###.00</c:formatCode>
                <c:ptCount val="285"/>
                <c:pt idx="0">
                  <c:v>381.28183512845197</c:v>
                </c:pt>
                <c:pt idx="1">
                  <c:v>402.38072951627601</c:v>
                </c:pt>
                <c:pt idx="2">
                  <c:v>393.35578109122798</c:v>
                </c:pt>
                <c:pt idx="3">
                  <c:v>397.127084094238</c:v>
                </c:pt>
                <c:pt idx="4">
                  <c:v>400.165023741884</c:v>
                </c:pt>
                <c:pt idx="5">
                  <c:v>406.107601557826</c:v>
                </c:pt>
                <c:pt idx="6">
                  <c:v>407.10294529689202</c:v>
                </c:pt>
                <c:pt idx="7">
                  <c:v>402.39846435789798</c:v>
                </c:pt>
                <c:pt idx="8">
                  <c:v>400.55986183547901</c:v>
                </c:pt>
                <c:pt idx="9">
                  <c:v>400.077381544236</c:v>
                </c:pt>
                <c:pt idx="10">
                  <c:v>400.92265050836397</c:v>
                </c:pt>
                <c:pt idx="11">
                  <c:v>398.74355966832701</c:v>
                </c:pt>
                <c:pt idx="12">
                  <c:v>403.29562725365003</c:v>
                </c:pt>
                <c:pt idx="13">
                  <c:v>423.580661257543</c:v>
                </c:pt>
                <c:pt idx="14">
                  <c:v>415.214764091706</c:v>
                </c:pt>
                <c:pt idx="15">
                  <c:v>418.77941894135699</c:v>
                </c:pt>
                <c:pt idx="16">
                  <c:v>422.37678963776</c:v>
                </c:pt>
                <c:pt idx="17">
                  <c:v>422.72604319842998</c:v>
                </c:pt>
                <c:pt idx="18">
                  <c:v>429.55487860414797</c:v>
                </c:pt>
                <c:pt idx="19">
                  <c:v>425.06531773843</c:v>
                </c:pt>
                <c:pt idx="20">
                  <c:v>423.60880395560503</c:v>
                </c:pt>
                <c:pt idx="21">
                  <c:v>421.77662842710902</c:v>
                </c:pt>
                <c:pt idx="22">
                  <c:v>421.066586638275</c:v>
                </c:pt>
                <c:pt idx="23">
                  <c:v>419.409217636184</c:v>
                </c:pt>
                <c:pt idx="24">
                  <c:v>425.78998208175801</c:v>
                </c:pt>
                <c:pt idx="25">
                  <c:v>442.71402327464898</c:v>
                </c:pt>
                <c:pt idx="26">
                  <c:v>440.96145035999598</c:v>
                </c:pt>
                <c:pt idx="27">
                  <c:v>434.46063896176298</c:v>
                </c:pt>
                <c:pt idx="28">
                  <c:v>430.38670649781398</c:v>
                </c:pt>
                <c:pt idx="29">
                  <c:v>438.14218003183203</c:v>
                </c:pt>
                <c:pt idx="30">
                  <c:v>436.31659405095701</c:v>
                </c:pt>
                <c:pt idx="31">
                  <c:v>436.76459115164602</c:v>
                </c:pt>
                <c:pt idx="32">
                  <c:v>434.26493591785101</c:v>
                </c:pt>
                <c:pt idx="33">
                  <c:v>430.45764420613301</c:v>
                </c:pt>
                <c:pt idx="34">
                  <c:v>427.11709848934498</c:v>
                </c:pt>
                <c:pt idx="35">
                  <c:v>427.47337381912303</c:v>
                </c:pt>
                <c:pt idx="36">
                  <c:v>427.831977724507</c:v>
                </c:pt>
                <c:pt idx="37">
                  <c:v>444.72111671894601</c:v>
                </c:pt>
                <c:pt idx="38">
                  <c:v>442.71686733091502</c:v>
                </c:pt>
                <c:pt idx="39">
                  <c:v>438.16500732568198</c:v>
                </c:pt>
                <c:pt idx="40">
                  <c:v>438.088632803829</c:v>
                </c:pt>
                <c:pt idx="41">
                  <c:v>447.81798107500902</c:v>
                </c:pt>
                <c:pt idx="42">
                  <c:v>447.49634000543301</c:v>
                </c:pt>
                <c:pt idx="43">
                  <c:v>451.90557672984897</c:v>
                </c:pt>
                <c:pt idx="44">
                  <c:v>450.26725462220901</c:v>
                </c:pt>
                <c:pt idx="45">
                  <c:v>443.35085004645703</c:v>
                </c:pt>
                <c:pt idx="46">
                  <c:v>440.09823028750401</c:v>
                </c:pt>
                <c:pt idx="47">
                  <c:v>440.18391966272998</c:v>
                </c:pt>
                <c:pt idx="48">
                  <c:v>440.73028129117898</c:v>
                </c:pt>
                <c:pt idx="49">
                  <c:v>455.72990684485001</c:v>
                </c:pt>
                <c:pt idx="50">
                  <c:v>452.32740318168101</c:v>
                </c:pt>
                <c:pt idx="51">
                  <c:v>446.31277382017498</c:v>
                </c:pt>
                <c:pt idx="52">
                  <c:v>446.44440141456897</c:v>
                </c:pt>
                <c:pt idx="53">
                  <c:v>457.14906412285097</c:v>
                </c:pt>
                <c:pt idx="54">
                  <c:v>456.25656055634198</c:v>
                </c:pt>
                <c:pt idx="55">
                  <c:v>458.66489648444701</c:v>
                </c:pt>
                <c:pt idx="56">
                  <c:v>454.87067233962398</c:v>
                </c:pt>
                <c:pt idx="57">
                  <c:v>447.81694468508402</c:v>
                </c:pt>
                <c:pt idx="58">
                  <c:v>443.61414006423502</c:v>
                </c:pt>
                <c:pt idx="59">
                  <c:v>441.91024639848001</c:v>
                </c:pt>
                <c:pt idx="60">
                  <c:v>442.99892805578901</c:v>
                </c:pt>
                <c:pt idx="61">
                  <c:v>461.04554117896799</c:v>
                </c:pt>
                <c:pt idx="62">
                  <c:v>458.05311322643502</c:v>
                </c:pt>
                <c:pt idx="63">
                  <c:v>454.69723045533601</c:v>
                </c:pt>
                <c:pt idx="64">
                  <c:v>452.798058584633</c:v>
                </c:pt>
                <c:pt idx="65">
                  <c:v>461.403546327009</c:v>
                </c:pt>
                <c:pt idx="66">
                  <c:v>461.64848499246801</c:v>
                </c:pt>
                <c:pt idx="67">
                  <c:v>464.78888956263398</c:v>
                </c:pt>
                <c:pt idx="68">
                  <c:v>462.37049242742302</c:v>
                </c:pt>
                <c:pt idx="69">
                  <c:v>456.70237379171198</c:v>
                </c:pt>
                <c:pt idx="70">
                  <c:v>453.623145240057</c:v>
                </c:pt>
                <c:pt idx="71">
                  <c:v>454.31884891972902</c:v>
                </c:pt>
                <c:pt idx="72">
                  <c:v>453.99643031926598</c:v>
                </c:pt>
                <c:pt idx="73">
                  <c:v>469.43358642618301</c:v>
                </c:pt>
                <c:pt idx="74">
                  <c:v>467.49982803600102</c:v>
                </c:pt>
                <c:pt idx="75">
                  <c:v>463.098371482765</c:v>
                </c:pt>
                <c:pt idx="76">
                  <c:v>463.463338091693</c:v>
                </c:pt>
                <c:pt idx="77">
                  <c:v>472.548558519153</c:v>
                </c:pt>
                <c:pt idx="78">
                  <c:v>470.90184706374799</c:v>
                </c:pt>
                <c:pt idx="79">
                  <c:v>474.64169105518602</c:v>
                </c:pt>
                <c:pt idx="80">
                  <c:v>470.68459348353599</c:v>
                </c:pt>
                <c:pt idx="81">
                  <c:v>462.22446641362501</c:v>
                </c:pt>
                <c:pt idx="82">
                  <c:v>458.01878432965299</c:v>
                </c:pt>
                <c:pt idx="83">
                  <c:v>459.55618265078999</c:v>
                </c:pt>
                <c:pt idx="84">
                  <c:v>459.59937834454001</c:v>
                </c:pt>
                <c:pt idx="85">
                  <c:v>475.43121257562501</c:v>
                </c:pt>
                <c:pt idx="86">
                  <c:v>472.67101546284499</c:v>
                </c:pt>
                <c:pt idx="87">
                  <c:v>467.94772150338798</c:v>
                </c:pt>
                <c:pt idx="88">
                  <c:v>468.30920333541701</c:v>
                </c:pt>
                <c:pt idx="89">
                  <c:v>477.31030523552499</c:v>
                </c:pt>
                <c:pt idx="90">
                  <c:v>476.36800140871401</c:v>
                </c:pt>
                <c:pt idx="91">
                  <c:v>478.40367933374802</c:v>
                </c:pt>
                <c:pt idx="92">
                  <c:v>474.95489758202399</c:v>
                </c:pt>
                <c:pt idx="93">
                  <c:v>467.77772747846097</c:v>
                </c:pt>
                <c:pt idx="94">
                  <c:v>463.58560488175402</c:v>
                </c:pt>
                <c:pt idx="95">
                  <c:v>464.21749570537702</c:v>
                </c:pt>
                <c:pt idx="96">
                  <c:v>464.23786838838799</c:v>
                </c:pt>
                <c:pt idx="97">
                  <c:v>479.50068500388699</c:v>
                </c:pt>
                <c:pt idx="98">
                  <c:v>476.95290917681302</c:v>
                </c:pt>
                <c:pt idx="99">
                  <c:v>473.20696628193002</c:v>
                </c:pt>
                <c:pt idx="100">
                  <c:v>470.82087676483701</c:v>
                </c:pt>
                <c:pt idx="101">
                  <c:v>478.87562678024699</c:v>
                </c:pt>
                <c:pt idx="102">
                  <c:v>476.531242745322</c:v>
                </c:pt>
                <c:pt idx="103">
                  <c:v>478.47097102170301</c:v>
                </c:pt>
                <c:pt idx="104">
                  <c:v>474.91315366845402</c:v>
                </c:pt>
                <c:pt idx="105">
                  <c:v>468.09521288598</c:v>
                </c:pt>
                <c:pt idx="106">
                  <c:v>463.84184752985402</c:v>
                </c:pt>
                <c:pt idx="107">
                  <c:v>461.37703775399899</c:v>
                </c:pt>
                <c:pt idx="108">
                  <c:v>460.48445119146299</c:v>
                </c:pt>
                <c:pt idx="109">
                  <c:v>477.02657695035703</c:v>
                </c:pt>
                <c:pt idx="110">
                  <c:v>476.27348866339798</c:v>
                </c:pt>
                <c:pt idx="111">
                  <c:v>465.981153606455</c:v>
                </c:pt>
                <c:pt idx="112">
                  <c:v>464.54026628312602</c:v>
                </c:pt>
                <c:pt idx="113">
                  <c:v>473.07261766073799</c:v>
                </c:pt>
                <c:pt idx="114">
                  <c:v>471.00322587676499</c:v>
                </c:pt>
                <c:pt idx="115">
                  <c:v>472.57713354740298</c:v>
                </c:pt>
                <c:pt idx="116">
                  <c:v>469.92484953844399</c:v>
                </c:pt>
                <c:pt idx="117">
                  <c:v>463.76027700659102</c:v>
                </c:pt>
                <c:pt idx="118">
                  <c:v>457.97087200402501</c:v>
                </c:pt>
                <c:pt idx="119">
                  <c:v>456.98493731184698</c:v>
                </c:pt>
                <c:pt idx="120">
                  <c:v>456.04003993703998</c:v>
                </c:pt>
                <c:pt idx="121">
                  <c:v>470.741291172226</c:v>
                </c:pt>
                <c:pt idx="122">
                  <c:v>466.56080656449899</c:v>
                </c:pt>
                <c:pt idx="123">
                  <c:v>456.41470525635799</c:v>
                </c:pt>
                <c:pt idx="124">
                  <c:v>457.519951751333</c:v>
                </c:pt>
                <c:pt idx="125">
                  <c:v>469.35473787575199</c:v>
                </c:pt>
                <c:pt idx="126">
                  <c:v>467.89960376008298</c:v>
                </c:pt>
                <c:pt idx="127">
                  <c:v>472.72992952171597</c:v>
                </c:pt>
                <c:pt idx="128">
                  <c:v>470.16287911799799</c:v>
                </c:pt>
                <c:pt idx="129">
                  <c:v>461.86075779323801</c:v>
                </c:pt>
                <c:pt idx="130">
                  <c:v>457.88876385262199</c:v>
                </c:pt>
                <c:pt idx="131">
                  <c:v>455.25692697812099</c:v>
                </c:pt>
                <c:pt idx="132">
                  <c:v>454.58599252798803</c:v>
                </c:pt>
                <c:pt idx="133">
                  <c:v>472.52893034740799</c:v>
                </c:pt>
                <c:pt idx="134">
                  <c:v>468.62033025883699</c:v>
                </c:pt>
                <c:pt idx="135">
                  <c:v>464.02779283208798</c:v>
                </c:pt>
                <c:pt idx="136">
                  <c:v>465.09116469392501</c:v>
                </c:pt>
                <c:pt idx="137">
                  <c:v>473.991799872059</c:v>
                </c:pt>
                <c:pt idx="138">
                  <c:v>472.42969247440601</c:v>
                </c:pt>
                <c:pt idx="139">
                  <c:v>475.50886958422598</c:v>
                </c:pt>
                <c:pt idx="140">
                  <c:v>472.61697610226503</c:v>
                </c:pt>
                <c:pt idx="141">
                  <c:v>466.11253817634503</c:v>
                </c:pt>
                <c:pt idx="142">
                  <c:v>461.13869582599801</c:v>
                </c:pt>
                <c:pt idx="143">
                  <c:v>458.82351653258303</c:v>
                </c:pt>
                <c:pt idx="144">
                  <c:v>456.149612020821</c:v>
                </c:pt>
                <c:pt idx="145">
                  <c:v>471.41366469099802</c:v>
                </c:pt>
                <c:pt idx="146">
                  <c:v>469.20311068301203</c:v>
                </c:pt>
                <c:pt idx="147">
                  <c:v>464.48085633394498</c:v>
                </c:pt>
                <c:pt idx="148">
                  <c:v>466.63742170837003</c:v>
                </c:pt>
                <c:pt idx="149">
                  <c:v>474.670814487146</c:v>
                </c:pt>
                <c:pt idx="150">
                  <c:v>471.00564302860801</c:v>
                </c:pt>
                <c:pt idx="151">
                  <c:v>474.52033444929702</c:v>
                </c:pt>
                <c:pt idx="152">
                  <c:v>471.57726840646302</c:v>
                </c:pt>
                <c:pt idx="153">
                  <c:v>463.18069538231401</c:v>
                </c:pt>
                <c:pt idx="154">
                  <c:v>459.38877590330998</c:v>
                </c:pt>
                <c:pt idx="155">
                  <c:v>457.62659323349499</c:v>
                </c:pt>
                <c:pt idx="156">
                  <c:v>458.23302141428098</c:v>
                </c:pt>
                <c:pt idx="157">
                  <c:v>475.90015684418398</c:v>
                </c:pt>
                <c:pt idx="158">
                  <c:v>472.54930806236098</c:v>
                </c:pt>
                <c:pt idx="159">
                  <c:v>464.693382626887</c:v>
                </c:pt>
                <c:pt idx="160">
                  <c:v>463.975591878834</c:v>
                </c:pt>
                <c:pt idx="161">
                  <c:v>470.72767901228002</c:v>
                </c:pt>
                <c:pt idx="162">
                  <c:v>470.47399450842698</c:v>
                </c:pt>
                <c:pt idx="163">
                  <c:v>474.329311516541</c:v>
                </c:pt>
                <c:pt idx="164">
                  <c:v>472.03371554986302</c:v>
                </c:pt>
                <c:pt idx="165">
                  <c:v>464.79037060105401</c:v>
                </c:pt>
                <c:pt idx="166">
                  <c:v>460.37671437903299</c:v>
                </c:pt>
                <c:pt idx="167">
                  <c:v>457.95999396402999</c:v>
                </c:pt>
                <c:pt idx="168">
                  <c:v>457.23461256652502</c:v>
                </c:pt>
                <c:pt idx="169">
                  <c:v>472.70967529233297</c:v>
                </c:pt>
                <c:pt idx="170">
                  <c:v>471.178874296267</c:v>
                </c:pt>
                <c:pt idx="171">
                  <c:v>465.88164518363601</c:v>
                </c:pt>
                <c:pt idx="172">
                  <c:v>467.82170068478501</c:v>
                </c:pt>
                <c:pt idx="173">
                  <c:v>474.42552585989102</c:v>
                </c:pt>
                <c:pt idx="174">
                  <c:v>472.91640651564001</c:v>
                </c:pt>
                <c:pt idx="175">
                  <c:v>477.14201075362701</c:v>
                </c:pt>
                <c:pt idx="176">
                  <c:v>473.80776303598498</c:v>
                </c:pt>
                <c:pt idx="177">
                  <c:v>465.56468343453901</c:v>
                </c:pt>
                <c:pt idx="178">
                  <c:v>460.41579980937303</c:v>
                </c:pt>
                <c:pt idx="179">
                  <c:v>460.53959648099902</c:v>
                </c:pt>
                <c:pt idx="180">
                  <c:v>459.42282779520798</c:v>
                </c:pt>
                <c:pt idx="181">
                  <c:v>477.44659835296699</c:v>
                </c:pt>
                <c:pt idx="182">
                  <c:v>475.51826834355398</c:v>
                </c:pt>
                <c:pt idx="183">
                  <c:v>469.82037650796002</c:v>
                </c:pt>
                <c:pt idx="184">
                  <c:v>471.29186684766898</c:v>
                </c:pt>
                <c:pt idx="185">
                  <c:v>480.61354799471297</c:v>
                </c:pt>
                <c:pt idx="186">
                  <c:v>477.93573919139698</c:v>
                </c:pt>
                <c:pt idx="187">
                  <c:v>483.32423016667798</c:v>
                </c:pt>
                <c:pt idx="188">
                  <c:v>480.913808674005</c:v>
                </c:pt>
                <c:pt idx="189">
                  <c:v>471.98844048564803</c:v>
                </c:pt>
                <c:pt idx="190">
                  <c:v>467.83935452700803</c:v>
                </c:pt>
                <c:pt idx="191">
                  <c:v>468.074429710684</c:v>
                </c:pt>
                <c:pt idx="192">
                  <c:v>467.77527111848298</c:v>
                </c:pt>
                <c:pt idx="193">
                  <c:v>482.99820931476501</c:v>
                </c:pt>
                <c:pt idx="194">
                  <c:v>479.651567619464</c:v>
                </c:pt>
                <c:pt idx="195">
                  <c:v>475.30090439712302</c:v>
                </c:pt>
                <c:pt idx="196">
                  <c:v>475.53888779400199</c:v>
                </c:pt>
                <c:pt idx="197">
                  <c:v>485.93014778543397</c:v>
                </c:pt>
                <c:pt idx="198">
                  <c:v>484.26355118093198</c:v>
                </c:pt>
                <c:pt idx="199">
                  <c:v>487.74881096103599</c:v>
                </c:pt>
                <c:pt idx="200">
                  <c:v>484.41621441384501</c:v>
                </c:pt>
                <c:pt idx="201">
                  <c:v>474.90983527607102</c:v>
                </c:pt>
                <c:pt idx="202">
                  <c:v>470.09253629254499</c:v>
                </c:pt>
                <c:pt idx="203">
                  <c:v>469.65573789787902</c:v>
                </c:pt>
                <c:pt idx="204">
                  <c:v>469.76741221812802</c:v>
                </c:pt>
                <c:pt idx="205">
                  <c:v>479.559573572641</c:v>
                </c:pt>
                <c:pt idx="206">
                  <c:v>477.12080414861401</c:v>
                </c:pt>
                <c:pt idx="207">
                  <c:v>471.66707626600697</c:v>
                </c:pt>
                <c:pt idx="208">
                  <c:v>471.81191531791302</c:v>
                </c:pt>
                <c:pt idx="209">
                  <c:v>480.979031324044</c:v>
                </c:pt>
                <c:pt idx="210">
                  <c:v>478.12222890003801</c:v>
                </c:pt>
                <c:pt idx="211">
                  <c:v>481.22710855129799</c:v>
                </c:pt>
                <c:pt idx="212">
                  <c:v>477.04871954627401</c:v>
                </c:pt>
                <c:pt idx="213">
                  <c:v>469.53457722431</c:v>
                </c:pt>
                <c:pt idx="214">
                  <c:v>464.82971262993999</c:v>
                </c:pt>
                <c:pt idx="215">
                  <c:v>462.71198365614703</c:v>
                </c:pt>
                <c:pt idx="216">
                  <c:v>464.76382153782902</c:v>
                </c:pt>
                <c:pt idx="217">
                  <c:v>478.17374658323399</c:v>
                </c:pt>
                <c:pt idx="218">
                  <c:v>478.37064574297199</c:v>
                </c:pt>
                <c:pt idx="219">
                  <c:v>476.203293685191</c:v>
                </c:pt>
                <c:pt idx="220">
                  <c:v>477.771006272406</c:v>
                </c:pt>
                <c:pt idx="221">
                  <c:v>486.11069536542402</c:v>
                </c:pt>
                <c:pt idx="222">
                  <c:v>484.214147515006</c:v>
                </c:pt>
                <c:pt idx="223">
                  <c:v>487.337876994233</c:v>
                </c:pt>
                <c:pt idx="224">
                  <c:v>482.487189029972</c:v>
                </c:pt>
                <c:pt idx="225">
                  <c:v>474.39628803868499</c:v>
                </c:pt>
                <c:pt idx="226">
                  <c:v>470.29023757886398</c:v>
                </c:pt>
                <c:pt idx="227">
                  <c:v>469.36208811080797</c:v>
                </c:pt>
                <c:pt idx="228">
                  <c:v>468.773835662978</c:v>
                </c:pt>
                <c:pt idx="229">
                  <c:v>491.11460846878998</c:v>
                </c:pt>
                <c:pt idx="230">
                  <c:v>493.07507154706599</c:v>
                </c:pt>
                <c:pt idx="231">
                  <c:v>489.63092407901303</c:v>
                </c:pt>
                <c:pt idx="232">
                  <c:v>490.47192724884297</c:v>
                </c:pt>
                <c:pt idx="233">
                  <c:v>498.25</c:v>
                </c:pt>
                <c:pt idx="234">
                  <c:v>496.99109865536002</c:v>
                </c:pt>
                <c:pt idx="235">
                  <c:v>501.34078669457102</c:v>
                </c:pt>
                <c:pt idx="236">
                  <c:v>500.12342384489199</c:v>
                </c:pt>
                <c:pt idx="237">
                  <c:v>491.23705287564201</c:v>
                </c:pt>
                <c:pt idx="238">
                  <c:v>486.77770590317999</c:v>
                </c:pt>
                <c:pt idx="239">
                  <c:v>486.25181687012298</c:v>
                </c:pt>
                <c:pt idx="240">
                  <c:v>486.97689032794</c:v>
                </c:pt>
                <c:pt idx="241">
                  <c:v>506.75489210593099</c:v>
                </c:pt>
                <c:pt idx="242">
                  <c:v>506.319777058444</c:v>
                </c:pt>
                <c:pt idx="243">
                  <c:v>508.501531758363</c:v>
                </c:pt>
                <c:pt idx="244">
                  <c:v>520.23792255685305</c:v>
                </c:pt>
                <c:pt idx="245">
                  <c:v>524.39355230685203</c:v>
                </c:pt>
                <c:pt idx="246">
                  <c:v>519.56109487273204</c:v>
                </c:pt>
                <c:pt idx="247">
                  <c:v>513.55494304009505</c:v>
                </c:pt>
                <c:pt idx="248">
                  <c:v>509.75159455625902</c:v>
                </c:pt>
                <c:pt idx="249">
                  <c:v>507.01732708067402</c:v>
                </c:pt>
                <c:pt idx="250">
                  <c:v>502.41651221799299</c:v>
                </c:pt>
                <c:pt idx="251">
                  <c:v>507.03629290071302</c:v>
                </c:pt>
                <c:pt idx="252">
                  <c:v>508.07446806563502</c:v>
                </c:pt>
                <c:pt idx="253">
                  <c:v>528.44157199891094</c:v>
                </c:pt>
                <c:pt idx="254">
                  <c:v>526.18348345911397</c:v>
                </c:pt>
                <c:pt idx="255">
                  <c:v>518.729115842753</c:v>
                </c:pt>
                <c:pt idx="256">
                  <c:v>517.45254345307103</c:v>
                </c:pt>
                <c:pt idx="257">
                  <c:v>524.55705396774601</c:v>
                </c:pt>
                <c:pt idx="258">
                  <c:v>520.80258188961</c:v>
                </c:pt>
                <c:pt idx="259">
                  <c:v>522.74043252229899</c:v>
                </c:pt>
                <c:pt idx="260">
                  <c:v>520.32280002458299</c:v>
                </c:pt>
                <c:pt idx="261">
                  <c:v>513.80082939939405</c:v>
                </c:pt>
                <c:pt idx="262">
                  <c:v>509.330749560838</c:v>
                </c:pt>
                <c:pt idx="263">
                  <c:v>508.630705656891</c:v>
                </c:pt>
                <c:pt idx="264">
                  <c:v>510.18254978347602</c:v>
                </c:pt>
                <c:pt idx="265">
                  <c:v>538.46991618786103</c:v>
                </c:pt>
                <c:pt idx="266">
                  <c:v>538.55774283288895</c:v>
                </c:pt>
                <c:pt idx="267">
                  <c:v>534.89506653683895</c:v>
                </c:pt>
                <c:pt idx="268">
                  <c:v>533.82932852684803</c:v>
                </c:pt>
                <c:pt idx="269">
                  <c:v>541.60304448777902</c:v>
                </c:pt>
                <c:pt idx="270">
                  <c:v>536.68551874733703</c:v>
                </c:pt>
                <c:pt idx="271">
                  <c:v>539.73571143898198</c:v>
                </c:pt>
                <c:pt idx="272">
                  <c:v>534.83627900777799</c:v>
                </c:pt>
                <c:pt idx="273">
                  <c:v>526.80725128641495</c:v>
                </c:pt>
                <c:pt idx="274">
                  <c:v>522.70511989527097</c:v>
                </c:pt>
                <c:pt idx="275">
                  <c:v>524.03228330833304</c:v>
                </c:pt>
                <c:pt idx="276">
                  <c:v>525.40915139391802</c:v>
                </c:pt>
                <c:pt idx="277">
                  <c:v>554.96322720990099</c:v>
                </c:pt>
                <c:pt idx="278">
                  <c:v>556.65116012995304</c:v>
                </c:pt>
                <c:pt idx="279">
                  <c:v>556.45555343526303</c:v>
                </c:pt>
                <c:pt idx="280">
                  <c:v>558.53621993876698</c:v>
                </c:pt>
                <c:pt idx="281">
                  <c:v>569.10836677492898</c:v>
                </c:pt>
                <c:pt idx="282">
                  <c:v>567.94530979456204</c:v>
                </c:pt>
                <c:pt idx="283">
                  <c:v>568.89110779930502</c:v>
                </c:pt>
                <c:pt idx="284">
                  <c:v>564.25</c:v>
                </c:pt>
              </c:numCache>
            </c:numRef>
          </c:val>
          <c:smooth val="0"/>
          <c:extLst>
            <c:ext xmlns:c16="http://schemas.microsoft.com/office/drawing/2014/chart" uri="{C3380CC4-5D6E-409C-BE32-E72D297353CC}">
              <c16:uniqueId val="{00000005-B252-4923-83A6-A05557D81929}"/>
            </c:ext>
          </c:extLst>
        </c:ser>
        <c:ser>
          <c:idx val="3"/>
          <c:order val="3"/>
          <c:tx>
            <c:v>Nacional mujeres</c:v>
          </c:tx>
          <c:spPr>
            <a:ln w="19050" cap="rnd">
              <a:solidFill>
                <a:srgbClr val="7C878E"/>
              </a:solidFill>
              <a:round/>
            </a:ln>
            <a:effectLst/>
          </c:spPr>
          <c:marker>
            <c:symbol val="none"/>
          </c:marker>
          <c:dLbls>
            <c:dLbl>
              <c:idx val="284"/>
              <c:layout>
                <c:manualLayout>
                  <c:x val="-8.0176781174542286E-2"/>
                  <c:y val="0.2013887066200058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1"/>
              <c:showPercent val="0"/>
              <c:showBubbleSize val="0"/>
              <c:extLst>
                <c:ext xmlns:c15="http://schemas.microsoft.com/office/drawing/2012/chart" uri="{CE6537A1-D6FC-4f65-9D91-7224C49458BB}">
                  <c15:layout>
                    <c:manualLayout>
                      <c:w val="0.23692764931441906"/>
                      <c:h val="7.3935185185185173E-2"/>
                    </c:manualLayout>
                  </c15:layout>
                </c:ext>
                <c:ext xmlns:c16="http://schemas.microsoft.com/office/drawing/2014/chart" uri="{C3380CC4-5D6E-409C-BE32-E72D297353CC}">
                  <c16:uniqueId val="{00000006-B252-4923-83A6-A05557D819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'F71-72'!$A$7:$A$291</c:f>
              <c:numCache>
                <c:formatCode>mm/dd/yyyy</c:formatCode>
                <c:ptCount val="285"/>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numCache>
            </c:numRef>
          </c:cat>
          <c:val>
            <c:numRef>
              <c:f>'F71-72'!$M$7:$M$291</c:f>
              <c:numCache>
                <c:formatCode>#,###.00</c:formatCode>
                <c:ptCount val="285"/>
                <c:pt idx="0">
                  <c:v>310.04533317097099</c:v>
                </c:pt>
                <c:pt idx="1">
                  <c:v>323.40961901576901</c:v>
                </c:pt>
                <c:pt idx="2">
                  <c:v>321.68066492028998</c:v>
                </c:pt>
                <c:pt idx="3">
                  <c:v>323.00503189944999</c:v>
                </c:pt>
                <c:pt idx="4">
                  <c:v>323.72106970079699</c:v>
                </c:pt>
                <c:pt idx="5">
                  <c:v>326.20373486196399</c:v>
                </c:pt>
                <c:pt idx="6">
                  <c:v>327.585621983831</c:v>
                </c:pt>
                <c:pt idx="7">
                  <c:v>324.52838114916699</c:v>
                </c:pt>
                <c:pt idx="8">
                  <c:v>322.86577815397402</c:v>
                </c:pt>
                <c:pt idx="9">
                  <c:v>322.94673457251798</c:v>
                </c:pt>
                <c:pt idx="10">
                  <c:v>324.89360918113903</c:v>
                </c:pt>
                <c:pt idx="11">
                  <c:v>323.684353908871</c:v>
                </c:pt>
                <c:pt idx="12">
                  <c:v>326.62681959900601</c:v>
                </c:pt>
                <c:pt idx="13">
                  <c:v>340.98736604161297</c:v>
                </c:pt>
                <c:pt idx="14">
                  <c:v>340.03898220043197</c:v>
                </c:pt>
                <c:pt idx="15">
                  <c:v>342.32671726912201</c:v>
                </c:pt>
                <c:pt idx="16">
                  <c:v>345.173236009569</c:v>
                </c:pt>
                <c:pt idx="17">
                  <c:v>342.98777038437902</c:v>
                </c:pt>
                <c:pt idx="18">
                  <c:v>347.58858023513699</c:v>
                </c:pt>
                <c:pt idx="19">
                  <c:v>344.99199609793197</c:v>
                </c:pt>
                <c:pt idx="20">
                  <c:v>345.18502735973402</c:v>
                </c:pt>
                <c:pt idx="21">
                  <c:v>344.257699424549</c:v>
                </c:pt>
                <c:pt idx="22">
                  <c:v>344.800065274031</c:v>
                </c:pt>
                <c:pt idx="23">
                  <c:v>344.66352976357598</c:v>
                </c:pt>
                <c:pt idx="24">
                  <c:v>349.19556049957703</c:v>
                </c:pt>
                <c:pt idx="25">
                  <c:v>360.61023258284001</c:v>
                </c:pt>
                <c:pt idx="26">
                  <c:v>360.05272799247001</c:v>
                </c:pt>
                <c:pt idx="27">
                  <c:v>358.11901038581499</c:v>
                </c:pt>
                <c:pt idx="28">
                  <c:v>354.81262529944502</c:v>
                </c:pt>
                <c:pt idx="29">
                  <c:v>358.82290349524601</c:v>
                </c:pt>
                <c:pt idx="30">
                  <c:v>357.006780666336</c:v>
                </c:pt>
                <c:pt idx="31">
                  <c:v>357.38233972590098</c:v>
                </c:pt>
                <c:pt idx="32">
                  <c:v>356.32695938347598</c:v>
                </c:pt>
                <c:pt idx="33">
                  <c:v>353.89998982008399</c:v>
                </c:pt>
                <c:pt idx="34">
                  <c:v>351.06761972030398</c:v>
                </c:pt>
                <c:pt idx="35">
                  <c:v>351.83877573374201</c:v>
                </c:pt>
                <c:pt idx="36">
                  <c:v>352.71959313138802</c:v>
                </c:pt>
                <c:pt idx="37">
                  <c:v>365.62731484479502</c:v>
                </c:pt>
                <c:pt idx="38">
                  <c:v>365.02479973356299</c:v>
                </c:pt>
                <c:pt idx="39">
                  <c:v>364.17414588828899</c:v>
                </c:pt>
                <c:pt idx="40">
                  <c:v>363.96050211788798</c:v>
                </c:pt>
                <c:pt idx="41">
                  <c:v>369.55852807161</c:v>
                </c:pt>
                <c:pt idx="42">
                  <c:v>369.61349616967999</c:v>
                </c:pt>
                <c:pt idx="43">
                  <c:v>371.23554219056899</c:v>
                </c:pt>
                <c:pt idx="44">
                  <c:v>370.62701053094298</c:v>
                </c:pt>
                <c:pt idx="45">
                  <c:v>366.98476470494302</c:v>
                </c:pt>
                <c:pt idx="46">
                  <c:v>364.38978553112003</c:v>
                </c:pt>
                <c:pt idx="47">
                  <c:v>364.324133571765</c:v>
                </c:pt>
                <c:pt idx="48">
                  <c:v>365.87297452611199</c:v>
                </c:pt>
                <c:pt idx="49">
                  <c:v>377.084503217274</c:v>
                </c:pt>
                <c:pt idx="50">
                  <c:v>374.54214355638999</c:v>
                </c:pt>
                <c:pt idx="51">
                  <c:v>372.44888415412203</c:v>
                </c:pt>
                <c:pt idx="52">
                  <c:v>371.77277851315699</c:v>
                </c:pt>
                <c:pt idx="53">
                  <c:v>378.14360788556701</c:v>
                </c:pt>
                <c:pt idx="54">
                  <c:v>376.98658252016702</c:v>
                </c:pt>
                <c:pt idx="55">
                  <c:v>379.05166171435599</c:v>
                </c:pt>
                <c:pt idx="56">
                  <c:v>376.65771870640498</c:v>
                </c:pt>
                <c:pt idx="57">
                  <c:v>370.53929956297497</c:v>
                </c:pt>
                <c:pt idx="58">
                  <c:v>367.04764628385101</c:v>
                </c:pt>
                <c:pt idx="59">
                  <c:v>366.19173423155797</c:v>
                </c:pt>
                <c:pt idx="60">
                  <c:v>368.14746165226001</c:v>
                </c:pt>
                <c:pt idx="61">
                  <c:v>381.90886916280198</c:v>
                </c:pt>
                <c:pt idx="62">
                  <c:v>380.02066756222001</c:v>
                </c:pt>
                <c:pt idx="63">
                  <c:v>379.79243629781303</c:v>
                </c:pt>
                <c:pt idx="64">
                  <c:v>378.29087828391101</c:v>
                </c:pt>
                <c:pt idx="65">
                  <c:v>382.63485042610102</c:v>
                </c:pt>
                <c:pt idx="66">
                  <c:v>382.45143540414</c:v>
                </c:pt>
                <c:pt idx="67">
                  <c:v>383.726931970625</c:v>
                </c:pt>
                <c:pt idx="68">
                  <c:v>382.39206395641099</c:v>
                </c:pt>
                <c:pt idx="69">
                  <c:v>378.74691097366201</c:v>
                </c:pt>
                <c:pt idx="70">
                  <c:v>376.20717737234401</c:v>
                </c:pt>
                <c:pt idx="71">
                  <c:v>377.32628745573601</c:v>
                </c:pt>
                <c:pt idx="72">
                  <c:v>378.03292625495402</c:v>
                </c:pt>
                <c:pt idx="73">
                  <c:v>391.04858749968599</c:v>
                </c:pt>
                <c:pt idx="74">
                  <c:v>390.00293817119501</c:v>
                </c:pt>
                <c:pt idx="75">
                  <c:v>387.787598343588</c:v>
                </c:pt>
                <c:pt idx="76">
                  <c:v>387.45398839363799</c:v>
                </c:pt>
                <c:pt idx="77">
                  <c:v>391.62392301128102</c:v>
                </c:pt>
                <c:pt idx="78">
                  <c:v>390.11112008157102</c:v>
                </c:pt>
                <c:pt idx="79">
                  <c:v>392.17589275740198</c:v>
                </c:pt>
                <c:pt idx="80">
                  <c:v>389.93040331051498</c:v>
                </c:pt>
                <c:pt idx="81">
                  <c:v>384.018974025592</c:v>
                </c:pt>
                <c:pt idx="82">
                  <c:v>380.25817149039898</c:v>
                </c:pt>
                <c:pt idx="83">
                  <c:v>381.28698113745497</c:v>
                </c:pt>
                <c:pt idx="84">
                  <c:v>382.17293869626201</c:v>
                </c:pt>
                <c:pt idx="85">
                  <c:v>395.91515211631202</c:v>
                </c:pt>
                <c:pt idx="86">
                  <c:v>394.27859827370798</c:v>
                </c:pt>
                <c:pt idx="87">
                  <c:v>392.48613973096298</c:v>
                </c:pt>
                <c:pt idx="88">
                  <c:v>392.84346764058802</c:v>
                </c:pt>
                <c:pt idx="89">
                  <c:v>396.99070073907001</c:v>
                </c:pt>
                <c:pt idx="90">
                  <c:v>395.87766892987401</c:v>
                </c:pt>
                <c:pt idx="91">
                  <c:v>396.49448870463999</c:v>
                </c:pt>
                <c:pt idx="92">
                  <c:v>394.62085669467302</c:v>
                </c:pt>
                <c:pt idx="93">
                  <c:v>388.97240369459701</c:v>
                </c:pt>
                <c:pt idx="94">
                  <c:v>386.274347838268</c:v>
                </c:pt>
                <c:pt idx="95">
                  <c:v>386.78792116539103</c:v>
                </c:pt>
                <c:pt idx="96">
                  <c:v>386.92795439569301</c:v>
                </c:pt>
                <c:pt idx="97">
                  <c:v>401.49683219929398</c:v>
                </c:pt>
                <c:pt idx="98">
                  <c:v>400.14870707748099</c:v>
                </c:pt>
                <c:pt idx="99">
                  <c:v>397.54408429556702</c:v>
                </c:pt>
                <c:pt idx="100">
                  <c:v>396.24992913303299</c:v>
                </c:pt>
                <c:pt idx="101">
                  <c:v>399.03035774927702</c:v>
                </c:pt>
                <c:pt idx="102">
                  <c:v>396.91744224734299</c:v>
                </c:pt>
                <c:pt idx="103">
                  <c:v>400.79295284682797</c:v>
                </c:pt>
                <c:pt idx="104">
                  <c:v>398.58817001374501</c:v>
                </c:pt>
                <c:pt idx="105">
                  <c:v>391.75013148370903</c:v>
                </c:pt>
                <c:pt idx="106">
                  <c:v>388.71789701463501</c:v>
                </c:pt>
                <c:pt idx="107">
                  <c:v>386.57033240783898</c:v>
                </c:pt>
                <c:pt idx="108">
                  <c:v>386.60354216626598</c:v>
                </c:pt>
                <c:pt idx="109">
                  <c:v>401.134289586774</c:v>
                </c:pt>
                <c:pt idx="110">
                  <c:v>401.49750876930898</c:v>
                </c:pt>
                <c:pt idx="111">
                  <c:v>395.20412495440098</c:v>
                </c:pt>
                <c:pt idx="112">
                  <c:v>394.30512659065499</c:v>
                </c:pt>
                <c:pt idx="113">
                  <c:v>398.841215945003</c:v>
                </c:pt>
                <c:pt idx="114">
                  <c:v>397.97889755067598</c:v>
                </c:pt>
                <c:pt idx="115">
                  <c:v>399.36458786869798</c:v>
                </c:pt>
                <c:pt idx="116">
                  <c:v>397.51146507189401</c:v>
                </c:pt>
                <c:pt idx="117">
                  <c:v>392.87781061671899</c:v>
                </c:pt>
                <c:pt idx="118">
                  <c:v>390.39930846424699</c:v>
                </c:pt>
                <c:pt idx="119">
                  <c:v>389.163979295628</c:v>
                </c:pt>
                <c:pt idx="120">
                  <c:v>388.53470670801602</c:v>
                </c:pt>
                <c:pt idx="121">
                  <c:v>400.73004088068097</c:v>
                </c:pt>
                <c:pt idx="122">
                  <c:v>397.87530142397702</c:v>
                </c:pt>
                <c:pt idx="123">
                  <c:v>390.64600197690999</c:v>
                </c:pt>
                <c:pt idx="124">
                  <c:v>391.75322708516097</c:v>
                </c:pt>
                <c:pt idx="125">
                  <c:v>399.16686018628599</c:v>
                </c:pt>
                <c:pt idx="126">
                  <c:v>398.40180840628</c:v>
                </c:pt>
                <c:pt idx="127">
                  <c:v>402.67218172801898</c:v>
                </c:pt>
                <c:pt idx="128">
                  <c:v>402.93855064792001</c:v>
                </c:pt>
                <c:pt idx="129">
                  <c:v>396.62578925639798</c:v>
                </c:pt>
                <c:pt idx="130">
                  <c:v>393.57942972116899</c:v>
                </c:pt>
                <c:pt idx="131">
                  <c:v>390.43367793963802</c:v>
                </c:pt>
                <c:pt idx="132">
                  <c:v>390.11686777949501</c:v>
                </c:pt>
                <c:pt idx="133">
                  <c:v>407.49491044159299</c:v>
                </c:pt>
                <c:pt idx="134">
                  <c:v>403.058049233232</c:v>
                </c:pt>
                <c:pt idx="135">
                  <c:v>402.23497511679898</c:v>
                </c:pt>
                <c:pt idx="136">
                  <c:v>402.59197308757899</c:v>
                </c:pt>
                <c:pt idx="137">
                  <c:v>406.47813150482801</c:v>
                </c:pt>
                <c:pt idx="138">
                  <c:v>405.29186219901902</c:v>
                </c:pt>
                <c:pt idx="139">
                  <c:v>407.40503422763402</c:v>
                </c:pt>
                <c:pt idx="140">
                  <c:v>406.213554476242</c:v>
                </c:pt>
                <c:pt idx="141">
                  <c:v>403.52794716648702</c:v>
                </c:pt>
                <c:pt idx="142">
                  <c:v>399.95788475383802</c:v>
                </c:pt>
                <c:pt idx="143">
                  <c:v>397.1053063901</c:v>
                </c:pt>
                <c:pt idx="144">
                  <c:v>395.03435661353302</c:v>
                </c:pt>
                <c:pt idx="145">
                  <c:v>407.37125270361702</c:v>
                </c:pt>
                <c:pt idx="146">
                  <c:v>406.59428987861702</c:v>
                </c:pt>
                <c:pt idx="147">
                  <c:v>404.44782302586202</c:v>
                </c:pt>
                <c:pt idx="148">
                  <c:v>406.051488778178</c:v>
                </c:pt>
                <c:pt idx="149">
                  <c:v>408.465853683327</c:v>
                </c:pt>
                <c:pt idx="150">
                  <c:v>404.856691969802</c:v>
                </c:pt>
                <c:pt idx="151">
                  <c:v>407.75497510841802</c:v>
                </c:pt>
                <c:pt idx="152">
                  <c:v>406.960814519363</c:v>
                </c:pt>
                <c:pt idx="153">
                  <c:v>400.20129723540998</c:v>
                </c:pt>
                <c:pt idx="154">
                  <c:v>398.592331043716</c:v>
                </c:pt>
                <c:pt idx="155">
                  <c:v>395.999459393346</c:v>
                </c:pt>
                <c:pt idx="156">
                  <c:v>395.75035461137901</c:v>
                </c:pt>
                <c:pt idx="157">
                  <c:v>411.07383403551302</c:v>
                </c:pt>
                <c:pt idx="158">
                  <c:v>409.68190778899901</c:v>
                </c:pt>
                <c:pt idx="159">
                  <c:v>404.87838706236602</c:v>
                </c:pt>
                <c:pt idx="160">
                  <c:v>405.02217147144103</c:v>
                </c:pt>
                <c:pt idx="161">
                  <c:v>406.88218406604602</c:v>
                </c:pt>
                <c:pt idx="162">
                  <c:v>406.27227708765298</c:v>
                </c:pt>
                <c:pt idx="163">
                  <c:v>410.23333057621397</c:v>
                </c:pt>
                <c:pt idx="164">
                  <c:v>409.25948505664797</c:v>
                </c:pt>
                <c:pt idx="165">
                  <c:v>404.30200792781397</c:v>
                </c:pt>
                <c:pt idx="166">
                  <c:v>401.33634806882202</c:v>
                </c:pt>
                <c:pt idx="167">
                  <c:v>398.12735355718303</c:v>
                </c:pt>
                <c:pt idx="168">
                  <c:v>397.665913421997</c:v>
                </c:pt>
                <c:pt idx="169">
                  <c:v>411.36976671219901</c:v>
                </c:pt>
                <c:pt idx="170">
                  <c:v>410.804255567692</c:v>
                </c:pt>
                <c:pt idx="171">
                  <c:v>407.41011392040599</c:v>
                </c:pt>
                <c:pt idx="172">
                  <c:v>409.256155056056</c:v>
                </c:pt>
                <c:pt idx="173">
                  <c:v>411.25869173752102</c:v>
                </c:pt>
                <c:pt idx="174">
                  <c:v>409.85884593928398</c:v>
                </c:pt>
                <c:pt idx="175">
                  <c:v>413.81497127804499</c:v>
                </c:pt>
                <c:pt idx="176">
                  <c:v>411.51304030116899</c:v>
                </c:pt>
                <c:pt idx="177">
                  <c:v>406.283204173988</c:v>
                </c:pt>
                <c:pt idx="178">
                  <c:v>402.40852643685503</c:v>
                </c:pt>
                <c:pt idx="179">
                  <c:v>401.249509347718</c:v>
                </c:pt>
                <c:pt idx="180">
                  <c:v>400.154445140213</c:v>
                </c:pt>
                <c:pt idx="181">
                  <c:v>418.25838899477401</c:v>
                </c:pt>
                <c:pt idx="182">
                  <c:v>417.19914996667097</c:v>
                </c:pt>
                <c:pt idx="183">
                  <c:v>412.55080857139899</c:v>
                </c:pt>
                <c:pt idx="184">
                  <c:v>414.22935702429902</c:v>
                </c:pt>
                <c:pt idx="185">
                  <c:v>418.31923968186999</c:v>
                </c:pt>
                <c:pt idx="186">
                  <c:v>416.08768109073998</c:v>
                </c:pt>
                <c:pt idx="187">
                  <c:v>421.58156068273001</c:v>
                </c:pt>
                <c:pt idx="188">
                  <c:v>420.96072687166202</c:v>
                </c:pt>
                <c:pt idx="189">
                  <c:v>413.381093158986</c:v>
                </c:pt>
                <c:pt idx="190">
                  <c:v>410.26635679529898</c:v>
                </c:pt>
                <c:pt idx="191">
                  <c:v>410.06907581038701</c:v>
                </c:pt>
                <c:pt idx="192">
                  <c:v>408.73962857948902</c:v>
                </c:pt>
                <c:pt idx="193">
                  <c:v>423.18683685873702</c:v>
                </c:pt>
                <c:pt idx="194">
                  <c:v>421.37074930428003</c:v>
                </c:pt>
                <c:pt idx="195">
                  <c:v>418.76274661689001</c:v>
                </c:pt>
                <c:pt idx="196">
                  <c:v>419.240286944226</c:v>
                </c:pt>
                <c:pt idx="197">
                  <c:v>426.04004471647698</c:v>
                </c:pt>
                <c:pt idx="198">
                  <c:v>424.52644934767602</c:v>
                </c:pt>
                <c:pt idx="199">
                  <c:v>426.83626186536497</c:v>
                </c:pt>
                <c:pt idx="200">
                  <c:v>425.449073761617</c:v>
                </c:pt>
                <c:pt idx="201">
                  <c:v>417.619580128503</c:v>
                </c:pt>
                <c:pt idx="202">
                  <c:v>413.54690806383098</c:v>
                </c:pt>
                <c:pt idx="203">
                  <c:v>413.03970374032599</c:v>
                </c:pt>
                <c:pt idx="204">
                  <c:v>412.22878622496802</c:v>
                </c:pt>
                <c:pt idx="205">
                  <c:v>421.80648995258298</c:v>
                </c:pt>
                <c:pt idx="206">
                  <c:v>419.93345737461499</c:v>
                </c:pt>
                <c:pt idx="207">
                  <c:v>415.44394501660003</c:v>
                </c:pt>
                <c:pt idx="208">
                  <c:v>415.19339272178797</c:v>
                </c:pt>
                <c:pt idx="209">
                  <c:v>421.40710466929499</c:v>
                </c:pt>
                <c:pt idx="210">
                  <c:v>418.16767396221798</c:v>
                </c:pt>
                <c:pt idx="211">
                  <c:v>419.745283104078</c:v>
                </c:pt>
                <c:pt idx="212">
                  <c:v>416.68060853440801</c:v>
                </c:pt>
                <c:pt idx="213">
                  <c:v>411.74093593226598</c:v>
                </c:pt>
                <c:pt idx="214">
                  <c:v>408.25491145300202</c:v>
                </c:pt>
                <c:pt idx="215">
                  <c:v>405.852577267909</c:v>
                </c:pt>
                <c:pt idx="216">
                  <c:v>407.09182110591502</c:v>
                </c:pt>
                <c:pt idx="217">
                  <c:v>419.66574600039502</c:v>
                </c:pt>
                <c:pt idx="218">
                  <c:v>419.15723985146502</c:v>
                </c:pt>
                <c:pt idx="219">
                  <c:v>418.76931975782998</c:v>
                </c:pt>
                <c:pt idx="220">
                  <c:v>420.49440337109002</c:v>
                </c:pt>
                <c:pt idx="221">
                  <c:v>424.21327191054303</c:v>
                </c:pt>
                <c:pt idx="222">
                  <c:v>421.48596127615201</c:v>
                </c:pt>
                <c:pt idx="223">
                  <c:v>423.37518583519199</c:v>
                </c:pt>
                <c:pt idx="224">
                  <c:v>419.93968873144098</c:v>
                </c:pt>
                <c:pt idx="225">
                  <c:v>413.53708245389799</c:v>
                </c:pt>
                <c:pt idx="226">
                  <c:v>410.26840201104102</c:v>
                </c:pt>
                <c:pt idx="227">
                  <c:v>408.98550482390499</c:v>
                </c:pt>
                <c:pt idx="228">
                  <c:v>407.38394146767598</c:v>
                </c:pt>
                <c:pt idx="229">
                  <c:v>428.94788425728399</c:v>
                </c:pt>
                <c:pt idx="230">
                  <c:v>430.48869604866201</c:v>
                </c:pt>
                <c:pt idx="231">
                  <c:v>429.02485648846101</c:v>
                </c:pt>
                <c:pt idx="232">
                  <c:v>429.94810684722398</c:v>
                </c:pt>
                <c:pt idx="233">
                  <c:v>433.48565671829698</c:v>
                </c:pt>
                <c:pt idx="234">
                  <c:v>432.00477836184302</c:v>
                </c:pt>
                <c:pt idx="235">
                  <c:v>433.63660439592201</c:v>
                </c:pt>
                <c:pt idx="236">
                  <c:v>432.55809009356602</c:v>
                </c:pt>
                <c:pt idx="237">
                  <c:v>426.82723201400802</c:v>
                </c:pt>
                <c:pt idx="238">
                  <c:v>423.56899849765102</c:v>
                </c:pt>
                <c:pt idx="239">
                  <c:v>423.10622282763501</c:v>
                </c:pt>
                <c:pt idx="240">
                  <c:v>422.95890979288998</c:v>
                </c:pt>
                <c:pt idx="241">
                  <c:v>442.37608856989903</c:v>
                </c:pt>
                <c:pt idx="242">
                  <c:v>442.46169952006301</c:v>
                </c:pt>
                <c:pt idx="243">
                  <c:v>444.94035595948998</c:v>
                </c:pt>
                <c:pt idx="244">
                  <c:v>453.23294406883798</c:v>
                </c:pt>
                <c:pt idx="245">
                  <c:v>455.83947363463398</c:v>
                </c:pt>
                <c:pt idx="246">
                  <c:v>453.86806722689101</c:v>
                </c:pt>
                <c:pt idx="247">
                  <c:v>448.47137299430398</c:v>
                </c:pt>
                <c:pt idx="248">
                  <c:v>446.220296754336</c:v>
                </c:pt>
                <c:pt idx="249">
                  <c:v>443.66712127939002</c:v>
                </c:pt>
                <c:pt idx="250">
                  <c:v>440.45109447110502</c:v>
                </c:pt>
                <c:pt idx="251">
                  <c:v>443.79658815315599</c:v>
                </c:pt>
                <c:pt idx="252">
                  <c:v>444.86154423405998</c:v>
                </c:pt>
                <c:pt idx="253">
                  <c:v>464.86214136648198</c:v>
                </c:pt>
                <c:pt idx="254">
                  <c:v>463.097064657776</c:v>
                </c:pt>
                <c:pt idx="255">
                  <c:v>457.60812034983502</c:v>
                </c:pt>
                <c:pt idx="256">
                  <c:v>456.19608342989602</c:v>
                </c:pt>
                <c:pt idx="257">
                  <c:v>458.75839448847597</c:v>
                </c:pt>
                <c:pt idx="258">
                  <c:v>454.49298297616298</c:v>
                </c:pt>
                <c:pt idx="259">
                  <c:v>454.01487394662303</c:v>
                </c:pt>
                <c:pt idx="260">
                  <c:v>452.11488204461801</c:v>
                </c:pt>
                <c:pt idx="261">
                  <c:v>448.32804643938499</c:v>
                </c:pt>
                <c:pt idx="262">
                  <c:v>444.816642292815</c:v>
                </c:pt>
                <c:pt idx="263">
                  <c:v>442.57476985729397</c:v>
                </c:pt>
                <c:pt idx="264">
                  <c:v>443.85738270194702</c:v>
                </c:pt>
                <c:pt idx="265">
                  <c:v>471.49189505262598</c:v>
                </c:pt>
                <c:pt idx="266">
                  <c:v>470.85694942890001</c:v>
                </c:pt>
                <c:pt idx="267">
                  <c:v>469.52906523855899</c:v>
                </c:pt>
                <c:pt idx="268">
                  <c:v>468.28958893791003</c:v>
                </c:pt>
                <c:pt idx="269">
                  <c:v>471.822024921089</c:v>
                </c:pt>
                <c:pt idx="270">
                  <c:v>467.45700362164501</c:v>
                </c:pt>
                <c:pt idx="271">
                  <c:v>467.51807227445698</c:v>
                </c:pt>
                <c:pt idx="272">
                  <c:v>463.42083471321399</c:v>
                </c:pt>
                <c:pt idx="273">
                  <c:v>458.26552849379101</c:v>
                </c:pt>
                <c:pt idx="274">
                  <c:v>455.58319749992</c:v>
                </c:pt>
                <c:pt idx="275">
                  <c:v>456.070946927308</c:v>
                </c:pt>
                <c:pt idx="276">
                  <c:v>457.153179604358</c:v>
                </c:pt>
                <c:pt idx="277">
                  <c:v>486.94335301878499</c:v>
                </c:pt>
                <c:pt idx="278">
                  <c:v>487.33913203067601</c:v>
                </c:pt>
                <c:pt idx="279">
                  <c:v>489.58886586857102</c:v>
                </c:pt>
                <c:pt idx="280">
                  <c:v>491.54497557707401</c:v>
                </c:pt>
                <c:pt idx="281">
                  <c:v>497.56146552262601</c:v>
                </c:pt>
                <c:pt idx="282">
                  <c:v>496.390121593586</c:v>
                </c:pt>
                <c:pt idx="283">
                  <c:v>495.21560675919</c:v>
                </c:pt>
                <c:pt idx="284">
                  <c:v>491.58</c:v>
                </c:pt>
              </c:numCache>
            </c:numRef>
          </c:val>
          <c:smooth val="0"/>
          <c:extLst>
            <c:ext xmlns:c16="http://schemas.microsoft.com/office/drawing/2014/chart" uri="{C3380CC4-5D6E-409C-BE32-E72D297353CC}">
              <c16:uniqueId val="{00000007-B252-4923-83A6-A05557D81929}"/>
            </c:ext>
          </c:extLst>
        </c:ser>
        <c:dLbls>
          <c:showLegendKey val="0"/>
          <c:showVal val="0"/>
          <c:showCatName val="0"/>
          <c:showSerName val="0"/>
          <c:showPercent val="0"/>
          <c:showBubbleSize val="0"/>
        </c:dLbls>
        <c:smooth val="0"/>
        <c:axId val="279568655"/>
        <c:axId val="60946047"/>
      </c:lineChart>
      <c:dateAx>
        <c:axId val="279568655"/>
        <c:scaling>
          <c:orientation val="minMax"/>
          <c:max val="45139"/>
          <c:min val="36739"/>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946047"/>
        <c:crosses val="autoZero"/>
        <c:auto val="1"/>
        <c:lblOffset val="100"/>
        <c:baseTimeUnit val="months"/>
        <c:majorUnit val="6"/>
        <c:majorTimeUnit val="months"/>
      </c:dateAx>
      <c:valAx>
        <c:axId val="60946047"/>
        <c:scaling>
          <c:orientation val="minMax"/>
          <c:max val="600"/>
          <c:min val="2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9568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19050" cap="rnd">
              <a:solidFill>
                <a:srgbClr val="FFC000"/>
              </a:solidFill>
              <a:round/>
            </a:ln>
            <a:effectLst/>
          </c:spPr>
          <c:marker>
            <c:symbol val="none"/>
          </c:marker>
          <c:dLbls>
            <c:dLbl>
              <c:idx val="190"/>
              <c:layout>
                <c:manualLayout>
                  <c:x val="4.156862762212394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447F-4A9F-A821-37D97D421D2D}"/>
                </c:ext>
              </c:extLst>
            </c:dLbl>
            <c:dLbl>
              <c:idx val="272"/>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447F-4A9F-A821-37D97D421D2D}"/>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'F71-72'!$A$19:$A$291</c:f>
              <c:numCache>
                <c:formatCode>mm/dd/yyyy</c:formatCode>
                <c:ptCount val="273"/>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pt idx="269">
                  <c:v>45047</c:v>
                </c:pt>
                <c:pt idx="270">
                  <c:v>45078</c:v>
                </c:pt>
                <c:pt idx="271">
                  <c:v>45108</c:v>
                </c:pt>
                <c:pt idx="272">
                  <c:v>45139</c:v>
                </c:pt>
              </c:numCache>
            </c:numRef>
          </c:cat>
          <c:val>
            <c:numRef>
              <c:f>'F71-72'!$V$19:$V$291</c:f>
              <c:numCache>
                <c:formatCode>0.00%</c:formatCode>
                <c:ptCount val="273"/>
                <c:pt idx="0">
                  <c:v>0.227528340623047</c:v>
                </c:pt>
                <c:pt idx="1">
                  <c:v>0.25629349600481199</c:v>
                </c:pt>
                <c:pt idx="2">
                  <c:v>0.215724441435342</c:v>
                </c:pt>
                <c:pt idx="3">
                  <c:v>0.225323521948744</c:v>
                </c:pt>
                <c:pt idx="4">
                  <c:v>0.22674660671163299</c:v>
                </c:pt>
                <c:pt idx="5">
                  <c:v>0.232383181476219</c:v>
                </c:pt>
                <c:pt idx="6">
                  <c:v>0.24210178998597701</c:v>
                </c:pt>
                <c:pt idx="7">
                  <c:v>0.22600313092197399</c:v>
                </c:pt>
                <c:pt idx="8">
                  <c:v>0.21994613564025101</c:v>
                </c:pt>
                <c:pt idx="9">
                  <c:v>0.218445022771633</c:v>
                </c:pt>
                <c:pt idx="10">
                  <c:v>0.209711243748992</c:v>
                </c:pt>
                <c:pt idx="11">
                  <c:v>0.20702091849002199</c:v>
                </c:pt>
                <c:pt idx="12">
                  <c:v>0.20186039115916701</c:v>
                </c:pt>
                <c:pt idx="13">
                  <c:v>0.22357910906298001</c:v>
                </c:pt>
                <c:pt idx="14">
                  <c:v>0.22023992617656099</c:v>
                </c:pt>
                <c:pt idx="15">
                  <c:v>0.196932702578972</c:v>
                </c:pt>
                <c:pt idx="16">
                  <c:v>0.19426654467825499</c:v>
                </c:pt>
                <c:pt idx="17">
                  <c:v>0.20278090943254401</c:v>
                </c:pt>
                <c:pt idx="18">
                  <c:v>0.204829246276516</c:v>
                </c:pt>
                <c:pt idx="19">
                  <c:v>0.202467667608146</c:v>
                </c:pt>
                <c:pt idx="20">
                  <c:v>0.199406528189911</c:v>
                </c:pt>
                <c:pt idx="21">
                  <c:v>0.19778174780407901</c:v>
                </c:pt>
                <c:pt idx="22">
                  <c:v>0.195402298850575</c:v>
                </c:pt>
                <c:pt idx="23">
                  <c:v>0.193136531365314</c:v>
                </c:pt>
                <c:pt idx="24">
                  <c:v>0.190340076223981</c:v>
                </c:pt>
                <c:pt idx="25">
                  <c:v>0.202106461713635</c:v>
                </c:pt>
                <c:pt idx="26">
                  <c:v>0.19791370990633</c:v>
                </c:pt>
                <c:pt idx="27">
                  <c:v>0.18763672288476499</c:v>
                </c:pt>
                <c:pt idx="28">
                  <c:v>0.18468563400070201</c:v>
                </c:pt>
                <c:pt idx="29">
                  <c:v>0.19227319765436299</c:v>
                </c:pt>
                <c:pt idx="30">
                  <c:v>0.18839599675412499</c:v>
                </c:pt>
                <c:pt idx="31">
                  <c:v>0.19836773236206701</c:v>
                </c:pt>
                <c:pt idx="32">
                  <c:v>0.199055011812352</c:v>
                </c:pt>
                <c:pt idx="33">
                  <c:v>0.190221439696621</c:v>
                </c:pt>
                <c:pt idx="34">
                  <c:v>0.191865605658709</c:v>
                </c:pt>
                <c:pt idx="35">
                  <c:v>0.19317645472321501</c:v>
                </c:pt>
                <c:pt idx="36">
                  <c:v>0.18491776975531499</c:v>
                </c:pt>
                <c:pt idx="37">
                  <c:v>0.199169316633136</c:v>
                </c:pt>
                <c:pt idx="38">
                  <c:v>0.19705519880651201</c:v>
                </c:pt>
                <c:pt idx="39">
                  <c:v>0.18334405144694499</c:v>
                </c:pt>
                <c:pt idx="40">
                  <c:v>0.181224803225187</c:v>
                </c:pt>
                <c:pt idx="41">
                  <c:v>0.19047317813765199</c:v>
                </c:pt>
                <c:pt idx="42">
                  <c:v>0.194305599493831</c:v>
                </c:pt>
                <c:pt idx="43">
                  <c:v>0.19866465104560299</c:v>
                </c:pt>
                <c:pt idx="44">
                  <c:v>0.19617706237424601</c:v>
                </c:pt>
                <c:pt idx="45">
                  <c:v>0.19099496221662399</c:v>
                </c:pt>
                <c:pt idx="46">
                  <c:v>0.19137789560058099</c:v>
                </c:pt>
                <c:pt idx="47">
                  <c:v>0.18941626434259201</c:v>
                </c:pt>
                <c:pt idx="48">
                  <c:v>0.186403645670766</c:v>
                </c:pt>
                <c:pt idx="49">
                  <c:v>0.19841656516443401</c:v>
                </c:pt>
                <c:pt idx="50">
                  <c:v>0.19478779760092599</c:v>
                </c:pt>
                <c:pt idx="51">
                  <c:v>0.18132822324690101</c:v>
                </c:pt>
                <c:pt idx="52">
                  <c:v>0.181231320980275</c:v>
                </c:pt>
                <c:pt idx="53">
                  <c:v>0.18913432835820901</c:v>
                </c:pt>
                <c:pt idx="54">
                  <c:v>0.18716927284618601</c:v>
                </c:pt>
                <c:pt idx="55">
                  <c:v>0.19413119206471</c:v>
                </c:pt>
                <c:pt idx="56">
                  <c:v>0.19173242256506901</c:v>
                </c:pt>
                <c:pt idx="57">
                  <c:v>0.18550245170437801</c:v>
                </c:pt>
                <c:pt idx="58">
                  <c:v>0.18702856803468601</c:v>
                </c:pt>
                <c:pt idx="59">
                  <c:v>0.18358684117439</c:v>
                </c:pt>
                <c:pt idx="60">
                  <c:v>0.179886103446251</c:v>
                </c:pt>
                <c:pt idx="61">
                  <c:v>0.19327248722805801</c:v>
                </c:pt>
                <c:pt idx="62">
                  <c:v>0.19141364862537999</c:v>
                </c:pt>
                <c:pt idx="63">
                  <c:v>0.17759562841529999</c:v>
                </c:pt>
                <c:pt idx="64">
                  <c:v>0.17936534871881901</c:v>
                </c:pt>
                <c:pt idx="65">
                  <c:v>0.193626758573931</c:v>
                </c:pt>
                <c:pt idx="66">
                  <c:v>0.191016949152542</c:v>
                </c:pt>
                <c:pt idx="67">
                  <c:v>0.19265232974910401</c:v>
                </c:pt>
                <c:pt idx="68">
                  <c:v>0.189319301388267</c:v>
                </c:pt>
                <c:pt idx="69">
                  <c:v>0.18372053777352801</c:v>
                </c:pt>
                <c:pt idx="70">
                  <c:v>0.18399954832881699</c:v>
                </c:pt>
                <c:pt idx="71">
                  <c:v>0.18376954548002</c:v>
                </c:pt>
                <c:pt idx="72">
                  <c:v>0.177439092223829</c:v>
                </c:pt>
                <c:pt idx="73">
                  <c:v>0.185102804752346</c:v>
                </c:pt>
                <c:pt idx="74">
                  <c:v>0.18444022770398499</c:v>
                </c:pt>
                <c:pt idx="75">
                  <c:v>0.17357204673301599</c:v>
                </c:pt>
                <c:pt idx="76">
                  <c:v>0.171654645279363</c:v>
                </c:pt>
                <c:pt idx="77">
                  <c:v>0.18685864718207701</c:v>
                </c:pt>
                <c:pt idx="78">
                  <c:v>0.18541342907668401</c:v>
                </c:pt>
                <c:pt idx="79">
                  <c:v>0.18281670803189501</c:v>
                </c:pt>
                <c:pt idx="80">
                  <c:v>0.18153000845308501</c:v>
                </c:pt>
                <c:pt idx="81">
                  <c:v>0.17848958055747999</c:v>
                </c:pt>
                <c:pt idx="82">
                  <c:v>0.17725376965030401</c:v>
                </c:pt>
                <c:pt idx="83">
                  <c:v>0.17723129107483601</c:v>
                </c:pt>
                <c:pt idx="84">
                  <c:v>0.17507919746568101</c:v>
                </c:pt>
                <c:pt idx="85">
                  <c:v>0.179995888157895</c:v>
                </c:pt>
                <c:pt idx="86">
                  <c:v>0.17859160717037301</c:v>
                </c:pt>
                <c:pt idx="87">
                  <c:v>0.17463786531130901</c:v>
                </c:pt>
                <c:pt idx="88">
                  <c:v>0.172033165471285</c:v>
                </c:pt>
                <c:pt idx="89">
                  <c:v>0.185361409192144</c:v>
                </c:pt>
                <c:pt idx="90">
                  <c:v>0.18259420143448801</c:v>
                </c:pt>
                <c:pt idx="91">
                  <c:v>0.18243310953001299</c:v>
                </c:pt>
                <c:pt idx="92">
                  <c:v>0.17818363772829601</c:v>
                </c:pt>
                <c:pt idx="93">
                  <c:v>0.178429298272127</c:v>
                </c:pt>
                <c:pt idx="94">
                  <c:v>0.17817888474336999</c:v>
                </c:pt>
                <c:pt idx="95">
                  <c:v>0.177104645940416</c:v>
                </c:pt>
                <c:pt idx="96">
                  <c:v>0.17169811320754699</c:v>
                </c:pt>
                <c:pt idx="97">
                  <c:v>0.180461395893284</c:v>
                </c:pt>
                <c:pt idx="98">
                  <c:v>0.17909722559642399</c:v>
                </c:pt>
                <c:pt idx="99">
                  <c:v>0.168616788852745</c:v>
                </c:pt>
                <c:pt idx="100">
                  <c:v>0.17150063051702399</c:v>
                </c:pt>
                <c:pt idx="101">
                  <c:v>0.17737120847376001</c:v>
                </c:pt>
                <c:pt idx="102">
                  <c:v>0.17358036573628499</c:v>
                </c:pt>
                <c:pt idx="103">
                  <c:v>0.17233288642022601</c:v>
                </c:pt>
                <c:pt idx="104">
                  <c:v>0.17170217859707901</c:v>
                </c:pt>
                <c:pt idx="105">
                  <c:v>0.17025149700598799</c:v>
                </c:pt>
                <c:pt idx="106">
                  <c:v>0.17136104948393899</c:v>
                </c:pt>
                <c:pt idx="107">
                  <c:v>0.167048710601719</c:v>
                </c:pt>
                <c:pt idx="108">
                  <c:v>0.16362768496419999</c:v>
                </c:pt>
                <c:pt idx="109">
                  <c:v>0.17304121797252101</c:v>
                </c:pt>
                <c:pt idx="110">
                  <c:v>0.17114653814069899</c:v>
                </c:pt>
                <c:pt idx="111">
                  <c:v>0.16093931643803699</c:v>
                </c:pt>
                <c:pt idx="112">
                  <c:v>0.157650336661249</c:v>
                </c:pt>
                <c:pt idx="113">
                  <c:v>0.16841767215671899</c:v>
                </c:pt>
                <c:pt idx="114">
                  <c:v>0.16481345340930001</c:v>
                </c:pt>
                <c:pt idx="115">
                  <c:v>0.132403424151567</c:v>
                </c:pt>
                <c:pt idx="116">
                  <c:v>8.54082223508974E-2</c:v>
                </c:pt>
                <c:pt idx="117">
                  <c:v>8.3006099089314195E-2</c:v>
                </c:pt>
                <c:pt idx="118">
                  <c:v>0.102971399212194</c:v>
                </c:pt>
                <c:pt idx="119">
                  <c:v>0.10983676975945</c:v>
                </c:pt>
                <c:pt idx="120">
                  <c:v>0.105082711922517</c:v>
                </c:pt>
                <c:pt idx="121">
                  <c:v>0.12230607966456999</c:v>
                </c:pt>
                <c:pt idx="122">
                  <c:v>0.12541087231352699</c:v>
                </c:pt>
                <c:pt idx="123">
                  <c:v>9.2810722989439695E-2</c:v>
                </c:pt>
                <c:pt idx="124">
                  <c:v>9.7454870710684594E-2</c:v>
                </c:pt>
                <c:pt idx="125">
                  <c:v>0.136016215531439</c:v>
                </c:pt>
                <c:pt idx="126">
                  <c:v>0.13192545538681599</c:v>
                </c:pt>
                <c:pt idx="127">
                  <c:v>0.122072683870437</c:v>
                </c:pt>
                <c:pt idx="128">
                  <c:v>0.119193834233195</c:v>
                </c:pt>
                <c:pt idx="129">
                  <c:v>7.7367296891068596E-2</c:v>
                </c:pt>
                <c:pt idx="130">
                  <c:v>7.5292716808890797E-2</c:v>
                </c:pt>
                <c:pt idx="131">
                  <c:v>8.0001586546089201E-2</c:v>
                </c:pt>
                <c:pt idx="132">
                  <c:v>7.6300623667798301E-2</c:v>
                </c:pt>
                <c:pt idx="133">
                  <c:v>0.113432361585511</c:v>
                </c:pt>
                <c:pt idx="134">
                  <c:v>0.10864903502501801</c:v>
                </c:pt>
                <c:pt idx="135">
                  <c:v>8.9149400218102401E-2</c:v>
                </c:pt>
                <c:pt idx="136">
                  <c:v>8.9978595057404104E-2</c:v>
                </c:pt>
                <c:pt idx="137">
                  <c:v>0.11976191427315901</c:v>
                </c:pt>
                <c:pt idx="138">
                  <c:v>0.122842842842843</c:v>
                </c:pt>
                <c:pt idx="139">
                  <c:v>0.121036441079035</c:v>
                </c:pt>
                <c:pt idx="140">
                  <c:v>9.6429942418426104E-2</c:v>
                </c:pt>
                <c:pt idx="141">
                  <c:v>9.8059164188448997E-2</c:v>
                </c:pt>
                <c:pt idx="142">
                  <c:v>7.6083208826571699E-2</c:v>
                </c:pt>
                <c:pt idx="143">
                  <c:v>7.8279833186670103E-2</c:v>
                </c:pt>
                <c:pt idx="144">
                  <c:v>9.6906812842599596E-2</c:v>
                </c:pt>
                <c:pt idx="145">
                  <c:v>0.10113041499127499</c:v>
                </c:pt>
                <c:pt idx="146">
                  <c:v>9.5749508395099006E-2</c:v>
                </c:pt>
                <c:pt idx="147">
                  <c:v>8.2589702423178799E-2</c:v>
                </c:pt>
                <c:pt idx="148">
                  <c:v>8.1843627542451905E-2</c:v>
                </c:pt>
                <c:pt idx="149">
                  <c:v>0.119086145785175</c:v>
                </c:pt>
                <c:pt idx="150">
                  <c:v>0.112713225732426</c:v>
                </c:pt>
                <c:pt idx="151">
                  <c:v>0.11277448921138</c:v>
                </c:pt>
                <c:pt idx="152">
                  <c:v>0.106556754292661</c:v>
                </c:pt>
                <c:pt idx="153">
                  <c:v>7.33707699128123E-2</c:v>
                </c:pt>
                <c:pt idx="154">
                  <c:v>8.6190602200128405E-2</c:v>
                </c:pt>
                <c:pt idx="155">
                  <c:v>9.0344905404896994E-2</c:v>
                </c:pt>
                <c:pt idx="156">
                  <c:v>8.3212060151498304E-2</c:v>
                </c:pt>
                <c:pt idx="157">
                  <c:v>9.01850976399141E-2</c:v>
                </c:pt>
                <c:pt idx="158">
                  <c:v>9.2894381858616801E-2</c:v>
                </c:pt>
                <c:pt idx="159">
                  <c:v>7.6196631835972597E-2</c:v>
                </c:pt>
                <c:pt idx="160">
                  <c:v>7.5073355757532503E-2</c:v>
                </c:pt>
                <c:pt idx="161">
                  <c:v>0.10856173226603701</c:v>
                </c:pt>
                <c:pt idx="162">
                  <c:v>0.10395749358739501</c:v>
                </c:pt>
                <c:pt idx="163">
                  <c:v>0.107695685585685</c:v>
                </c:pt>
                <c:pt idx="164">
                  <c:v>0.10525356374640001</c:v>
                </c:pt>
                <c:pt idx="165">
                  <c:v>7.41108823738197E-2</c:v>
                </c:pt>
                <c:pt idx="166">
                  <c:v>8.3679890066177501E-2</c:v>
                </c:pt>
                <c:pt idx="167">
                  <c:v>8.3102293594498097E-2</c:v>
                </c:pt>
                <c:pt idx="168">
                  <c:v>8.4925383894455905E-2</c:v>
                </c:pt>
                <c:pt idx="169">
                  <c:v>8.5154061624649793E-2</c:v>
                </c:pt>
                <c:pt idx="170">
                  <c:v>7.9248963667398101E-2</c:v>
                </c:pt>
                <c:pt idx="171">
                  <c:v>7.2195559852225297E-2</c:v>
                </c:pt>
                <c:pt idx="172">
                  <c:v>7.3013897531632302E-2</c:v>
                </c:pt>
                <c:pt idx="173">
                  <c:v>0.105160350889655</c:v>
                </c:pt>
                <c:pt idx="174">
                  <c:v>0.109260114375022</c:v>
                </c:pt>
                <c:pt idx="175">
                  <c:v>0.105213600697472</c:v>
                </c:pt>
                <c:pt idx="176">
                  <c:v>8.1445963408827995E-2</c:v>
                </c:pt>
                <c:pt idx="177">
                  <c:v>7.5622991048284002E-2</c:v>
                </c:pt>
                <c:pt idx="178">
                  <c:v>6.9143980954352605E-2</c:v>
                </c:pt>
                <c:pt idx="179">
                  <c:v>7.2204275207917903E-2</c:v>
                </c:pt>
                <c:pt idx="180">
                  <c:v>9.17679286366508E-2</c:v>
                </c:pt>
                <c:pt idx="181">
                  <c:v>9.63946090168981E-2</c:v>
                </c:pt>
                <c:pt idx="182">
                  <c:v>9.5236471510894399E-2</c:v>
                </c:pt>
                <c:pt idx="183">
                  <c:v>8.5294216374072598E-2</c:v>
                </c:pt>
                <c:pt idx="184">
                  <c:v>8.7289795367056403E-2</c:v>
                </c:pt>
                <c:pt idx="185">
                  <c:v>0.11586538461538499</c:v>
                </c:pt>
                <c:pt idx="186">
                  <c:v>0.114463601532567</c:v>
                </c:pt>
                <c:pt idx="187">
                  <c:v>0.116482991572555</c:v>
                </c:pt>
                <c:pt idx="188">
                  <c:v>9.9594109556875102E-2</c:v>
                </c:pt>
                <c:pt idx="189">
                  <c:v>8.4556978961099802E-2</c:v>
                </c:pt>
                <c:pt idx="190">
                  <c:v>8.5445597950653707E-2</c:v>
                </c:pt>
                <c:pt idx="191">
                  <c:v>8.3502783426114197E-2</c:v>
                </c:pt>
                <c:pt idx="192">
                  <c:v>8.5645757686798399E-2</c:v>
                </c:pt>
                <c:pt idx="193">
                  <c:v>9.2396253414856105E-2</c:v>
                </c:pt>
                <c:pt idx="194">
                  <c:v>9.2602810866954793E-2</c:v>
                </c:pt>
                <c:pt idx="195">
                  <c:v>8.9623709839195001E-2</c:v>
                </c:pt>
                <c:pt idx="196">
                  <c:v>9.3008235104149906E-2</c:v>
                </c:pt>
                <c:pt idx="197">
                  <c:v>0.117610535603412</c:v>
                </c:pt>
                <c:pt idx="198">
                  <c:v>0.12113944013668</c:v>
                </c:pt>
                <c:pt idx="199">
                  <c:v>0.12627630076659599</c:v>
                </c:pt>
                <c:pt idx="200">
                  <c:v>0.124579124579124</c:v>
                </c:pt>
                <c:pt idx="201">
                  <c:v>9.3481249400556105E-2</c:v>
                </c:pt>
                <c:pt idx="202">
                  <c:v>9.0961556959184398E-2</c:v>
                </c:pt>
                <c:pt idx="203">
                  <c:v>9.0799300810424394E-2</c:v>
                </c:pt>
                <c:pt idx="204">
                  <c:v>9.3043120630200302E-2</c:v>
                </c:pt>
                <c:pt idx="205">
                  <c:v>0.10860349127181999</c:v>
                </c:pt>
                <c:pt idx="206">
                  <c:v>0.11023597534400099</c:v>
                </c:pt>
                <c:pt idx="207">
                  <c:v>0.10048329866634</c:v>
                </c:pt>
                <c:pt idx="208">
                  <c:v>0.101072771172713</c:v>
                </c:pt>
                <c:pt idx="209">
                  <c:v>0.12857365549493399</c:v>
                </c:pt>
                <c:pt idx="210">
                  <c:v>0.130699562773267</c:v>
                </c:pt>
                <c:pt idx="211">
                  <c:v>0.13140373589790999</c:v>
                </c:pt>
                <c:pt idx="212">
                  <c:v>0.12999814597367301</c:v>
                </c:pt>
                <c:pt idx="213">
                  <c:v>0.126349285580583</c:v>
                </c:pt>
                <c:pt idx="214">
                  <c:v>0.12461312408165801</c:v>
                </c:pt>
                <c:pt idx="215">
                  <c:v>0.13056352075801</c:v>
                </c:pt>
                <c:pt idx="216">
                  <c:v>0.13209895752295001</c:v>
                </c:pt>
                <c:pt idx="217">
                  <c:v>0.124048298834166</c:v>
                </c:pt>
                <c:pt idx="218">
                  <c:v>0.12256498312511099</c:v>
                </c:pt>
                <c:pt idx="219">
                  <c:v>0.10887225926680801</c:v>
                </c:pt>
                <c:pt idx="220">
                  <c:v>0.108430933767328</c:v>
                </c:pt>
                <c:pt idx="221">
                  <c:v>0.13086201824065899</c:v>
                </c:pt>
                <c:pt idx="222">
                  <c:v>0.135799557848195</c:v>
                </c:pt>
                <c:pt idx="223">
                  <c:v>0.14417565621233999</c:v>
                </c:pt>
                <c:pt idx="224">
                  <c:v>0.14451138868479099</c:v>
                </c:pt>
                <c:pt idx="225">
                  <c:v>0.13918693371483101</c:v>
                </c:pt>
                <c:pt idx="226">
                  <c:v>0.13589827776617</c:v>
                </c:pt>
                <c:pt idx="227">
                  <c:v>0.135178098322049</c:v>
                </c:pt>
                <c:pt idx="228">
                  <c:v>0.13506713863616401</c:v>
                </c:pt>
                <c:pt idx="229">
                  <c:v>0.126863384323888</c:v>
                </c:pt>
                <c:pt idx="230">
                  <c:v>0.126160689463442</c:v>
                </c:pt>
                <c:pt idx="231">
                  <c:v>0.11741374626460201</c:v>
                </c:pt>
                <c:pt idx="232">
                  <c:v>0.118569077616208</c:v>
                </c:pt>
                <c:pt idx="233">
                  <c:v>0.132045529167123</c:v>
                </c:pt>
                <c:pt idx="234">
                  <c:v>0.13454595185995599</c:v>
                </c:pt>
                <c:pt idx="235">
                  <c:v>0.142896145025663</c:v>
                </c:pt>
                <c:pt idx="236">
                  <c:v>0.142161156119991</c:v>
                </c:pt>
                <c:pt idx="237">
                  <c:v>0.13814552692690499</c:v>
                </c:pt>
                <c:pt idx="238">
                  <c:v>0.13786504700890201</c:v>
                </c:pt>
                <c:pt idx="239">
                  <c:v>0.13687173740741801</c:v>
                </c:pt>
                <c:pt idx="240">
                  <c:v>0.137980743077843</c:v>
                </c:pt>
                <c:pt idx="241">
                  <c:v>0.13654241879607201</c:v>
                </c:pt>
                <c:pt idx="242">
                  <c:v>0.136209945900957</c:v>
                </c:pt>
                <c:pt idx="243">
                  <c:v>0.12644676665218799</c:v>
                </c:pt>
                <c:pt idx="244">
                  <c:v>0.12831009338620999</c:v>
                </c:pt>
                <c:pt idx="245">
                  <c:v>0.15010141987829601</c:v>
                </c:pt>
                <c:pt idx="246">
                  <c:v>0.15357506460960099</c:v>
                </c:pt>
                <c:pt idx="247">
                  <c:v>0.160793465577596</c:v>
                </c:pt>
                <c:pt idx="248">
                  <c:v>0.16046789086004801</c:v>
                </c:pt>
                <c:pt idx="249">
                  <c:v>0.15650121881645099</c:v>
                </c:pt>
                <c:pt idx="250">
                  <c:v>0.155888606544625</c:v>
                </c:pt>
                <c:pt idx="251">
                  <c:v>0.159220605624389</c:v>
                </c:pt>
                <c:pt idx="252">
                  <c:v>0.16077088232287101</c:v>
                </c:pt>
                <c:pt idx="253">
                  <c:v>0.16257564754296799</c:v>
                </c:pt>
                <c:pt idx="254">
                  <c:v>0.16560785446144999</c:v>
                </c:pt>
                <c:pt idx="255">
                  <c:v>0.160613993336506</c:v>
                </c:pt>
                <c:pt idx="256">
                  <c:v>0.16195128892261701</c:v>
                </c:pt>
                <c:pt idx="257">
                  <c:v>0.16678426945149999</c:v>
                </c:pt>
                <c:pt idx="258">
                  <c:v>0.16788647541948101</c:v>
                </c:pt>
                <c:pt idx="259">
                  <c:v>0.173770186190665</c:v>
                </c:pt>
                <c:pt idx="260">
                  <c:v>0.174229861970713</c:v>
                </c:pt>
                <c:pt idx="261">
                  <c:v>0.15715999815404499</c:v>
                </c:pt>
                <c:pt idx="262">
                  <c:v>0.15500993209220701</c:v>
                </c:pt>
                <c:pt idx="263">
                  <c:v>0.15357518642206899</c:v>
                </c:pt>
                <c:pt idx="264">
                  <c:v>0.153784933033177</c:v>
                </c:pt>
                <c:pt idx="265">
                  <c:v>0.153510093401627</c:v>
                </c:pt>
                <c:pt idx="266">
                  <c:v>0.15642338424626701</c:v>
                </c:pt>
                <c:pt idx="267">
                  <c:v>0.150398406374502</c:v>
                </c:pt>
                <c:pt idx="268">
                  <c:v>0.15151515151515099</c:v>
                </c:pt>
                <c:pt idx="269">
                  <c:v>0.15679640215198401</c:v>
                </c:pt>
                <c:pt idx="270">
                  <c:v>0.157992330060264</c:v>
                </c:pt>
                <c:pt idx="271">
                  <c:v>0.17199780275500701</c:v>
                </c:pt>
                <c:pt idx="272">
                  <c:v>0.17096276247066</c:v>
                </c:pt>
              </c:numCache>
            </c:numRef>
          </c:val>
          <c:smooth val="0"/>
          <c:extLst>
            <c:ext xmlns:c16="http://schemas.microsoft.com/office/drawing/2014/chart" uri="{C3380CC4-5D6E-409C-BE32-E72D297353CC}">
              <c16:uniqueId val="{00000002-447F-4A9F-A821-37D97D421D2D}"/>
            </c:ext>
          </c:extLst>
        </c:ser>
        <c:ser>
          <c:idx val="2"/>
          <c:order val="1"/>
          <c:tx>
            <c:v>Nacional</c:v>
          </c:tx>
          <c:spPr>
            <a:ln w="19050" cap="rnd">
              <a:solidFill>
                <a:schemeClr val="bg1">
                  <a:lumMod val="50000"/>
                </a:schemeClr>
              </a:solidFill>
              <a:round/>
            </a:ln>
            <a:effectLst/>
          </c:spPr>
          <c:marker>
            <c:symbol val="none"/>
          </c:marker>
          <c:dLbls>
            <c:dLbl>
              <c:idx val="255"/>
              <c:layout>
                <c:manualLayout>
                  <c:x val="-0.10823873097791169"/>
                  <c:y val="-0.1532988889396918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447F-4A9F-A821-37D97D421D2D}"/>
                </c:ext>
              </c:extLst>
            </c:dLbl>
            <c:dLbl>
              <c:idx val="272"/>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447F-4A9F-A821-37D97D421D2D}"/>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'F71-72'!$A$19:$A$291</c:f>
              <c:numCache>
                <c:formatCode>mm/dd/yyyy</c:formatCode>
                <c:ptCount val="273"/>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pt idx="269">
                  <c:v>45047</c:v>
                </c:pt>
                <c:pt idx="270">
                  <c:v>45078</c:v>
                </c:pt>
                <c:pt idx="271">
                  <c:v>45108</c:v>
                </c:pt>
                <c:pt idx="272">
                  <c:v>45139</c:v>
                </c:pt>
              </c:numCache>
            </c:numRef>
          </c:cat>
          <c:val>
            <c:numRef>
              <c:f>'F71-72'!$W$19:$W$291</c:f>
              <c:numCache>
                <c:formatCode>0.00%</c:formatCode>
                <c:ptCount val="273"/>
                <c:pt idx="0">
                  <c:v>0.23472906403940899</c:v>
                </c:pt>
                <c:pt idx="1">
                  <c:v>0.24221805099327401</c:v>
                </c:pt>
                <c:pt idx="2">
                  <c:v>0.22107989326636299</c:v>
                </c:pt>
                <c:pt idx="3">
                  <c:v>0.22333255867999099</c:v>
                </c:pt>
                <c:pt idx="4">
                  <c:v>0.223666106099985</c:v>
                </c:pt>
                <c:pt idx="5">
                  <c:v>0.23248138767365101</c:v>
                </c:pt>
                <c:pt idx="6">
                  <c:v>0.23581412920287101</c:v>
                </c:pt>
                <c:pt idx="7">
                  <c:v>0.23210196916501299</c:v>
                </c:pt>
                <c:pt idx="8">
                  <c:v>0.22719344809281899</c:v>
                </c:pt>
                <c:pt idx="9">
                  <c:v>0.22517703781829099</c:v>
                </c:pt>
                <c:pt idx="10">
                  <c:v>0.22119056533133599</c:v>
                </c:pt>
                <c:pt idx="11">
                  <c:v>0.21686567164179099</c:v>
                </c:pt>
                <c:pt idx="12">
                  <c:v>0.219345347554248</c:v>
                </c:pt>
                <c:pt idx="13">
                  <c:v>0.227680146799351</c:v>
                </c:pt>
                <c:pt idx="14">
                  <c:v>0.22471353798274199</c:v>
                </c:pt>
                <c:pt idx="15">
                  <c:v>0.21317390689118401</c:v>
                </c:pt>
                <c:pt idx="16">
                  <c:v>0.21299715909090899</c:v>
                </c:pt>
                <c:pt idx="17">
                  <c:v>0.22105410709279499</c:v>
                </c:pt>
                <c:pt idx="18">
                  <c:v>0.22215212057483399</c:v>
                </c:pt>
                <c:pt idx="19">
                  <c:v>0.22212136024020701</c:v>
                </c:pt>
                <c:pt idx="20">
                  <c:v>0.218726016884114</c:v>
                </c:pt>
                <c:pt idx="21">
                  <c:v>0.21632567558131399</c:v>
                </c:pt>
                <c:pt idx="22">
                  <c:v>0.21662344943584</c:v>
                </c:pt>
                <c:pt idx="23">
                  <c:v>0.21496947835738101</c:v>
                </c:pt>
                <c:pt idx="24">
                  <c:v>0.212952118498106</c:v>
                </c:pt>
                <c:pt idx="25">
                  <c:v>0.21632355861521199</c:v>
                </c:pt>
                <c:pt idx="26">
                  <c:v>0.21284051838138099</c:v>
                </c:pt>
                <c:pt idx="27">
                  <c:v>0.203174394099052</c:v>
                </c:pt>
                <c:pt idx="28">
                  <c:v>0.20367081113084701</c:v>
                </c:pt>
                <c:pt idx="29">
                  <c:v>0.21176470588235299</c:v>
                </c:pt>
                <c:pt idx="30">
                  <c:v>0.21071428571428599</c:v>
                </c:pt>
                <c:pt idx="31">
                  <c:v>0.217301484828922</c:v>
                </c:pt>
                <c:pt idx="32">
                  <c:v>0.21487976274901699</c:v>
                </c:pt>
                <c:pt idx="33">
                  <c:v>0.208090614886731</c:v>
                </c:pt>
                <c:pt idx="34">
                  <c:v>0.20776774696369399</c:v>
                </c:pt>
                <c:pt idx="35">
                  <c:v>0.20822059013013799</c:v>
                </c:pt>
                <c:pt idx="36">
                  <c:v>0.20459916959437899</c:v>
                </c:pt>
                <c:pt idx="37">
                  <c:v>0.20856174930705301</c:v>
                </c:pt>
                <c:pt idx="38">
                  <c:v>0.20768092713598801</c:v>
                </c:pt>
                <c:pt idx="39">
                  <c:v>0.198319535400964</c:v>
                </c:pt>
                <c:pt idx="40">
                  <c:v>0.2008528521105</c:v>
                </c:pt>
                <c:pt idx="41">
                  <c:v>0.20892976792349399</c:v>
                </c:pt>
                <c:pt idx="42">
                  <c:v>0.210272677362289</c:v>
                </c:pt>
                <c:pt idx="43">
                  <c:v>0.21003267578361401</c:v>
                </c:pt>
                <c:pt idx="44">
                  <c:v>0.20764994250438801</c:v>
                </c:pt>
                <c:pt idx="45">
                  <c:v>0.20855451827445301</c:v>
                </c:pt>
                <c:pt idx="46">
                  <c:v>0.20860096653820301</c:v>
                </c:pt>
                <c:pt idx="47">
                  <c:v>0.206772859922179</c:v>
                </c:pt>
                <c:pt idx="48">
                  <c:v>0.203319251659626</c:v>
                </c:pt>
                <c:pt idx="49">
                  <c:v>0.207213496218732</c:v>
                </c:pt>
                <c:pt idx="50">
                  <c:v>0.20533737326651899</c:v>
                </c:pt>
                <c:pt idx="51">
                  <c:v>0.19722560798653399</c:v>
                </c:pt>
                <c:pt idx="52">
                  <c:v>0.19695738009522701</c:v>
                </c:pt>
                <c:pt idx="53">
                  <c:v>0.205858655616943</c:v>
                </c:pt>
                <c:pt idx="54">
                  <c:v>0.20707740187885401</c:v>
                </c:pt>
                <c:pt idx="55">
                  <c:v>0.211249070206557</c:v>
                </c:pt>
                <c:pt idx="56">
                  <c:v>0.20915295062224001</c:v>
                </c:pt>
                <c:pt idx="57">
                  <c:v>0.205824682814302</c:v>
                </c:pt>
                <c:pt idx="58">
                  <c:v>0.20578014595158101</c:v>
                </c:pt>
                <c:pt idx="59">
                  <c:v>0.204047700951726</c:v>
                </c:pt>
                <c:pt idx="60">
                  <c:v>0.200944147423501</c:v>
                </c:pt>
                <c:pt idx="61">
                  <c:v>0.200448234393791</c:v>
                </c:pt>
                <c:pt idx="62">
                  <c:v>0.198708476987906</c:v>
                </c:pt>
                <c:pt idx="63">
                  <c:v>0.194206244503078</c:v>
                </c:pt>
                <c:pt idx="64">
                  <c:v>0.19617645443058801</c:v>
                </c:pt>
                <c:pt idx="65">
                  <c:v>0.20663864169896801</c:v>
                </c:pt>
                <c:pt idx="66">
                  <c:v>0.20709670353740001</c:v>
                </c:pt>
                <c:pt idx="67">
                  <c:v>0.210277581617687</c:v>
                </c:pt>
                <c:pt idx="68">
                  <c:v>0.20709898352992301</c:v>
                </c:pt>
                <c:pt idx="69">
                  <c:v>0.20365007376646099</c:v>
                </c:pt>
                <c:pt idx="70">
                  <c:v>0.204494258557222</c:v>
                </c:pt>
                <c:pt idx="71">
                  <c:v>0.205276354518696</c:v>
                </c:pt>
                <c:pt idx="72">
                  <c:v>0.202595296025953</c:v>
                </c:pt>
                <c:pt idx="73">
                  <c:v>0.20084116516953099</c:v>
                </c:pt>
                <c:pt idx="74">
                  <c:v>0.19882493630738801</c:v>
                </c:pt>
                <c:pt idx="75">
                  <c:v>0.192265596497629</c:v>
                </c:pt>
                <c:pt idx="76">
                  <c:v>0.19210128692752601</c:v>
                </c:pt>
                <c:pt idx="77">
                  <c:v>0.202321123257862</c:v>
                </c:pt>
                <c:pt idx="78">
                  <c:v>0.20332122470160899</c:v>
                </c:pt>
                <c:pt idx="79">
                  <c:v>0.206583427922815</c:v>
                </c:pt>
                <c:pt idx="80">
                  <c:v>0.20357271929371701</c:v>
                </c:pt>
                <c:pt idx="81">
                  <c:v>0.20259875259875301</c:v>
                </c:pt>
                <c:pt idx="82">
                  <c:v>0.20014597779052201</c:v>
                </c:pt>
                <c:pt idx="83">
                  <c:v>0.20018612346189599</c:v>
                </c:pt>
                <c:pt idx="84">
                  <c:v>0.199804416079057</c:v>
                </c:pt>
                <c:pt idx="85">
                  <c:v>0.194282610842303</c:v>
                </c:pt>
                <c:pt idx="86">
                  <c:v>0.191939148473772</c:v>
                </c:pt>
                <c:pt idx="87">
                  <c:v>0.19032576505429399</c:v>
                </c:pt>
                <c:pt idx="88">
                  <c:v>0.188191699604743</c:v>
                </c:pt>
                <c:pt idx="89">
                  <c:v>0.20009823182711201</c:v>
                </c:pt>
                <c:pt idx="90">
                  <c:v>0.20058025177026001</c:v>
                </c:pt>
                <c:pt idx="91">
                  <c:v>0.19381083829725401</c:v>
                </c:pt>
                <c:pt idx="92">
                  <c:v>0.19148833155805201</c:v>
                </c:pt>
                <c:pt idx="93">
                  <c:v>0.194882082395538</c:v>
                </c:pt>
                <c:pt idx="94">
                  <c:v>0.19326084827113299</c:v>
                </c:pt>
                <c:pt idx="95">
                  <c:v>0.193513829372809</c:v>
                </c:pt>
                <c:pt idx="96">
                  <c:v>0.19110251450676999</c:v>
                </c:pt>
                <c:pt idx="97">
                  <c:v>0.18919421583670401</c:v>
                </c:pt>
                <c:pt idx="98">
                  <c:v>0.18624269954575001</c:v>
                </c:pt>
                <c:pt idx="99">
                  <c:v>0.17908980241595601</c:v>
                </c:pt>
                <c:pt idx="100">
                  <c:v>0.17812383090160899</c:v>
                </c:pt>
                <c:pt idx="101">
                  <c:v>0.186117679788566</c:v>
                </c:pt>
                <c:pt idx="102">
                  <c:v>0.18348794063079801</c:v>
                </c:pt>
                <c:pt idx="103">
                  <c:v>0.18332257767124499</c:v>
                </c:pt>
                <c:pt idx="104">
                  <c:v>0.182166782166782</c:v>
                </c:pt>
                <c:pt idx="105">
                  <c:v>0.18041860465116299</c:v>
                </c:pt>
                <c:pt idx="106">
                  <c:v>0.17308320500256699</c:v>
                </c:pt>
                <c:pt idx="107">
                  <c:v>0.17427347242921001</c:v>
                </c:pt>
                <c:pt idx="108">
                  <c:v>0.173743380098486</c:v>
                </c:pt>
                <c:pt idx="109">
                  <c:v>0.174709263467451</c:v>
                </c:pt>
                <c:pt idx="110">
                  <c:v>0.17263073353560601</c:v>
                </c:pt>
                <c:pt idx="111">
                  <c:v>0.168358828572718</c:v>
                </c:pt>
                <c:pt idx="112">
                  <c:v>0.16787793978242199</c:v>
                </c:pt>
                <c:pt idx="113">
                  <c:v>0.175835934016942</c:v>
                </c:pt>
                <c:pt idx="114">
                  <c:v>0.17444146559428</c:v>
                </c:pt>
                <c:pt idx="115">
                  <c:v>0.17398209007896201</c:v>
                </c:pt>
                <c:pt idx="116">
                  <c:v>0.166835187057634</c:v>
                </c:pt>
                <c:pt idx="117">
                  <c:v>0.164474853385463</c:v>
                </c:pt>
                <c:pt idx="118">
                  <c:v>0.163396075290348</c:v>
                </c:pt>
                <c:pt idx="119">
                  <c:v>0.166028835884656</c:v>
                </c:pt>
                <c:pt idx="120">
                  <c:v>0.165255927321073</c:v>
                </c:pt>
                <c:pt idx="121">
                  <c:v>0.159594680177327</c:v>
                </c:pt>
                <c:pt idx="122">
                  <c:v>0.16266213055496501</c:v>
                </c:pt>
                <c:pt idx="123">
                  <c:v>0.15362368152432801</c:v>
                </c:pt>
                <c:pt idx="124">
                  <c:v>0.155242021163571</c:v>
                </c:pt>
                <c:pt idx="125">
                  <c:v>0.166094220413009</c:v>
                </c:pt>
                <c:pt idx="126">
                  <c:v>0.16565304299749101</c:v>
                </c:pt>
                <c:pt idx="127">
                  <c:v>0.16716493326034801</c:v>
                </c:pt>
                <c:pt idx="128">
                  <c:v>0.163469241472362</c:v>
                </c:pt>
                <c:pt idx="129">
                  <c:v>0.15509357269878901</c:v>
                </c:pt>
                <c:pt idx="130">
                  <c:v>0.15296813340688301</c:v>
                </c:pt>
                <c:pt idx="131">
                  <c:v>0.15542026044309101</c:v>
                </c:pt>
                <c:pt idx="132">
                  <c:v>0.15470870921507501</c:v>
                </c:pt>
                <c:pt idx="133">
                  <c:v>0.157208962493911</c:v>
                </c:pt>
                <c:pt idx="134">
                  <c:v>0.153983522058525</c:v>
                </c:pt>
                <c:pt idx="135">
                  <c:v>0.14843208416588499</c:v>
                </c:pt>
                <c:pt idx="136">
                  <c:v>0.14920751334392701</c:v>
                </c:pt>
                <c:pt idx="137">
                  <c:v>0.162081995855512</c:v>
                </c:pt>
                <c:pt idx="138">
                  <c:v>0.16338855790418699</c:v>
                </c:pt>
                <c:pt idx="139">
                  <c:v>0.163738920225625</c:v>
                </c:pt>
                <c:pt idx="140">
                  <c:v>0.15877807292924401</c:v>
                </c:pt>
                <c:pt idx="141">
                  <c:v>0.157369300354509</c:v>
                </c:pt>
                <c:pt idx="142">
                  <c:v>0.15252788406741</c:v>
                </c:pt>
                <c:pt idx="143">
                  <c:v>0.15562428780726001</c:v>
                </c:pt>
                <c:pt idx="144">
                  <c:v>0.15788404501686101</c:v>
                </c:pt>
                <c:pt idx="145">
                  <c:v>0.157699949355254</c:v>
                </c:pt>
                <c:pt idx="146">
                  <c:v>0.153454177687879</c:v>
                </c:pt>
                <c:pt idx="147">
                  <c:v>0.14773570898292501</c:v>
                </c:pt>
                <c:pt idx="148">
                  <c:v>0.14555603263203101</c:v>
                </c:pt>
                <c:pt idx="149">
                  <c:v>0.156913960469377</c:v>
                </c:pt>
                <c:pt idx="150">
                  <c:v>0.15802633121068899</c:v>
                </c:pt>
                <c:pt idx="151">
                  <c:v>0.15624274324638099</c:v>
                </c:pt>
                <c:pt idx="152">
                  <c:v>0.153384912959381</c:v>
                </c:pt>
                <c:pt idx="153">
                  <c:v>0.14961182850232099</c:v>
                </c:pt>
                <c:pt idx="154">
                  <c:v>0.14710944222795899</c:v>
                </c:pt>
                <c:pt idx="155">
                  <c:v>0.15028517852957199</c:v>
                </c:pt>
                <c:pt idx="156">
                  <c:v>0.14979583900447199</c:v>
                </c:pt>
                <c:pt idx="157">
                  <c:v>0.14911136778568501</c:v>
                </c:pt>
                <c:pt idx="158">
                  <c:v>0.14696687755861501</c:v>
                </c:pt>
                <c:pt idx="159">
                  <c:v>0.143520077841398</c:v>
                </c:pt>
                <c:pt idx="160">
                  <c:v>0.14310241863242701</c:v>
                </c:pt>
                <c:pt idx="161">
                  <c:v>0.15359391884338799</c:v>
                </c:pt>
                <c:pt idx="162">
                  <c:v>0.15385189608838501</c:v>
                </c:pt>
                <c:pt idx="163">
                  <c:v>0.15303225806451601</c:v>
                </c:pt>
                <c:pt idx="164">
                  <c:v>0.151379705219608</c:v>
                </c:pt>
                <c:pt idx="165">
                  <c:v>0.14591171540324099</c:v>
                </c:pt>
                <c:pt idx="166">
                  <c:v>0.14415020945541601</c:v>
                </c:pt>
                <c:pt idx="167">
                  <c:v>0.14776363771675199</c:v>
                </c:pt>
                <c:pt idx="168">
                  <c:v>0.14811376800831699</c:v>
                </c:pt>
                <c:pt idx="169">
                  <c:v>0.141511111111111</c:v>
                </c:pt>
                <c:pt idx="170">
                  <c:v>0.13978724161240999</c:v>
                </c:pt>
                <c:pt idx="171">
                  <c:v>0.138818217651485</c:v>
                </c:pt>
                <c:pt idx="172">
                  <c:v>0.137755832259911</c:v>
                </c:pt>
                <c:pt idx="173">
                  <c:v>0.148915714133105</c:v>
                </c:pt>
                <c:pt idx="174">
                  <c:v>0.14864188706218701</c:v>
                </c:pt>
                <c:pt idx="175">
                  <c:v>0.14645486245641201</c:v>
                </c:pt>
                <c:pt idx="176">
                  <c:v>0.142419655742898</c:v>
                </c:pt>
                <c:pt idx="177">
                  <c:v>0.141775587458039</c:v>
                </c:pt>
                <c:pt idx="178">
                  <c:v>0.14033077969499599</c:v>
                </c:pt>
                <c:pt idx="179">
                  <c:v>0.14145264132796601</c:v>
                </c:pt>
                <c:pt idx="180">
                  <c:v>0.144433371298406</c:v>
                </c:pt>
                <c:pt idx="181">
                  <c:v>0.14133561643835599</c:v>
                </c:pt>
                <c:pt idx="182">
                  <c:v>0.13831244435312701</c:v>
                </c:pt>
                <c:pt idx="183">
                  <c:v>0.13501238645747299</c:v>
                </c:pt>
                <c:pt idx="184">
                  <c:v>0.13428719186347199</c:v>
                </c:pt>
                <c:pt idx="185">
                  <c:v>0.14057388222464601</c:v>
                </c:pt>
                <c:pt idx="186">
                  <c:v>0.14071467614102201</c:v>
                </c:pt>
                <c:pt idx="187">
                  <c:v>0.14270706249152801</c:v>
                </c:pt>
                <c:pt idx="188">
                  <c:v>0.13859976267163901</c:v>
                </c:pt>
                <c:pt idx="189">
                  <c:v>0.13718287617151301</c:v>
                </c:pt>
                <c:pt idx="190">
                  <c:v>0.136733287388008</c:v>
                </c:pt>
                <c:pt idx="191">
                  <c:v>0.137071651090342</c:v>
                </c:pt>
                <c:pt idx="192">
                  <c:v>0.13957934990439799</c:v>
                </c:pt>
                <c:pt idx="193">
                  <c:v>0.13691843296804301</c:v>
                </c:pt>
                <c:pt idx="194">
                  <c:v>0.136181925421063</c:v>
                </c:pt>
                <c:pt idx="195">
                  <c:v>0.13533265299404201</c:v>
                </c:pt>
                <c:pt idx="196">
                  <c:v>0.136366627187788</c:v>
                </c:pt>
                <c:pt idx="197">
                  <c:v>0.141364314921789</c:v>
                </c:pt>
                <c:pt idx="198">
                  <c:v>0.14337443726756699</c:v>
                </c:pt>
                <c:pt idx="199">
                  <c:v>0.14647413067409201</c:v>
                </c:pt>
                <c:pt idx="200">
                  <c:v>0.14487861871997901</c:v>
                </c:pt>
                <c:pt idx="201">
                  <c:v>0.14036408879575701</c:v>
                </c:pt>
                <c:pt idx="202">
                  <c:v>0.13857714773249299</c:v>
                </c:pt>
                <c:pt idx="203">
                  <c:v>0.14009867023883399</c:v>
                </c:pt>
                <c:pt idx="204">
                  <c:v>0.141668285732789</c:v>
                </c:pt>
                <c:pt idx="205">
                  <c:v>0.139415716294329</c:v>
                </c:pt>
                <c:pt idx="206">
                  <c:v>0.14126776364996299</c:v>
                </c:pt>
                <c:pt idx="207">
                  <c:v>0.13714943100553501</c:v>
                </c:pt>
                <c:pt idx="208">
                  <c:v>0.13621252136088199</c:v>
                </c:pt>
                <c:pt idx="209">
                  <c:v>0.14591109602986099</c:v>
                </c:pt>
                <c:pt idx="210">
                  <c:v>0.148826276559552</c:v>
                </c:pt>
                <c:pt idx="211">
                  <c:v>0.15107803503613901</c:v>
                </c:pt>
                <c:pt idx="212">
                  <c:v>0.148944007858546</c:v>
                </c:pt>
                <c:pt idx="213">
                  <c:v>0.147167468570542</c:v>
                </c:pt>
                <c:pt idx="214">
                  <c:v>0.146298947892673</c:v>
                </c:pt>
                <c:pt idx="215">
                  <c:v>0.147625239952938</c:v>
                </c:pt>
                <c:pt idx="216">
                  <c:v>0.15069296539803101</c:v>
                </c:pt>
                <c:pt idx="217">
                  <c:v>0.14492838522597501</c:v>
                </c:pt>
                <c:pt idx="218">
                  <c:v>0.145384480644596</c:v>
                </c:pt>
                <c:pt idx="219">
                  <c:v>0.141264699874522</c:v>
                </c:pt>
                <c:pt idx="220">
                  <c:v>0.14077005907860701</c:v>
                </c:pt>
                <c:pt idx="221">
                  <c:v>0.14940365910143599</c:v>
                </c:pt>
                <c:pt idx="222">
                  <c:v>0.15042963307013499</c:v>
                </c:pt>
                <c:pt idx="223">
                  <c:v>0.156131151319581</c:v>
                </c:pt>
                <c:pt idx="224">
                  <c:v>0.15619944534319399</c:v>
                </c:pt>
                <c:pt idx="225">
                  <c:v>0.15090372879376299</c:v>
                </c:pt>
                <c:pt idx="226">
                  <c:v>0.14922883315285801</c:v>
                </c:pt>
                <c:pt idx="227">
                  <c:v>0.14924288662190799</c:v>
                </c:pt>
                <c:pt idx="228">
                  <c:v>0.15135744643941401</c:v>
                </c:pt>
                <c:pt idx="229">
                  <c:v>0.145529573590096</c:v>
                </c:pt>
                <c:pt idx="230">
                  <c:v>0.14432453160951</c:v>
                </c:pt>
                <c:pt idx="231">
                  <c:v>0.14285324976154801</c:v>
                </c:pt>
                <c:pt idx="232">
                  <c:v>0.14783783783783799</c:v>
                </c:pt>
                <c:pt idx="233">
                  <c:v>0.15039083413641699</c:v>
                </c:pt>
                <c:pt idx="234">
                  <c:v>0.14474036044708299</c:v>
                </c:pt>
                <c:pt idx="235">
                  <c:v>0.145123131519519</c:v>
                </c:pt>
                <c:pt idx="236">
                  <c:v>0.142376530749563</c:v>
                </c:pt>
                <c:pt idx="237">
                  <c:v>0.14278769546547099</c:v>
                </c:pt>
                <c:pt idx="238">
                  <c:v>0.140686261255171</c:v>
                </c:pt>
                <c:pt idx="239">
                  <c:v>0.14249705030569501</c:v>
                </c:pt>
                <c:pt idx="240">
                  <c:v>0.142095725402409</c:v>
                </c:pt>
                <c:pt idx="241">
                  <c:v>0.13677050672600399</c:v>
                </c:pt>
                <c:pt idx="242">
                  <c:v>0.13622720508487399</c:v>
                </c:pt>
                <c:pt idx="243">
                  <c:v>0.133566238829397</c:v>
                </c:pt>
                <c:pt idx="244">
                  <c:v>0.13427660220714799</c:v>
                </c:pt>
                <c:pt idx="245">
                  <c:v>0.14342769586295201</c:v>
                </c:pt>
                <c:pt idx="246">
                  <c:v>0.145897959698368</c:v>
                </c:pt>
                <c:pt idx="247">
                  <c:v>0.151372923046032</c:v>
                </c:pt>
                <c:pt idx="248">
                  <c:v>0.15086412920429701</c:v>
                </c:pt>
                <c:pt idx="249">
                  <c:v>0.14603766924686701</c:v>
                </c:pt>
                <c:pt idx="250">
                  <c:v>0.145035282258065</c:v>
                </c:pt>
                <c:pt idx="251">
                  <c:v>0.14925373134328401</c:v>
                </c:pt>
                <c:pt idx="252">
                  <c:v>0.149429005050631</c:v>
                </c:pt>
                <c:pt idx="253">
                  <c:v>0.14205550898761299</c:v>
                </c:pt>
                <c:pt idx="254">
                  <c:v>0.143782083892152</c:v>
                </c:pt>
                <c:pt idx="255">
                  <c:v>0.139216091478956</c:v>
                </c:pt>
                <c:pt idx="256">
                  <c:v>0.13995557692748101</c:v>
                </c:pt>
                <c:pt idx="257">
                  <c:v>0.14789691002314101</c:v>
                </c:pt>
                <c:pt idx="258">
                  <c:v>0.14809600581302901</c:v>
                </c:pt>
                <c:pt idx="259">
                  <c:v>0.154470262108134</c:v>
                </c:pt>
                <c:pt idx="260">
                  <c:v>0.15410494942196501</c:v>
                </c:pt>
                <c:pt idx="261">
                  <c:v>0.14956770372387501</c:v>
                </c:pt>
                <c:pt idx="262">
                  <c:v>0.14733186553782601</c:v>
                </c:pt>
                <c:pt idx="263">
                  <c:v>0.149014833851842</c:v>
                </c:pt>
                <c:pt idx="264">
                  <c:v>0.14930656688996899</c:v>
                </c:pt>
                <c:pt idx="265">
                  <c:v>0.139687447768678</c:v>
                </c:pt>
                <c:pt idx="266">
                  <c:v>0.14222545152584601</c:v>
                </c:pt>
                <c:pt idx="267">
                  <c:v>0.13657722270310399</c:v>
                </c:pt>
                <c:pt idx="268">
                  <c:v>0.13628711041760799</c:v>
                </c:pt>
                <c:pt idx="269">
                  <c:v>0.14379510112816399</c:v>
                </c:pt>
                <c:pt idx="270">
                  <c:v>0.14415111237761799</c:v>
                </c:pt>
                <c:pt idx="271">
                  <c:v>0.148774594408008</c:v>
                </c:pt>
                <c:pt idx="272">
                  <c:v>0.14782944790268099</c:v>
                </c:pt>
              </c:numCache>
            </c:numRef>
          </c:val>
          <c:smooth val="0"/>
          <c:extLst>
            <c:ext xmlns:c16="http://schemas.microsoft.com/office/drawing/2014/chart" uri="{C3380CC4-5D6E-409C-BE32-E72D297353CC}">
              <c16:uniqueId val="{00000005-447F-4A9F-A821-37D97D421D2D}"/>
            </c:ext>
          </c:extLst>
        </c:ser>
        <c:dLbls>
          <c:showLegendKey val="0"/>
          <c:showVal val="0"/>
          <c:showCatName val="0"/>
          <c:showSerName val="0"/>
          <c:showPercent val="0"/>
          <c:showBubbleSize val="0"/>
        </c:dLbls>
        <c:smooth val="0"/>
        <c:axId val="2098048287"/>
        <c:axId val="1599109839"/>
      </c:lineChart>
      <c:valAx>
        <c:axId val="1599109839"/>
        <c:scaling>
          <c:orientation val="minMax"/>
          <c:max val="0.30000000000000004"/>
          <c:min val="5.000000000000001E-2"/>
        </c:scaling>
        <c:delete val="0"/>
        <c:axPos val="r"/>
        <c:majorGridlines>
          <c:spPr>
            <a:ln w="9525" cap="flat" cmpd="sng" algn="ctr">
              <a:solidFill>
                <a:schemeClr val="tx1">
                  <a:lumMod val="15000"/>
                  <a:lumOff val="85000"/>
                </a:schemeClr>
              </a:solidFill>
              <a:round/>
            </a:ln>
            <a:effectLst/>
          </c:spPr>
        </c:majorGridlines>
        <c:numFmt formatCode="0.00%" sourceLinked="0"/>
        <c:majorTickMark val="out"/>
        <c:minorTickMark val="none"/>
        <c:tickLblPos val="low"/>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98048287"/>
        <c:crosses val="max"/>
        <c:crossBetween val="between"/>
      </c:valAx>
      <c:dateAx>
        <c:axId val="2098048287"/>
        <c:scaling>
          <c:orientation val="minMax"/>
          <c:max val="45139"/>
          <c:min val="36739"/>
        </c:scaling>
        <c:delete val="0"/>
        <c:axPos val="b"/>
        <c:numFmt formatCode="mmm\ yyyy" sourceLinked="0"/>
        <c:majorTickMark val="cross"/>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599109839"/>
        <c:crosses val="autoZero"/>
        <c:auto val="1"/>
        <c:lblOffset val="100"/>
        <c:baseTimeUnit val="months"/>
        <c:majorUnit val="6"/>
        <c:major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15A5-4CA5-9B5D-6A4376422C68}"/>
              </c:ext>
            </c:extLst>
          </c:dPt>
          <c:dPt>
            <c:idx val="1"/>
            <c:invertIfNegative val="0"/>
            <c:bubble3D val="0"/>
            <c:spPr>
              <a:solidFill>
                <a:srgbClr val="606868"/>
              </a:solidFill>
              <a:ln>
                <a:noFill/>
              </a:ln>
              <a:effectLst/>
            </c:spPr>
            <c:extLst>
              <c:ext xmlns:c16="http://schemas.microsoft.com/office/drawing/2014/chart" uri="{C3380CC4-5D6E-409C-BE32-E72D297353CC}">
                <c16:uniqueId val="{00000003-15A5-4CA5-9B5D-6A4376422C68}"/>
              </c:ext>
            </c:extLst>
          </c:dPt>
          <c:dPt>
            <c:idx val="7"/>
            <c:invertIfNegative val="0"/>
            <c:bubble3D val="0"/>
            <c:spPr>
              <a:solidFill>
                <a:srgbClr val="FFC000"/>
              </a:solidFill>
              <a:ln>
                <a:noFill/>
              </a:ln>
              <a:effectLst/>
            </c:spPr>
            <c:extLst>
              <c:ext xmlns:c16="http://schemas.microsoft.com/office/drawing/2014/chart" uri="{C3380CC4-5D6E-409C-BE32-E72D297353CC}">
                <c16:uniqueId val="{00000005-15A5-4CA5-9B5D-6A4376422C68}"/>
              </c:ext>
            </c:extLst>
          </c:dPt>
          <c:dPt>
            <c:idx val="12"/>
            <c:invertIfNegative val="0"/>
            <c:bubble3D val="0"/>
            <c:spPr>
              <a:solidFill>
                <a:srgbClr val="606868"/>
              </a:solidFill>
              <a:ln>
                <a:noFill/>
              </a:ln>
              <a:effectLst/>
            </c:spPr>
            <c:extLst>
              <c:ext xmlns:c16="http://schemas.microsoft.com/office/drawing/2014/chart" uri="{C3380CC4-5D6E-409C-BE32-E72D297353CC}">
                <c16:uniqueId val="{00000007-15A5-4CA5-9B5D-6A4376422C68}"/>
              </c:ext>
            </c:extLst>
          </c:dPt>
          <c:dPt>
            <c:idx val="13"/>
            <c:invertIfNegative val="0"/>
            <c:bubble3D val="0"/>
            <c:spPr>
              <a:solidFill>
                <a:srgbClr val="606868"/>
              </a:solidFill>
              <a:ln>
                <a:noFill/>
              </a:ln>
              <a:effectLst/>
            </c:spPr>
            <c:extLst>
              <c:ext xmlns:c16="http://schemas.microsoft.com/office/drawing/2014/chart" uri="{C3380CC4-5D6E-409C-BE32-E72D297353CC}">
                <c16:uniqueId val="{00000009-15A5-4CA5-9B5D-6A4376422C68}"/>
              </c:ext>
            </c:extLst>
          </c:dPt>
          <c:dPt>
            <c:idx val="19"/>
            <c:invertIfNegative val="0"/>
            <c:bubble3D val="0"/>
            <c:spPr>
              <a:solidFill>
                <a:srgbClr val="FFC000"/>
              </a:solidFill>
              <a:ln>
                <a:noFill/>
              </a:ln>
              <a:effectLst/>
            </c:spPr>
            <c:extLst>
              <c:ext xmlns:c16="http://schemas.microsoft.com/office/drawing/2014/chart" uri="{C3380CC4-5D6E-409C-BE32-E72D297353CC}">
                <c16:uniqueId val="{0000000B-15A5-4CA5-9B5D-6A4376422C68}"/>
              </c:ext>
            </c:extLst>
          </c:dPt>
          <c:dPt>
            <c:idx val="20"/>
            <c:invertIfNegative val="0"/>
            <c:bubble3D val="0"/>
            <c:spPr>
              <a:solidFill>
                <a:srgbClr val="606868"/>
              </a:solidFill>
              <a:ln>
                <a:noFill/>
              </a:ln>
              <a:effectLst/>
            </c:spPr>
            <c:extLst>
              <c:ext xmlns:c16="http://schemas.microsoft.com/office/drawing/2014/chart" uri="{C3380CC4-5D6E-409C-BE32-E72D297353CC}">
                <c16:uniqueId val="{0000000D-15A5-4CA5-9B5D-6A4376422C68}"/>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F-15A5-4CA5-9B5D-6A4376422C68}"/>
              </c:ext>
            </c:extLst>
          </c:dPt>
          <c:dPt>
            <c:idx val="22"/>
            <c:invertIfNegative val="0"/>
            <c:bubble3D val="0"/>
            <c:spPr>
              <a:solidFill>
                <a:srgbClr val="606868"/>
              </a:solidFill>
              <a:ln>
                <a:noFill/>
              </a:ln>
              <a:effectLst/>
            </c:spPr>
            <c:extLst>
              <c:ext xmlns:c16="http://schemas.microsoft.com/office/drawing/2014/chart" uri="{C3380CC4-5D6E-409C-BE32-E72D297353CC}">
                <c16:uniqueId val="{00000011-15A5-4CA5-9B5D-6A4376422C68}"/>
              </c:ext>
            </c:extLst>
          </c:dPt>
          <c:dPt>
            <c:idx val="24"/>
            <c:invertIfNegative val="0"/>
            <c:bubble3D val="0"/>
            <c:spPr>
              <a:solidFill>
                <a:srgbClr val="606868"/>
              </a:solidFill>
              <a:ln>
                <a:noFill/>
              </a:ln>
              <a:effectLst/>
            </c:spPr>
            <c:extLst>
              <c:ext xmlns:c16="http://schemas.microsoft.com/office/drawing/2014/chart" uri="{C3380CC4-5D6E-409C-BE32-E72D297353CC}">
                <c16:uniqueId val="{00000013-15A5-4CA5-9B5D-6A4376422C68}"/>
              </c:ext>
            </c:extLst>
          </c:dPt>
          <c:dPt>
            <c:idx val="25"/>
            <c:invertIfNegative val="0"/>
            <c:bubble3D val="0"/>
            <c:spPr>
              <a:solidFill>
                <a:srgbClr val="606868"/>
              </a:solidFill>
              <a:ln>
                <a:noFill/>
              </a:ln>
              <a:effectLst/>
            </c:spPr>
            <c:extLst>
              <c:ext xmlns:c16="http://schemas.microsoft.com/office/drawing/2014/chart" uri="{C3380CC4-5D6E-409C-BE32-E72D297353CC}">
                <c16:uniqueId val="{00000015-15A5-4CA5-9B5D-6A4376422C68}"/>
              </c:ext>
            </c:extLst>
          </c:dPt>
          <c:dPt>
            <c:idx val="31"/>
            <c:invertIfNegative val="0"/>
            <c:bubble3D val="0"/>
            <c:spPr>
              <a:solidFill>
                <a:srgbClr val="FFC000"/>
              </a:solidFill>
              <a:ln>
                <a:noFill/>
              </a:ln>
              <a:effectLst/>
            </c:spPr>
            <c:extLst>
              <c:ext xmlns:c16="http://schemas.microsoft.com/office/drawing/2014/chart" uri="{C3380CC4-5D6E-409C-BE32-E72D297353CC}">
                <c16:uniqueId val="{00000017-15A5-4CA5-9B5D-6A4376422C68}"/>
              </c:ext>
            </c:extLst>
          </c:dPt>
          <c:dPt>
            <c:idx val="36"/>
            <c:invertIfNegative val="0"/>
            <c:bubble3D val="0"/>
            <c:spPr>
              <a:solidFill>
                <a:srgbClr val="606868"/>
              </a:solidFill>
              <a:ln>
                <a:noFill/>
              </a:ln>
              <a:effectLst/>
            </c:spPr>
            <c:extLst>
              <c:ext xmlns:c16="http://schemas.microsoft.com/office/drawing/2014/chart" uri="{C3380CC4-5D6E-409C-BE32-E72D297353CC}">
                <c16:uniqueId val="{00000019-15A5-4CA5-9B5D-6A4376422C68}"/>
              </c:ext>
            </c:extLst>
          </c:dPt>
          <c:dPt>
            <c:idx val="37"/>
            <c:invertIfNegative val="0"/>
            <c:bubble3D val="0"/>
            <c:spPr>
              <a:solidFill>
                <a:srgbClr val="606868"/>
              </a:solidFill>
              <a:ln>
                <a:noFill/>
              </a:ln>
              <a:effectLst/>
            </c:spPr>
            <c:extLst>
              <c:ext xmlns:c16="http://schemas.microsoft.com/office/drawing/2014/chart" uri="{C3380CC4-5D6E-409C-BE32-E72D297353CC}">
                <c16:uniqueId val="{0000001B-15A5-4CA5-9B5D-6A4376422C68}"/>
              </c:ext>
            </c:extLst>
          </c:dPt>
          <c:dPt>
            <c:idx val="43"/>
            <c:invertIfNegative val="0"/>
            <c:bubble3D val="0"/>
            <c:spPr>
              <a:solidFill>
                <a:srgbClr val="FFC000"/>
              </a:solidFill>
              <a:ln>
                <a:noFill/>
              </a:ln>
              <a:effectLst/>
            </c:spPr>
            <c:extLst>
              <c:ext xmlns:c16="http://schemas.microsoft.com/office/drawing/2014/chart" uri="{C3380CC4-5D6E-409C-BE32-E72D297353CC}">
                <c16:uniqueId val="{0000001D-15A5-4CA5-9B5D-6A4376422C68}"/>
              </c:ext>
            </c:extLst>
          </c:dPt>
          <c:dPt>
            <c:idx val="48"/>
            <c:invertIfNegative val="0"/>
            <c:bubble3D val="0"/>
            <c:spPr>
              <a:solidFill>
                <a:srgbClr val="606868"/>
              </a:solidFill>
              <a:ln>
                <a:noFill/>
              </a:ln>
              <a:effectLst/>
            </c:spPr>
            <c:extLst>
              <c:ext xmlns:c16="http://schemas.microsoft.com/office/drawing/2014/chart" uri="{C3380CC4-5D6E-409C-BE32-E72D297353CC}">
                <c16:uniqueId val="{0000001F-15A5-4CA5-9B5D-6A4376422C68}"/>
              </c:ext>
            </c:extLst>
          </c:dPt>
          <c:dPt>
            <c:idx val="49"/>
            <c:invertIfNegative val="0"/>
            <c:bubble3D val="0"/>
            <c:spPr>
              <a:solidFill>
                <a:srgbClr val="606868"/>
              </a:solidFill>
              <a:ln>
                <a:noFill/>
              </a:ln>
              <a:effectLst/>
            </c:spPr>
            <c:extLst>
              <c:ext xmlns:c16="http://schemas.microsoft.com/office/drawing/2014/chart" uri="{C3380CC4-5D6E-409C-BE32-E72D297353CC}">
                <c16:uniqueId val="{00000021-15A5-4CA5-9B5D-6A4376422C68}"/>
              </c:ext>
            </c:extLst>
          </c:dPt>
          <c:dPt>
            <c:idx val="55"/>
            <c:invertIfNegative val="0"/>
            <c:bubble3D val="0"/>
            <c:spPr>
              <a:solidFill>
                <a:srgbClr val="FFC000"/>
              </a:solidFill>
              <a:ln>
                <a:noFill/>
              </a:ln>
              <a:effectLst/>
            </c:spPr>
            <c:extLst>
              <c:ext xmlns:c16="http://schemas.microsoft.com/office/drawing/2014/chart" uri="{C3380CC4-5D6E-409C-BE32-E72D297353CC}">
                <c16:uniqueId val="{00000023-15A5-4CA5-9B5D-6A4376422C68}"/>
              </c:ext>
            </c:extLst>
          </c:dPt>
          <c:dPt>
            <c:idx val="60"/>
            <c:invertIfNegative val="0"/>
            <c:bubble3D val="0"/>
            <c:spPr>
              <a:solidFill>
                <a:srgbClr val="606868"/>
              </a:solidFill>
              <a:ln>
                <a:noFill/>
              </a:ln>
              <a:effectLst/>
            </c:spPr>
            <c:extLst>
              <c:ext xmlns:c16="http://schemas.microsoft.com/office/drawing/2014/chart" uri="{C3380CC4-5D6E-409C-BE32-E72D297353CC}">
                <c16:uniqueId val="{00000025-15A5-4CA5-9B5D-6A4376422C68}"/>
              </c:ext>
            </c:extLst>
          </c:dPt>
          <c:dPt>
            <c:idx val="61"/>
            <c:invertIfNegative val="0"/>
            <c:bubble3D val="0"/>
            <c:spPr>
              <a:solidFill>
                <a:srgbClr val="606868"/>
              </a:solidFill>
              <a:ln>
                <a:noFill/>
              </a:ln>
              <a:effectLst/>
            </c:spPr>
            <c:extLst>
              <c:ext xmlns:c16="http://schemas.microsoft.com/office/drawing/2014/chart" uri="{C3380CC4-5D6E-409C-BE32-E72D297353CC}">
                <c16:uniqueId val="{00000027-15A5-4CA5-9B5D-6A4376422C68}"/>
              </c:ext>
            </c:extLst>
          </c:dPt>
          <c:dPt>
            <c:idx val="67"/>
            <c:invertIfNegative val="0"/>
            <c:bubble3D val="0"/>
            <c:spPr>
              <a:solidFill>
                <a:srgbClr val="FFC000"/>
              </a:solidFill>
              <a:ln>
                <a:noFill/>
              </a:ln>
              <a:effectLst/>
            </c:spPr>
            <c:extLst>
              <c:ext xmlns:c16="http://schemas.microsoft.com/office/drawing/2014/chart" uri="{C3380CC4-5D6E-409C-BE32-E72D297353CC}">
                <c16:uniqueId val="{00000029-15A5-4CA5-9B5D-6A4376422C68}"/>
              </c:ext>
            </c:extLst>
          </c:dPt>
          <c:dPt>
            <c:idx val="72"/>
            <c:invertIfNegative val="0"/>
            <c:bubble3D val="0"/>
            <c:spPr>
              <a:solidFill>
                <a:srgbClr val="606868"/>
              </a:solidFill>
              <a:ln>
                <a:noFill/>
              </a:ln>
              <a:effectLst/>
            </c:spPr>
            <c:extLst>
              <c:ext xmlns:c16="http://schemas.microsoft.com/office/drawing/2014/chart" uri="{C3380CC4-5D6E-409C-BE32-E72D297353CC}">
                <c16:uniqueId val="{0000002B-15A5-4CA5-9B5D-6A4376422C68}"/>
              </c:ext>
            </c:extLst>
          </c:dPt>
          <c:dPt>
            <c:idx val="73"/>
            <c:invertIfNegative val="0"/>
            <c:bubble3D val="0"/>
            <c:spPr>
              <a:solidFill>
                <a:srgbClr val="606868"/>
              </a:solidFill>
              <a:ln>
                <a:noFill/>
              </a:ln>
              <a:effectLst/>
            </c:spPr>
            <c:extLst>
              <c:ext xmlns:c16="http://schemas.microsoft.com/office/drawing/2014/chart" uri="{C3380CC4-5D6E-409C-BE32-E72D297353CC}">
                <c16:uniqueId val="{0000002D-15A5-4CA5-9B5D-6A4376422C68}"/>
              </c:ext>
            </c:extLst>
          </c:dPt>
          <c:dPt>
            <c:idx val="79"/>
            <c:invertIfNegative val="0"/>
            <c:bubble3D val="0"/>
            <c:spPr>
              <a:solidFill>
                <a:srgbClr val="FFC000"/>
              </a:solidFill>
              <a:ln>
                <a:noFill/>
              </a:ln>
              <a:effectLst/>
            </c:spPr>
            <c:extLst>
              <c:ext xmlns:c16="http://schemas.microsoft.com/office/drawing/2014/chart" uri="{C3380CC4-5D6E-409C-BE32-E72D297353CC}">
                <c16:uniqueId val="{0000002F-15A5-4CA5-9B5D-6A4376422C68}"/>
              </c:ext>
            </c:extLst>
          </c:dPt>
          <c:dPt>
            <c:idx val="84"/>
            <c:invertIfNegative val="0"/>
            <c:bubble3D val="0"/>
            <c:spPr>
              <a:solidFill>
                <a:srgbClr val="606868"/>
              </a:solidFill>
              <a:ln>
                <a:noFill/>
              </a:ln>
              <a:effectLst/>
            </c:spPr>
            <c:extLst>
              <c:ext xmlns:c16="http://schemas.microsoft.com/office/drawing/2014/chart" uri="{C3380CC4-5D6E-409C-BE32-E72D297353CC}">
                <c16:uniqueId val="{00000031-15A5-4CA5-9B5D-6A4376422C68}"/>
              </c:ext>
            </c:extLst>
          </c:dPt>
          <c:dPt>
            <c:idx val="85"/>
            <c:invertIfNegative val="0"/>
            <c:bubble3D val="0"/>
            <c:spPr>
              <a:solidFill>
                <a:srgbClr val="606868"/>
              </a:solidFill>
              <a:ln>
                <a:noFill/>
              </a:ln>
              <a:effectLst/>
            </c:spPr>
            <c:extLst>
              <c:ext xmlns:c16="http://schemas.microsoft.com/office/drawing/2014/chart" uri="{C3380CC4-5D6E-409C-BE32-E72D297353CC}">
                <c16:uniqueId val="{00000033-15A5-4CA5-9B5D-6A4376422C68}"/>
              </c:ext>
            </c:extLst>
          </c:dPt>
          <c:dPt>
            <c:idx val="91"/>
            <c:invertIfNegative val="0"/>
            <c:bubble3D val="0"/>
            <c:spPr>
              <a:solidFill>
                <a:srgbClr val="FFC000"/>
              </a:solidFill>
              <a:ln>
                <a:noFill/>
              </a:ln>
              <a:effectLst/>
            </c:spPr>
            <c:extLst>
              <c:ext xmlns:c16="http://schemas.microsoft.com/office/drawing/2014/chart" uri="{C3380CC4-5D6E-409C-BE32-E72D297353CC}">
                <c16:uniqueId val="{00000035-15A5-4CA5-9B5D-6A4376422C68}"/>
              </c:ext>
            </c:extLst>
          </c:dPt>
          <c:dPt>
            <c:idx val="96"/>
            <c:invertIfNegative val="0"/>
            <c:bubble3D val="0"/>
            <c:spPr>
              <a:solidFill>
                <a:srgbClr val="606868"/>
              </a:solidFill>
              <a:ln>
                <a:noFill/>
              </a:ln>
              <a:effectLst/>
            </c:spPr>
            <c:extLst>
              <c:ext xmlns:c16="http://schemas.microsoft.com/office/drawing/2014/chart" uri="{C3380CC4-5D6E-409C-BE32-E72D297353CC}">
                <c16:uniqueId val="{00000037-15A5-4CA5-9B5D-6A4376422C68}"/>
              </c:ext>
            </c:extLst>
          </c:dPt>
          <c:dPt>
            <c:idx val="97"/>
            <c:invertIfNegative val="0"/>
            <c:bubble3D val="0"/>
            <c:spPr>
              <a:solidFill>
                <a:srgbClr val="606868"/>
              </a:solidFill>
              <a:ln>
                <a:noFill/>
              </a:ln>
              <a:effectLst/>
            </c:spPr>
            <c:extLst>
              <c:ext xmlns:c16="http://schemas.microsoft.com/office/drawing/2014/chart" uri="{C3380CC4-5D6E-409C-BE32-E72D297353CC}">
                <c16:uniqueId val="{00000039-15A5-4CA5-9B5D-6A4376422C68}"/>
              </c:ext>
            </c:extLst>
          </c:dPt>
          <c:dPt>
            <c:idx val="103"/>
            <c:invertIfNegative val="0"/>
            <c:bubble3D val="0"/>
            <c:spPr>
              <a:solidFill>
                <a:srgbClr val="FFC000"/>
              </a:solidFill>
              <a:ln>
                <a:noFill/>
              </a:ln>
              <a:effectLst/>
            </c:spPr>
            <c:extLst>
              <c:ext xmlns:c16="http://schemas.microsoft.com/office/drawing/2014/chart" uri="{C3380CC4-5D6E-409C-BE32-E72D297353CC}">
                <c16:uniqueId val="{0000003B-15A5-4CA5-9B5D-6A4376422C68}"/>
              </c:ext>
            </c:extLst>
          </c:dPt>
          <c:dPt>
            <c:idx val="108"/>
            <c:invertIfNegative val="0"/>
            <c:bubble3D val="0"/>
            <c:spPr>
              <a:solidFill>
                <a:srgbClr val="606868"/>
              </a:solidFill>
              <a:ln>
                <a:noFill/>
              </a:ln>
              <a:effectLst/>
            </c:spPr>
            <c:extLst>
              <c:ext xmlns:c16="http://schemas.microsoft.com/office/drawing/2014/chart" uri="{C3380CC4-5D6E-409C-BE32-E72D297353CC}">
                <c16:uniqueId val="{0000003D-15A5-4CA5-9B5D-6A4376422C68}"/>
              </c:ext>
            </c:extLst>
          </c:dPt>
          <c:dPt>
            <c:idx val="109"/>
            <c:invertIfNegative val="0"/>
            <c:bubble3D val="0"/>
            <c:spPr>
              <a:solidFill>
                <a:srgbClr val="606868"/>
              </a:solidFill>
              <a:ln>
                <a:noFill/>
              </a:ln>
              <a:effectLst/>
            </c:spPr>
            <c:extLst>
              <c:ext xmlns:c16="http://schemas.microsoft.com/office/drawing/2014/chart" uri="{C3380CC4-5D6E-409C-BE32-E72D297353CC}">
                <c16:uniqueId val="{0000003F-15A5-4CA5-9B5D-6A4376422C68}"/>
              </c:ext>
            </c:extLst>
          </c:dPt>
          <c:dPt>
            <c:idx val="115"/>
            <c:invertIfNegative val="0"/>
            <c:bubble3D val="0"/>
            <c:spPr>
              <a:solidFill>
                <a:srgbClr val="FFC000"/>
              </a:solidFill>
              <a:ln>
                <a:noFill/>
              </a:ln>
              <a:effectLst/>
            </c:spPr>
            <c:extLst>
              <c:ext xmlns:c16="http://schemas.microsoft.com/office/drawing/2014/chart" uri="{C3380CC4-5D6E-409C-BE32-E72D297353CC}">
                <c16:uniqueId val="{00000041-15A5-4CA5-9B5D-6A4376422C68}"/>
              </c:ext>
            </c:extLst>
          </c:dPt>
          <c:dPt>
            <c:idx val="127"/>
            <c:invertIfNegative val="0"/>
            <c:bubble3D val="0"/>
            <c:spPr>
              <a:solidFill>
                <a:srgbClr val="FFC000"/>
              </a:solidFill>
              <a:ln>
                <a:noFill/>
              </a:ln>
              <a:effectLst/>
            </c:spPr>
            <c:extLst>
              <c:ext xmlns:c16="http://schemas.microsoft.com/office/drawing/2014/chart" uri="{C3380CC4-5D6E-409C-BE32-E72D297353CC}">
                <c16:uniqueId val="{00000043-15A5-4CA5-9B5D-6A4376422C68}"/>
              </c:ext>
            </c:extLst>
          </c:dPt>
          <c:dLbls>
            <c:dLbl>
              <c:idx val="7"/>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A5-4CA5-9B5D-6A4376422C68}"/>
                </c:ext>
              </c:extLst>
            </c:dLbl>
            <c:dLbl>
              <c:idx val="19"/>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5A5-4CA5-9B5D-6A4376422C68}"/>
                </c:ext>
              </c:extLst>
            </c:dLbl>
            <c:dLbl>
              <c:idx val="31"/>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5A5-4CA5-9B5D-6A4376422C68}"/>
                </c:ext>
              </c:extLst>
            </c:dLbl>
            <c:dLbl>
              <c:idx val="4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5A5-4CA5-9B5D-6A4376422C68}"/>
                </c:ext>
              </c:extLst>
            </c:dLbl>
            <c:dLbl>
              <c:idx val="55"/>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5A5-4CA5-9B5D-6A4376422C68}"/>
                </c:ext>
              </c:extLst>
            </c:dLbl>
            <c:dLbl>
              <c:idx val="67"/>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5A5-4CA5-9B5D-6A4376422C68}"/>
                </c:ext>
              </c:extLst>
            </c:dLbl>
            <c:dLbl>
              <c:idx val="79"/>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5A5-4CA5-9B5D-6A4376422C68}"/>
                </c:ext>
              </c:extLst>
            </c:dLbl>
            <c:dLbl>
              <c:idx val="91"/>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15A5-4CA5-9B5D-6A4376422C68}"/>
                </c:ext>
              </c:extLst>
            </c:dLbl>
            <c:dLbl>
              <c:idx val="10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15A5-4CA5-9B5D-6A4376422C68}"/>
                </c:ext>
              </c:extLst>
            </c:dLbl>
            <c:dLbl>
              <c:idx val="115"/>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15A5-4CA5-9B5D-6A4376422C68}"/>
                </c:ext>
              </c:extLst>
            </c:dLbl>
            <c:dLbl>
              <c:idx val="127"/>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15A5-4CA5-9B5D-6A4376422C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'F73'!$AJ$164:$AK$291</c:f>
              <c:multiLvlStrCache>
                <c:ptCount val="128"/>
                <c:lvl>
                  <c:pt idx="0">
                    <c:v>febrero</c:v>
                  </c:pt>
                  <c:pt idx="1">
                    <c:v>marzo</c:v>
                  </c:pt>
                  <c:pt idx="2">
                    <c:v>abril</c:v>
                  </c:pt>
                  <c:pt idx="3">
                    <c:v>mayo</c:v>
                  </c:pt>
                  <c:pt idx="4">
                    <c:v>junio</c:v>
                  </c:pt>
                  <c:pt idx="5">
                    <c:v>julio</c:v>
                  </c:pt>
                  <c:pt idx="6">
                    <c:v>agosto</c:v>
                  </c:pt>
                  <c:pt idx="7">
                    <c:v>septiembre</c:v>
                  </c:pt>
                  <c:pt idx="8">
                    <c:v>octubre</c:v>
                  </c:pt>
                  <c:pt idx="9">
                    <c:v>noviembre</c:v>
                  </c:pt>
                  <c:pt idx="10">
                    <c:v>diciembre</c:v>
                  </c:pt>
                  <c:pt idx="11">
                    <c:v>enero</c:v>
                  </c:pt>
                  <c:pt idx="12">
                    <c:v>febrero</c:v>
                  </c:pt>
                  <c:pt idx="13">
                    <c:v>marzo</c:v>
                  </c:pt>
                  <c:pt idx="14">
                    <c:v>abril</c:v>
                  </c:pt>
                  <c:pt idx="15">
                    <c:v>mayo</c:v>
                  </c:pt>
                  <c:pt idx="16">
                    <c:v>junio</c:v>
                  </c:pt>
                  <c:pt idx="17">
                    <c:v>julio</c:v>
                  </c:pt>
                  <c:pt idx="18">
                    <c:v>agosto</c:v>
                  </c:pt>
                  <c:pt idx="19">
                    <c:v>septiembre</c:v>
                  </c:pt>
                  <c:pt idx="20">
                    <c:v>octubre</c:v>
                  </c:pt>
                  <c:pt idx="21">
                    <c:v>noviembre</c:v>
                  </c:pt>
                  <c:pt idx="22">
                    <c:v>diciembre</c:v>
                  </c:pt>
                  <c:pt idx="23">
                    <c:v>enero</c:v>
                  </c:pt>
                  <c:pt idx="24">
                    <c:v>febrero</c:v>
                  </c:pt>
                  <c:pt idx="25">
                    <c:v>marzo</c:v>
                  </c:pt>
                  <c:pt idx="26">
                    <c:v>abril</c:v>
                  </c:pt>
                  <c:pt idx="27">
                    <c:v>mayo</c:v>
                  </c:pt>
                  <c:pt idx="28">
                    <c:v>junio</c:v>
                  </c:pt>
                  <c:pt idx="29">
                    <c:v>julio</c:v>
                  </c:pt>
                  <c:pt idx="30">
                    <c:v>agosto</c:v>
                  </c:pt>
                  <c:pt idx="31">
                    <c:v>septiembre</c:v>
                  </c:pt>
                  <c:pt idx="32">
                    <c:v>octubre</c:v>
                  </c:pt>
                  <c:pt idx="33">
                    <c:v>noviembre</c:v>
                  </c:pt>
                  <c:pt idx="34">
                    <c:v>diciembre</c:v>
                  </c:pt>
                  <c:pt idx="35">
                    <c:v>enero</c:v>
                  </c:pt>
                  <c:pt idx="36">
                    <c:v>febrero</c:v>
                  </c:pt>
                  <c:pt idx="37">
                    <c:v>marzo</c:v>
                  </c:pt>
                  <c:pt idx="38">
                    <c:v>abril</c:v>
                  </c:pt>
                  <c:pt idx="39">
                    <c:v>mayo</c:v>
                  </c:pt>
                  <c:pt idx="40">
                    <c:v>junio</c:v>
                  </c:pt>
                  <c:pt idx="41">
                    <c:v>julio</c:v>
                  </c:pt>
                  <c:pt idx="42">
                    <c:v>agosto</c:v>
                  </c:pt>
                  <c:pt idx="43">
                    <c:v>septiembre</c:v>
                  </c:pt>
                  <c:pt idx="44">
                    <c:v>octubre</c:v>
                  </c:pt>
                  <c:pt idx="45">
                    <c:v>noviembre</c:v>
                  </c:pt>
                  <c:pt idx="46">
                    <c:v>diciembre</c:v>
                  </c:pt>
                  <c:pt idx="47">
                    <c:v>enero</c:v>
                  </c:pt>
                  <c:pt idx="48">
                    <c:v>febrero</c:v>
                  </c:pt>
                  <c:pt idx="49">
                    <c:v>marzo</c:v>
                  </c:pt>
                  <c:pt idx="50">
                    <c:v>abril</c:v>
                  </c:pt>
                  <c:pt idx="51">
                    <c:v>mayo</c:v>
                  </c:pt>
                  <c:pt idx="52">
                    <c:v>junio</c:v>
                  </c:pt>
                  <c:pt idx="53">
                    <c:v>julio</c:v>
                  </c:pt>
                  <c:pt idx="54">
                    <c:v>agosto</c:v>
                  </c:pt>
                  <c:pt idx="55">
                    <c:v>septiembre</c:v>
                  </c:pt>
                  <c:pt idx="56">
                    <c:v>octubre</c:v>
                  </c:pt>
                  <c:pt idx="57">
                    <c:v>noviembre</c:v>
                  </c:pt>
                  <c:pt idx="58">
                    <c:v>diciembre</c:v>
                  </c:pt>
                  <c:pt idx="59">
                    <c:v>enero</c:v>
                  </c:pt>
                  <c:pt idx="60">
                    <c:v>febrero</c:v>
                  </c:pt>
                  <c:pt idx="61">
                    <c:v>marzo</c:v>
                  </c:pt>
                  <c:pt idx="62">
                    <c:v>abril</c:v>
                  </c:pt>
                  <c:pt idx="63">
                    <c:v>mayo</c:v>
                  </c:pt>
                  <c:pt idx="64">
                    <c:v>junio</c:v>
                  </c:pt>
                  <c:pt idx="65">
                    <c:v>julio</c:v>
                  </c:pt>
                  <c:pt idx="66">
                    <c:v>agosto</c:v>
                  </c:pt>
                  <c:pt idx="67">
                    <c:v>septiembre</c:v>
                  </c:pt>
                  <c:pt idx="68">
                    <c:v>octubre</c:v>
                  </c:pt>
                  <c:pt idx="69">
                    <c:v>noviembre</c:v>
                  </c:pt>
                  <c:pt idx="70">
                    <c:v>diciembre</c:v>
                  </c:pt>
                  <c:pt idx="71">
                    <c:v>enero</c:v>
                  </c:pt>
                  <c:pt idx="72">
                    <c:v>febrero</c:v>
                  </c:pt>
                  <c:pt idx="73">
                    <c:v>marzo</c:v>
                  </c:pt>
                  <c:pt idx="74">
                    <c:v>abril</c:v>
                  </c:pt>
                  <c:pt idx="75">
                    <c:v>mayo</c:v>
                  </c:pt>
                  <c:pt idx="76">
                    <c:v>junio</c:v>
                  </c:pt>
                  <c:pt idx="77">
                    <c:v>julio</c:v>
                  </c:pt>
                  <c:pt idx="78">
                    <c:v>agosto</c:v>
                  </c:pt>
                  <c:pt idx="79">
                    <c:v>septiembre</c:v>
                  </c:pt>
                  <c:pt idx="80">
                    <c:v>octubre</c:v>
                  </c:pt>
                  <c:pt idx="81">
                    <c:v>noviembre</c:v>
                  </c:pt>
                  <c:pt idx="82">
                    <c:v>diciembre</c:v>
                  </c:pt>
                  <c:pt idx="83">
                    <c:v>enero</c:v>
                  </c:pt>
                  <c:pt idx="84">
                    <c:v>febrero</c:v>
                  </c:pt>
                  <c:pt idx="85">
                    <c:v>marzo</c:v>
                  </c:pt>
                  <c:pt idx="86">
                    <c:v>abril</c:v>
                  </c:pt>
                  <c:pt idx="87">
                    <c:v>mayo</c:v>
                  </c:pt>
                  <c:pt idx="88">
                    <c:v>junio</c:v>
                  </c:pt>
                  <c:pt idx="89">
                    <c:v>julio</c:v>
                  </c:pt>
                  <c:pt idx="90">
                    <c:v>agosto</c:v>
                  </c:pt>
                  <c:pt idx="91">
                    <c:v>septiembre</c:v>
                  </c:pt>
                  <c:pt idx="92">
                    <c:v>octubre</c:v>
                  </c:pt>
                  <c:pt idx="93">
                    <c:v>noviembre</c:v>
                  </c:pt>
                  <c:pt idx="94">
                    <c:v>diciembre</c:v>
                  </c:pt>
                  <c:pt idx="95">
                    <c:v>enero</c:v>
                  </c:pt>
                  <c:pt idx="96">
                    <c:v>febrero</c:v>
                  </c:pt>
                  <c:pt idx="97">
                    <c:v>marzo</c:v>
                  </c:pt>
                  <c:pt idx="98">
                    <c:v>abril</c:v>
                  </c:pt>
                  <c:pt idx="99">
                    <c:v>mayo</c:v>
                  </c:pt>
                  <c:pt idx="100">
                    <c:v>junio</c:v>
                  </c:pt>
                  <c:pt idx="101">
                    <c:v>julio</c:v>
                  </c:pt>
                  <c:pt idx="102">
                    <c:v>agosto</c:v>
                  </c:pt>
                  <c:pt idx="103">
                    <c:v>septiembre</c:v>
                  </c:pt>
                  <c:pt idx="104">
                    <c:v>octubre</c:v>
                  </c:pt>
                  <c:pt idx="105">
                    <c:v>noviembre</c:v>
                  </c:pt>
                  <c:pt idx="106">
                    <c:v>diciembre</c:v>
                  </c:pt>
                  <c:pt idx="107">
                    <c:v>enero</c:v>
                  </c:pt>
                  <c:pt idx="108">
                    <c:v>febrero</c:v>
                  </c:pt>
                  <c:pt idx="109">
                    <c:v>marzo</c:v>
                  </c:pt>
                  <c:pt idx="110">
                    <c:v>abril</c:v>
                  </c:pt>
                  <c:pt idx="111">
                    <c:v>mayo</c:v>
                  </c:pt>
                  <c:pt idx="112">
                    <c:v>junio</c:v>
                  </c:pt>
                  <c:pt idx="113">
                    <c:v>julio</c:v>
                  </c:pt>
                  <c:pt idx="114">
                    <c:v>agosto</c:v>
                  </c:pt>
                  <c:pt idx="115">
                    <c:v>septiembre</c:v>
                  </c:pt>
                  <c:pt idx="116">
                    <c:v>octubre</c:v>
                  </c:pt>
                  <c:pt idx="117">
                    <c:v>noviembre</c:v>
                  </c:pt>
                  <c:pt idx="118">
                    <c:v>diciembre</c:v>
                  </c:pt>
                  <c:pt idx="119">
                    <c:v>enero</c:v>
                  </c:pt>
                  <c:pt idx="120">
                    <c:v>febrero</c:v>
                  </c:pt>
                  <c:pt idx="121">
                    <c:v>marzo</c:v>
                  </c:pt>
                  <c:pt idx="122">
                    <c:v>abril</c:v>
                  </c:pt>
                  <c:pt idx="123">
                    <c:v>mayo</c:v>
                  </c:pt>
                  <c:pt idx="124">
                    <c:v>junio</c:v>
                  </c:pt>
                  <c:pt idx="125">
                    <c:v>julio</c:v>
                  </c:pt>
                  <c:pt idx="126">
                    <c:v>agosto</c:v>
                  </c:pt>
                  <c:pt idx="127">
                    <c:v>septiembre</c:v>
                  </c:pt>
                </c:lvl>
                <c:lvl>
                  <c:pt idx="0">
                    <c:v>2013</c:v>
                  </c:pt>
                  <c:pt idx="12">
                    <c:v>2014</c:v>
                  </c:pt>
                  <c:pt idx="24">
                    <c:v>2015</c:v>
                  </c:pt>
                  <c:pt idx="36">
                    <c:v>2016</c:v>
                  </c:pt>
                  <c:pt idx="48">
                    <c:v>2017</c:v>
                  </c:pt>
                  <c:pt idx="60">
                    <c:v>2018</c:v>
                  </c:pt>
                  <c:pt idx="72">
                    <c:v>2019</c:v>
                  </c:pt>
                  <c:pt idx="84">
                    <c:v>2020</c:v>
                  </c:pt>
                  <c:pt idx="96">
                    <c:v>2021</c:v>
                  </c:pt>
                  <c:pt idx="108">
                    <c:v>2022</c:v>
                  </c:pt>
                  <c:pt idx="119">
                    <c:v>2023</c:v>
                  </c:pt>
                </c:lvl>
              </c:multiLvlStrCache>
            </c:multiLvlStrRef>
          </c:cat>
          <c:val>
            <c:numRef>
              <c:f>'F73'!$P$164:$P$291</c:f>
              <c:numCache>
                <c:formatCode>#,##0</c:formatCode>
                <c:ptCount val="128"/>
                <c:pt idx="0">
                  <c:v>77000</c:v>
                </c:pt>
                <c:pt idx="1">
                  <c:v>77247</c:v>
                </c:pt>
                <c:pt idx="2">
                  <c:v>77422</c:v>
                </c:pt>
                <c:pt idx="3">
                  <c:v>77558</c:v>
                </c:pt>
                <c:pt idx="4">
                  <c:v>77685</c:v>
                </c:pt>
                <c:pt idx="5">
                  <c:v>77781</c:v>
                </c:pt>
                <c:pt idx="6">
                  <c:v>77887</c:v>
                </c:pt>
                <c:pt idx="7">
                  <c:v>77956</c:v>
                </c:pt>
                <c:pt idx="8">
                  <c:v>78101</c:v>
                </c:pt>
                <c:pt idx="9">
                  <c:v>78279</c:v>
                </c:pt>
                <c:pt idx="10">
                  <c:v>78340</c:v>
                </c:pt>
                <c:pt idx="11">
                  <c:v>78051</c:v>
                </c:pt>
                <c:pt idx="12">
                  <c:v>77415</c:v>
                </c:pt>
                <c:pt idx="13">
                  <c:v>77447</c:v>
                </c:pt>
                <c:pt idx="14">
                  <c:v>77887</c:v>
                </c:pt>
                <c:pt idx="15">
                  <c:v>78075</c:v>
                </c:pt>
                <c:pt idx="16">
                  <c:v>78263</c:v>
                </c:pt>
                <c:pt idx="17">
                  <c:v>78625</c:v>
                </c:pt>
                <c:pt idx="18">
                  <c:v>78814</c:v>
                </c:pt>
                <c:pt idx="19">
                  <c:v>79270</c:v>
                </c:pt>
                <c:pt idx="20">
                  <c:v>79467</c:v>
                </c:pt>
                <c:pt idx="21">
                  <c:v>79726</c:v>
                </c:pt>
                <c:pt idx="22">
                  <c:v>79972</c:v>
                </c:pt>
                <c:pt idx="23">
                  <c:v>79961</c:v>
                </c:pt>
                <c:pt idx="24">
                  <c:v>79838</c:v>
                </c:pt>
                <c:pt idx="25">
                  <c:v>80280</c:v>
                </c:pt>
                <c:pt idx="26">
                  <c:v>80658</c:v>
                </c:pt>
                <c:pt idx="27">
                  <c:v>81007</c:v>
                </c:pt>
                <c:pt idx="28">
                  <c:v>81244</c:v>
                </c:pt>
                <c:pt idx="29">
                  <c:v>81685</c:v>
                </c:pt>
                <c:pt idx="30">
                  <c:v>81999</c:v>
                </c:pt>
                <c:pt idx="31">
                  <c:v>82416</c:v>
                </c:pt>
                <c:pt idx="32">
                  <c:v>82549</c:v>
                </c:pt>
                <c:pt idx="33">
                  <c:v>82929</c:v>
                </c:pt>
                <c:pt idx="34">
                  <c:v>83012</c:v>
                </c:pt>
                <c:pt idx="35">
                  <c:v>82957</c:v>
                </c:pt>
                <c:pt idx="36">
                  <c:v>82734</c:v>
                </c:pt>
                <c:pt idx="37">
                  <c:v>83079</c:v>
                </c:pt>
                <c:pt idx="38">
                  <c:v>83290</c:v>
                </c:pt>
                <c:pt idx="39">
                  <c:v>83635</c:v>
                </c:pt>
                <c:pt idx="40">
                  <c:v>84001</c:v>
                </c:pt>
                <c:pt idx="41">
                  <c:v>84379</c:v>
                </c:pt>
                <c:pt idx="42">
                  <c:v>84559</c:v>
                </c:pt>
                <c:pt idx="43">
                  <c:v>85024</c:v>
                </c:pt>
                <c:pt idx="44">
                  <c:v>85363</c:v>
                </c:pt>
                <c:pt idx="45">
                  <c:v>85743</c:v>
                </c:pt>
                <c:pt idx="46">
                  <c:v>86078</c:v>
                </c:pt>
                <c:pt idx="47">
                  <c:v>86097</c:v>
                </c:pt>
                <c:pt idx="48">
                  <c:v>86101</c:v>
                </c:pt>
                <c:pt idx="49">
                  <c:v>86609</c:v>
                </c:pt>
                <c:pt idx="50">
                  <c:v>87244</c:v>
                </c:pt>
                <c:pt idx="51">
                  <c:v>87457</c:v>
                </c:pt>
                <c:pt idx="52">
                  <c:v>87686</c:v>
                </c:pt>
                <c:pt idx="53">
                  <c:v>88171</c:v>
                </c:pt>
                <c:pt idx="54">
                  <c:v>88539</c:v>
                </c:pt>
                <c:pt idx="55">
                  <c:v>89150</c:v>
                </c:pt>
                <c:pt idx="56">
                  <c:v>89455</c:v>
                </c:pt>
                <c:pt idx="57">
                  <c:v>89952</c:v>
                </c:pt>
                <c:pt idx="58">
                  <c:v>90154</c:v>
                </c:pt>
                <c:pt idx="59">
                  <c:v>90125</c:v>
                </c:pt>
                <c:pt idx="60">
                  <c:v>90113</c:v>
                </c:pt>
                <c:pt idx="61">
                  <c:v>90583</c:v>
                </c:pt>
                <c:pt idx="62">
                  <c:v>90934</c:v>
                </c:pt>
                <c:pt idx="63">
                  <c:v>91410</c:v>
                </c:pt>
                <c:pt idx="64">
                  <c:v>91600</c:v>
                </c:pt>
                <c:pt idx="65">
                  <c:v>91964</c:v>
                </c:pt>
                <c:pt idx="66">
                  <c:v>92282</c:v>
                </c:pt>
                <c:pt idx="67">
                  <c:v>92804</c:v>
                </c:pt>
                <c:pt idx="68">
                  <c:v>93058</c:v>
                </c:pt>
                <c:pt idx="69">
                  <c:v>93466</c:v>
                </c:pt>
                <c:pt idx="70">
                  <c:v>93590</c:v>
                </c:pt>
                <c:pt idx="71">
                  <c:v>93370</c:v>
                </c:pt>
                <c:pt idx="72">
                  <c:v>93414</c:v>
                </c:pt>
                <c:pt idx="73">
                  <c:v>93942</c:v>
                </c:pt>
                <c:pt idx="74">
                  <c:v>94228</c:v>
                </c:pt>
                <c:pt idx="75">
                  <c:v>94774</c:v>
                </c:pt>
                <c:pt idx="76">
                  <c:v>95184</c:v>
                </c:pt>
                <c:pt idx="77">
                  <c:v>95497</c:v>
                </c:pt>
                <c:pt idx="78">
                  <c:v>95833</c:v>
                </c:pt>
                <c:pt idx="79">
                  <c:v>96210</c:v>
                </c:pt>
                <c:pt idx="80">
                  <c:v>96528</c:v>
                </c:pt>
                <c:pt idx="81">
                  <c:v>97149</c:v>
                </c:pt>
                <c:pt idx="82">
                  <c:v>97410</c:v>
                </c:pt>
                <c:pt idx="83">
                  <c:v>97390</c:v>
                </c:pt>
                <c:pt idx="84">
                  <c:v>97293</c:v>
                </c:pt>
                <c:pt idx="85">
                  <c:v>97837</c:v>
                </c:pt>
                <c:pt idx="86">
                  <c:v>98367</c:v>
                </c:pt>
                <c:pt idx="87">
                  <c:v>97741</c:v>
                </c:pt>
                <c:pt idx="88">
                  <c:v>97536</c:v>
                </c:pt>
                <c:pt idx="89">
                  <c:v>97749</c:v>
                </c:pt>
                <c:pt idx="90">
                  <c:v>97738</c:v>
                </c:pt>
                <c:pt idx="91">
                  <c:v>98006</c:v>
                </c:pt>
                <c:pt idx="92">
                  <c:v>98038</c:v>
                </c:pt>
                <c:pt idx="93">
                  <c:v>98224</c:v>
                </c:pt>
                <c:pt idx="94">
                  <c:v>98316</c:v>
                </c:pt>
                <c:pt idx="95">
                  <c:v>98067</c:v>
                </c:pt>
                <c:pt idx="96">
                  <c:v>98213</c:v>
                </c:pt>
                <c:pt idx="97">
                  <c:v>98474</c:v>
                </c:pt>
                <c:pt idx="98">
                  <c:v>98700</c:v>
                </c:pt>
                <c:pt idx="99">
                  <c:v>98877</c:v>
                </c:pt>
                <c:pt idx="100">
                  <c:v>99245</c:v>
                </c:pt>
                <c:pt idx="101">
                  <c:v>99679</c:v>
                </c:pt>
                <c:pt idx="102">
                  <c:v>100963</c:v>
                </c:pt>
                <c:pt idx="103">
                  <c:v>101796</c:v>
                </c:pt>
                <c:pt idx="104">
                  <c:v>102475</c:v>
                </c:pt>
                <c:pt idx="105">
                  <c:v>102866</c:v>
                </c:pt>
                <c:pt idx="106">
                  <c:v>103172</c:v>
                </c:pt>
                <c:pt idx="107">
                  <c:v>103251</c:v>
                </c:pt>
                <c:pt idx="108">
                  <c:v>103200</c:v>
                </c:pt>
                <c:pt idx="109">
                  <c:v>103626</c:v>
                </c:pt>
                <c:pt idx="110">
                  <c:v>103976</c:v>
                </c:pt>
                <c:pt idx="111">
                  <c:v>104232</c:v>
                </c:pt>
                <c:pt idx="112">
                  <c:v>104578</c:v>
                </c:pt>
                <c:pt idx="113">
                  <c:v>104918</c:v>
                </c:pt>
                <c:pt idx="114">
                  <c:v>105078</c:v>
                </c:pt>
                <c:pt idx="115">
                  <c:v>105454</c:v>
                </c:pt>
                <c:pt idx="116">
                  <c:v>105603</c:v>
                </c:pt>
                <c:pt idx="117">
                  <c:v>105902</c:v>
                </c:pt>
                <c:pt idx="118">
                  <c:v>105908</c:v>
                </c:pt>
                <c:pt idx="119">
                  <c:v>105675</c:v>
                </c:pt>
                <c:pt idx="120">
                  <c:v>105609</c:v>
                </c:pt>
                <c:pt idx="121">
                  <c:v>105971</c:v>
                </c:pt>
                <c:pt idx="122">
                  <c:v>106341</c:v>
                </c:pt>
                <c:pt idx="123">
                  <c:v>106467</c:v>
                </c:pt>
                <c:pt idx="124">
                  <c:v>106693</c:v>
                </c:pt>
                <c:pt idx="125">
                  <c:v>106987</c:v>
                </c:pt>
                <c:pt idx="126">
                  <c:v>107086</c:v>
                </c:pt>
                <c:pt idx="127">
                  <c:v>107237</c:v>
                </c:pt>
              </c:numCache>
            </c:numRef>
          </c:val>
          <c:extLst xmlns:c15="http://schemas.microsoft.com/office/drawing/2012/chart">
            <c:ext xmlns:c16="http://schemas.microsoft.com/office/drawing/2014/chart" uri="{C3380CC4-5D6E-409C-BE32-E72D297353CC}">
              <c16:uniqueId val="{00000044-15A5-4CA5-9B5D-6A4376422C68}"/>
            </c:ext>
          </c:extLst>
        </c:ser>
        <c:dLbls>
          <c:showLegendKey val="0"/>
          <c:showVal val="0"/>
          <c:showCatName val="0"/>
          <c:showSerName val="0"/>
          <c:showPercent val="0"/>
          <c:showBubbleSize val="0"/>
        </c:dLbls>
        <c:gapWidth val="120"/>
        <c:overlap val="3"/>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in val="7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691330456606161E-2"/>
          <c:y val="0"/>
          <c:w val="0.95351294241944007"/>
          <c:h val="0.9019442590862583"/>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7C32-4BCD-B316-0CAF1FB21D2B}"/>
              </c:ext>
            </c:extLst>
          </c:dPt>
          <c:dPt>
            <c:idx val="5"/>
            <c:invertIfNegative val="0"/>
            <c:bubble3D val="0"/>
            <c:extLst>
              <c:ext xmlns:c16="http://schemas.microsoft.com/office/drawing/2014/chart" uri="{C3380CC4-5D6E-409C-BE32-E72D297353CC}">
                <c16:uniqueId val="{00000001-7C32-4BCD-B316-0CAF1FB21D2B}"/>
              </c:ext>
            </c:extLst>
          </c:dPt>
          <c:dPt>
            <c:idx val="6"/>
            <c:invertIfNegative val="0"/>
            <c:bubble3D val="0"/>
            <c:extLst>
              <c:ext xmlns:c16="http://schemas.microsoft.com/office/drawing/2014/chart" uri="{C3380CC4-5D6E-409C-BE32-E72D297353CC}">
                <c16:uniqueId val="{00000002-7C32-4BCD-B316-0CAF1FB21D2B}"/>
              </c:ext>
            </c:extLst>
          </c:dPt>
          <c:dPt>
            <c:idx val="7"/>
            <c:invertIfNegative val="0"/>
            <c:bubble3D val="0"/>
            <c:extLst>
              <c:ext xmlns:c16="http://schemas.microsoft.com/office/drawing/2014/chart" uri="{C3380CC4-5D6E-409C-BE32-E72D297353CC}">
                <c16:uniqueId val="{00000003-7C32-4BCD-B316-0CAF1FB21D2B}"/>
              </c:ext>
            </c:extLst>
          </c:dPt>
          <c:dPt>
            <c:idx val="8"/>
            <c:invertIfNegative val="0"/>
            <c:bubble3D val="0"/>
            <c:spPr>
              <a:solidFill>
                <a:srgbClr val="7C878E"/>
              </a:solidFill>
              <a:ln>
                <a:noFill/>
              </a:ln>
              <a:effectLst/>
            </c:spPr>
            <c:extLst>
              <c:ext xmlns:c16="http://schemas.microsoft.com/office/drawing/2014/chart" uri="{C3380CC4-5D6E-409C-BE32-E72D297353CC}">
                <c16:uniqueId val="{00000005-7C32-4BCD-B316-0CAF1FB21D2B}"/>
              </c:ext>
            </c:extLst>
          </c:dPt>
          <c:dPt>
            <c:idx val="10"/>
            <c:invertIfNegative val="0"/>
            <c:bubble3D val="0"/>
            <c:spPr>
              <a:solidFill>
                <a:srgbClr val="FFC000"/>
              </a:solidFill>
              <a:ln>
                <a:noFill/>
              </a:ln>
              <a:effectLst/>
            </c:spPr>
            <c:extLst>
              <c:ext xmlns:c16="http://schemas.microsoft.com/office/drawing/2014/chart" uri="{C3380CC4-5D6E-409C-BE32-E72D297353CC}">
                <c16:uniqueId val="{00000007-7C32-4BCD-B316-0CAF1FB21D2B}"/>
              </c:ext>
            </c:extLst>
          </c:dPt>
          <c:dPt>
            <c:idx val="17"/>
            <c:invertIfNegative val="0"/>
            <c:bubble3D val="0"/>
            <c:extLst>
              <c:ext xmlns:c16="http://schemas.microsoft.com/office/drawing/2014/chart" uri="{C3380CC4-5D6E-409C-BE32-E72D297353CC}">
                <c16:uniqueId val="{00000008-7C32-4BCD-B316-0CAF1FB21D2B}"/>
              </c:ext>
            </c:extLst>
          </c:dPt>
          <c:dPt>
            <c:idx val="18"/>
            <c:invertIfNegative val="0"/>
            <c:bubble3D val="0"/>
            <c:extLst>
              <c:ext xmlns:c16="http://schemas.microsoft.com/office/drawing/2014/chart" uri="{C3380CC4-5D6E-409C-BE32-E72D297353CC}">
                <c16:uniqueId val="{00000009-7C32-4BCD-B316-0CAF1FB21D2B}"/>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32-4BCD-B316-0CAF1FB21D2B}"/>
                </c:ext>
              </c:extLst>
            </c:dLbl>
            <c:dLbl>
              <c:idx val="6"/>
              <c:layout>
                <c:manualLayout>
                  <c:x val="3.9443661222122268E-4"/>
                  <c:y val="2.18171517819982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32-4BCD-B316-0CAF1FB21D2B}"/>
                </c:ext>
              </c:extLst>
            </c:dLbl>
            <c:dLbl>
              <c:idx val="7"/>
              <c:layout>
                <c:manualLayout>
                  <c:x val="1.9782337056551123E-3"/>
                  <c:y val="2.11292834545851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32-4BCD-B316-0CAF1FB21D2B}"/>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'F74'!$A$6:$A$16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45139</c:v>
                </c:pt>
              </c:numCache>
            </c:numRef>
          </c:cat>
          <c:val>
            <c:numRef>
              <c:f>'F74'!$B$6:$B$16</c:f>
              <c:numCache>
                <c:formatCode>#,##0</c:formatCode>
                <c:ptCount val="11"/>
                <c:pt idx="0">
                  <c:v>78051</c:v>
                </c:pt>
                <c:pt idx="1">
                  <c:v>79961</c:v>
                </c:pt>
                <c:pt idx="2">
                  <c:v>82957</c:v>
                </c:pt>
                <c:pt idx="3">
                  <c:v>86097</c:v>
                </c:pt>
                <c:pt idx="4">
                  <c:v>90125</c:v>
                </c:pt>
                <c:pt idx="5">
                  <c:v>93370</c:v>
                </c:pt>
                <c:pt idx="6">
                  <c:v>97390</c:v>
                </c:pt>
                <c:pt idx="7">
                  <c:v>98067</c:v>
                </c:pt>
                <c:pt idx="8">
                  <c:v>103251</c:v>
                </c:pt>
                <c:pt idx="9">
                  <c:v>105675</c:v>
                </c:pt>
                <c:pt idx="10">
                  <c:v>107237</c:v>
                </c:pt>
              </c:numCache>
            </c:numRef>
          </c:val>
          <c:extLst>
            <c:ext xmlns:c16="http://schemas.microsoft.com/office/drawing/2014/chart" uri="{C3380CC4-5D6E-409C-BE32-E72D297353CC}">
              <c16:uniqueId val="{0000000A-7C32-4BCD-B316-0CAF1FB21D2B}"/>
            </c:ext>
          </c:extLst>
        </c:ser>
        <c:dLbls>
          <c:showLegendKey val="0"/>
          <c:showVal val="0"/>
          <c:showCatName val="0"/>
          <c:showSerName val="0"/>
          <c:showPercent val="0"/>
          <c:showBubbleSize val="0"/>
        </c:dLbls>
        <c:gapWidth val="80"/>
        <c:overlap val="-27"/>
        <c:axId val="88077824"/>
        <c:axId val="88079360"/>
      </c:barChart>
      <c:catAx>
        <c:axId val="88077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8079360"/>
        <c:crosses val="autoZero"/>
        <c:auto val="1"/>
        <c:lblAlgn val="ctr"/>
        <c:lblOffset val="100"/>
        <c:noMultiLvlLbl val="0"/>
      </c:catAx>
      <c:valAx>
        <c:axId val="88079360"/>
        <c:scaling>
          <c:orientation val="minMax"/>
        </c:scaling>
        <c:delete val="1"/>
        <c:axPos val="l"/>
        <c:numFmt formatCode="#,##0" sourceLinked="1"/>
        <c:majorTickMark val="out"/>
        <c:minorTickMark val="none"/>
        <c:tickLblPos val="nextTo"/>
        <c:crossAx val="880778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89681361942597"/>
          <c:y val="0.14309658691488589"/>
          <c:w val="0.52323914538708749"/>
          <c:h val="0.71799815908418052"/>
        </c:manualLayout>
      </c:layout>
      <c:pieChart>
        <c:varyColors val="1"/>
        <c:ser>
          <c:idx val="0"/>
          <c:order val="0"/>
          <c:dPt>
            <c:idx val="0"/>
            <c:bubble3D val="0"/>
            <c:spPr>
              <a:solidFill>
                <a:srgbClr val="ED7D31">
                  <a:lumMod val="50000"/>
                </a:srgbClr>
              </a:solidFill>
            </c:spPr>
            <c:extLst>
              <c:ext xmlns:c16="http://schemas.microsoft.com/office/drawing/2014/chart" uri="{C3380CC4-5D6E-409C-BE32-E72D297353CC}">
                <c16:uniqueId val="{00000001-221A-400C-A1B8-B5B0842DC79C}"/>
              </c:ext>
            </c:extLst>
          </c:dPt>
          <c:dPt>
            <c:idx val="1"/>
            <c:bubble3D val="0"/>
            <c:spPr>
              <a:solidFill>
                <a:srgbClr val="ED7D31"/>
              </a:solidFill>
            </c:spPr>
            <c:extLst>
              <c:ext xmlns:c16="http://schemas.microsoft.com/office/drawing/2014/chart" uri="{C3380CC4-5D6E-409C-BE32-E72D297353CC}">
                <c16:uniqueId val="{00000003-221A-400C-A1B8-B5B0842DC79C}"/>
              </c:ext>
            </c:extLst>
          </c:dPt>
          <c:dPt>
            <c:idx val="2"/>
            <c:bubble3D val="0"/>
            <c:spPr>
              <a:solidFill>
                <a:srgbClr val="DAA600"/>
              </a:solidFill>
            </c:spPr>
            <c:extLst>
              <c:ext xmlns:c16="http://schemas.microsoft.com/office/drawing/2014/chart" uri="{C3380CC4-5D6E-409C-BE32-E72D297353CC}">
                <c16:uniqueId val="{00000005-221A-400C-A1B8-B5B0842DC79C}"/>
              </c:ext>
            </c:extLst>
          </c:dPt>
          <c:dPt>
            <c:idx val="3"/>
            <c:bubble3D val="0"/>
            <c:spPr>
              <a:solidFill>
                <a:srgbClr val="FF0000"/>
              </a:solidFill>
            </c:spPr>
            <c:extLst>
              <c:ext xmlns:c16="http://schemas.microsoft.com/office/drawing/2014/chart" uri="{C3380CC4-5D6E-409C-BE32-E72D297353CC}">
                <c16:uniqueId val="{00000007-221A-400C-A1B8-B5B0842DC79C}"/>
              </c:ext>
            </c:extLst>
          </c:dPt>
          <c:dPt>
            <c:idx val="4"/>
            <c:bubble3D val="0"/>
            <c:spPr>
              <a:solidFill>
                <a:srgbClr val="8A8032"/>
              </a:solidFill>
            </c:spPr>
            <c:extLst>
              <c:ext xmlns:c16="http://schemas.microsoft.com/office/drawing/2014/chart" uri="{C3380CC4-5D6E-409C-BE32-E72D297353CC}">
                <c16:uniqueId val="{00000009-221A-400C-A1B8-B5B0842DC79C}"/>
              </c:ext>
            </c:extLst>
          </c:dPt>
          <c:dPt>
            <c:idx val="5"/>
            <c:bubble3D val="0"/>
            <c:spPr>
              <a:solidFill>
                <a:srgbClr val="FFC000">
                  <a:lumMod val="50000"/>
                </a:srgbClr>
              </a:solidFill>
            </c:spPr>
            <c:extLst>
              <c:ext xmlns:c16="http://schemas.microsoft.com/office/drawing/2014/chart" uri="{C3380CC4-5D6E-409C-BE32-E72D297353CC}">
                <c16:uniqueId val="{0000000B-221A-400C-A1B8-B5B0842DC79C}"/>
              </c:ext>
            </c:extLst>
          </c:dPt>
          <c:dPt>
            <c:idx val="6"/>
            <c:bubble3D val="0"/>
            <c:spPr>
              <a:solidFill>
                <a:srgbClr val="FFCC66"/>
              </a:solidFill>
            </c:spPr>
            <c:extLst>
              <c:ext xmlns:c16="http://schemas.microsoft.com/office/drawing/2014/chart" uri="{C3380CC4-5D6E-409C-BE32-E72D297353CC}">
                <c16:uniqueId val="{0000000D-221A-400C-A1B8-B5B0842DC79C}"/>
              </c:ext>
            </c:extLst>
          </c:dPt>
          <c:dPt>
            <c:idx val="7"/>
            <c:bubble3D val="0"/>
            <c:spPr>
              <a:solidFill>
                <a:srgbClr val="C8BC66"/>
              </a:solidFill>
            </c:spPr>
            <c:extLst>
              <c:ext xmlns:c16="http://schemas.microsoft.com/office/drawing/2014/chart" uri="{C3380CC4-5D6E-409C-BE32-E72D297353CC}">
                <c16:uniqueId val="{0000000F-221A-400C-A1B8-B5B0842DC79C}"/>
              </c:ext>
            </c:extLst>
          </c:dPt>
          <c:dLbls>
            <c:dLbl>
              <c:idx val="0"/>
              <c:layout>
                <c:manualLayout>
                  <c:x val="0.10042942992581469"/>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21A-400C-A1B8-B5B0842DC79C}"/>
                </c:ext>
              </c:extLst>
            </c:dLbl>
            <c:dLbl>
              <c:idx val="1"/>
              <c:layout>
                <c:manualLayout>
                  <c:x val="7.1316743132344693E-2"/>
                  <c:y val="-3.822134611647422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21A-400C-A1B8-B5B0842DC79C}"/>
                </c:ext>
              </c:extLst>
            </c:dLbl>
            <c:dLbl>
              <c:idx val="2"/>
              <c:layout>
                <c:manualLayout>
                  <c:x val="0.10015749581651738"/>
                  <c:y val="7.509356431290811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21A-400C-A1B8-B5B0842DC79C}"/>
                </c:ext>
              </c:extLst>
            </c:dLbl>
            <c:dLbl>
              <c:idx val="3"/>
              <c:layout>
                <c:manualLayout>
                  <c:x val="3.2533060398469392E-2"/>
                  <c:y val="7.0491404112328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21A-400C-A1B8-B5B0842DC79C}"/>
                </c:ext>
              </c:extLst>
            </c:dLbl>
            <c:dLbl>
              <c:idx val="4"/>
              <c:layout>
                <c:manualLayout>
                  <c:x val="-2.6536714045419962E-2"/>
                  <c:y val="1.613116291595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21A-400C-A1B8-B5B0842DC79C}"/>
                </c:ext>
              </c:extLst>
            </c:dLbl>
            <c:dLbl>
              <c:idx val="5"/>
              <c:layout>
                <c:manualLayout>
                  <c:x val="-7.2513867383818015E-2"/>
                  <c:y val="-2.479969841935638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21A-400C-A1B8-B5B0842DC79C}"/>
                </c:ext>
              </c:extLst>
            </c:dLbl>
            <c:dLbl>
              <c:idx val="6"/>
              <c:layout>
                <c:manualLayout>
                  <c:x val="-4.660319164281633E-2"/>
                  <c:y val="-2.80501796103494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21A-400C-A1B8-B5B0842DC79C}"/>
                </c:ext>
              </c:extLst>
            </c:dLbl>
            <c:dLbl>
              <c:idx val="7"/>
              <c:layout>
                <c:manualLayout>
                  <c:x val="-0.13684012255452771"/>
                  <c:y val="3.023345310188368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221A-400C-A1B8-B5B0842DC79C}"/>
                </c:ext>
              </c:extLst>
            </c:dLbl>
            <c:spPr>
              <a:noFill/>
              <a:ln>
                <a:noFill/>
              </a:ln>
              <a:effectLst/>
            </c:spPr>
            <c:txPr>
              <a:bodyPr/>
              <a:lstStyle/>
              <a:p>
                <a:pPr>
                  <a:defRPr sz="1050"/>
                </a:pPr>
                <a:endParaRPr lang="es-MX"/>
              </a:p>
            </c:txPr>
            <c:showLegendKey val="0"/>
            <c:showVal val="1"/>
            <c:showCatName val="1"/>
            <c:showSerName val="0"/>
            <c:showPercent val="0"/>
            <c:showBubbleSize val="0"/>
            <c:separator>
</c:separator>
            <c:showLeaderLines val="1"/>
            <c:leaderLines>
              <c:spPr>
                <a:ln>
                  <a:solidFill>
                    <a:srgbClr val="663300"/>
                  </a:solidFill>
                </a:ln>
              </c:spPr>
            </c:leaderLines>
            <c:extLst>
              <c:ext xmlns:c15="http://schemas.microsoft.com/office/drawing/2012/chart" uri="{CE6537A1-D6FC-4f65-9D91-7224C49458BB}"/>
            </c:extLst>
          </c:dLbls>
          <c:cat>
            <c:strRef>
              <c:f>'F75'!$A$6:$A$13</c:f>
              <c:strCache>
                <c:ptCount val="8"/>
                <c:pt idx="0">
                  <c:v>Agricultura, Ganadería, Silvicultura y Pesca</c:v>
                </c:pt>
                <c:pt idx="1">
                  <c:v>Comercio</c:v>
                </c:pt>
                <c:pt idx="2">
                  <c:v>Construcción</c:v>
                </c:pt>
                <c:pt idx="3">
                  <c:v>Ind. Elec. Cap. Agua Potable</c:v>
                </c:pt>
                <c:pt idx="4">
                  <c:v>Industria de Transformación</c:v>
                </c:pt>
                <c:pt idx="5">
                  <c:v>Industrias Extractivas</c:v>
                </c:pt>
                <c:pt idx="6">
                  <c:v>Servicios</c:v>
                </c:pt>
                <c:pt idx="7">
                  <c:v>Transporte y Comunicaciones</c:v>
                </c:pt>
              </c:strCache>
            </c:strRef>
          </c:cat>
          <c:val>
            <c:numRef>
              <c:f>'F75'!$B$6:$B$13</c:f>
              <c:numCache>
                <c:formatCode>0.00%</c:formatCode>
                <c:ptCount val="8"/>
                <c:pt idx="0">
                  <c:v>3.757098762553969E-2</c:v>
                </c:pt>
                <c:pt idx="1">
                  <c:v>0.29939293340917777</c:v>
                </c:pt>
                <c:pt idx="2">
                  <c:v>0.12901330697427194</c:v>
                </c:pt>
                <c:pt idx="3">
                  <c:v>1.9396290459449631E-3</c:v>
                </c:pt>
                <c:pt idx="4">
                  <c:v>0.15003217173177169</c:v>
                </c:pt>
                <c:pt idx="5">
                  <c:v>1.1376670365638726E-3</c:v>
                </c:pt>
                <c:pt idx="6">
                  <c:v>0.32214627414045527</c:v>
                </c:pt>
                <c:pt idx="7">
                  <c:v>5.8767030036274794E-2</c:v>
                </c:pt>
              </c:numCache>
            </c:numRef>
          </c:val>
          <c:extLst>
            <c:ext xmlns:c16="http://schemas.microsoft.com/office/drawing/2014/chart" uri="{C3380CC4-5D6E-409C-BE32-E72D297353CC}">
              <c16:uniqueId val="{00000010-221A-400C-A1B8-B5B0842DC79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82A8-4BF2-ACD1-9E745F113B21}"/>
              </c:ext>
            </c:extLst>
          </c:dPt>
          <c:dPt>
            <c:idx val="1"/>
            <c:invertIfNegative val="0"/>
            <c:bubble3D val="0"/>
            <c:spPr>
              <a:solidFill>
                <a:srgbClr val="606868"/>
              </a:solidFill>
              <a:ln>
                <a:noFill/>
              </a:ln>
              <a:effectLst/>
            </c:spPr>
            <c:extLst>
              <c:ext xmlns:c16="http://schemas.microsoft.com/office/drawing/2014/chart" uri="{C3380CC4-5D6E-409C-BE32-E72D297353CC}">
                <c16:uniqueId val="{00000003-82A8-4BF2-ACD1-9E745F113B21}"/>
              </c:ext>
            </c:extLst>
          </c:dPt>
          <c:dPt>
            <c:idx val="3"/>
            <c:invertIfNegative val="0"/>
            <c:bubble3D val="0"/>
            <c:spPr>
              <a:solidFill>
                <a:srgbClr val="606868"/>
              </a:solidFill>
              <a:ln>
                <a:noFill/>
              </a:ln>
              <a:effectLst/>
            </c:spPr>
            <c:extLst>
              <c:ext xmlns:c16="http://schemas.microsoft.com/office/drawing/2014/chart" uri="{C3380CC4-5D6E-409C-BE32-E72D297353CC}">
                <c16:uniqueId val="{00000005-82A8-4BF2-ACD1-9E745F113B21}"/>
              </c:ext>
            </c:extLst>
          </c:dPt>
          <c:dPt>
            <c:idx val="4"/>
            <c:invertIfNegative val="0"/>
            <c:bubble3D val="0"/>
            <c:spPr>
              <a:solidFill>
                <a:srgbClr val="606868"/>
              </a:solidFill>
              <a:ln>
                <a:noFill/>
              </a:ln>
              <a:effectLst/>
            </c:spPr>
            <c:extLst>
              <c:ext xmlns:c16="http://schemas.microsoft.com/office/drawing/2014/chart" uri="{C3380CC4-5D6E-409C-BE32-E72D297353CC}">
                <c16:uniqueId val="{00000007-82A8-4BF2-ACD1-9E745F113B21}"/>
              </c:ext>
            </c:extLst>
          </c:dPt>
          <c:dPt>
            <c:idx val="6"/>
            <c:invertIfNegative val="0"/>
            <c:bubble3D val="0"/>
            <c:spPr>
              <a:solidFill>
                <a:srgbClr val="606868"/>
              </a:solidFill>
              <a:ln>
                <a:noFill/>
              </a:ln>
              <a:effectLst/>
            </c:spPr>
            <c:extLst>
              <c:ext xmlns:c16="http://schemas.microsoft.com/office/drawing/2014/chart" uri="{C3380CC4-5D6E-409C-BE32-E72D297353CC}">
                <c16:uniqueId val="{00000009-82A8-4BF2-ACD1-9E745F113B21}"/>
              </c:ext>
            </c:extLst>
          </c:dPt>
          <c:dPt>
            <c:idx val="11"/>
            <c:invertIfNegative val="0"/>
            <c:bubble3D val="0"/>
            <c:spPr>
              <a:solidFill>
                <a:srgbClr val="606868"/>
              </a:solidFill>
              <a:ln>
                <a:noFill/>
              </a:ln>
              <a:effectLst/>
            </c:spPr>
            <c:extLst>
              <c:ext xmlns:c16="http://schemas.microsoft.com/office/drawing/2014/chart" uri="{C3380CC4-5D6E-409C-BE32-E72D297353CC}">
                <c16:uniqueId val="{0000000B-82A8-4BF2-ACD1-9E745F113B21}"/>
              </c:ext>
            </c:extLst>
          </c:dPt>
          <c:dPt>
            <c:idx val="14"/>
            <c:invertIfNegative val="0"/>
            <c:bubble3D val="0"/>
            <c:spPr>
              <a:solidFill>
                <a:srgbClr val="606868"/>
              </a:solidFill>
              <a:ln>
                <a:noFill/>
              </a:ln>
              <a:effectLst/>
            </c:spPr>
            <c:extLst>
              <c:ext xmlns:c16="http://schemas.microsoft.com/office/drawing/2014/chart" uri="{C3380CC4-5D6E-409C-BE32-E72D297353CC}">
                <c16:uniqueId val="{0000000D-82A8-4BF2-ACD1-9E745F113B21}"/>
              </c:ext>
            </c:extLst>
          </c:dPt>
          <c:dPt>
            <c:idx val="19"/>
            <c:invertIfNegative val="0"/>
            <c:bubble3D val="0"/>
            <c:spPr>
              <a:solidFill>
                <a:srgbClr val="606868"/>
              </a:solidFill>
              <a:ln>
                <a:noFill/>
              </a:ln>
              <a:effectLst/>
            </c:spPr>
            <c:extLst>
              <c:ext xmlns:c16="http://schemas.microsoft.com/office/drawing/2014/chart" uri="{C3380CC4-5D6E-409C-BE32-E72D297353CC}">
                <c16:uniqueId val="{0000000F-82A8-4BF2-ACD1-9E745F113B21}"/>
              </c:ext>
            </c:extLst>
          </c:dPt>
          <c:dPt>
            <c:idx val="24"/>
            <c:invertIfNegative val="0"/>
            <c:bubble3D val="0"/>
            <c:spPr>
              <a:solidFill>
                <a:srgbClr val="606868"/>
              </a:solidFill>
              <a:ln>
                <a:noFill/>
              </a:ln>
              <a:effectLst/>
            </c:spPr>
            <c:extLst>
              <c:ext xmlns:c16="http://schemas.microsoft.com/office/drawing/2014/chart" uri="{C3380CC4-5D6E-409C-BE32-E72D297353CC}">
                <c16:uniqueId val="{00000011-82A8-4BF2-ACD1-9E745F113B21}"/>
              </c:ext>
            </c:extLst>
          </c:dPt>
          <c:dPt>
            <c:idx val="25"/>
            <c:invertIfNegative val="0"/>
            <c:bubble3D val="0"/>
            <c:spPr>
              <a:solidFill>
                <a:srgbClr val="606868"/>
              </a:solidFill>
              <a:ln>
                <a:noFill/>
              </a:ln>
              <a:effectLst/>
            </c:spPr>
            <c:extLst>
              <c:ext xmlns:c16="http://schemas.microsoft.com/office/drawing/2014/chart" uri="{C3380CC4-5D6E-409C-BE32-E72D297353CC}">
                <c16:uniqueId val="{00000013-82A8-4BF2-ACD1-9E745F113B21}"/>
              </c:ext>
            </c:extLst>
          </c:dPt>
          <c:dPt>
            <c:idx val="27"/>
            <c:invertIfNegative val="0"/>
            <c:bubble3D val="0"/>
            <c:spPr>
              <a:solidFill>
                <a:srgbClr val="606868"/>
              </a:solidFill>
              <a:ln>
                <a:noFill/>
              </a:ln>
              <a:effectLst/>
            </c:spPr>
            <c:extLst>
              <c:ext xmlns:c16="http://schemas.microsoft.com/office/drawing/2014/chart" uri="{C3380CC4-5D6E-409C-BE32-E72D297353CC}">
                <c16:uniqueId val="{00000015-82A8-4BF2-ACD1-9E745F113B21}"/>
              </c:ext>
            </c:extLst>
          </c:dPt>
          <c:dPt>
            <c:idx val="30"/>
            <c:invertIfNegative val="0"/>
            <c:bubble3D val="0"/>
            <c:spPr>
              <a:solidFill>
                <a:srgbClr val="606868"/>
              </a:solidFill>
              <a:ln>
                <a:noFill/>
              </a:ln>
              <a:effectLst/>
            </c:spPr>
            <c:extLst>
              <c:ext xmlns:c16="http://schemas.microsoft.com/office/drawing/2014/chart" uri="{C3380CC4-5D6E-409C-BE32-E72D297353CC}">
                <c16:uniqueId val="{00000017-82A8-4BF2-ACD1-9E745F113B21}"/>
              </c:ext>
            </c:extLst>
          </c:dPt>
          <c:dPt>
            <c:idx val="31"/>
            <c:invertIfNegative val="0"/>
            <c:bubble3D val="0"/>
            <c:spPr>
              <a:solidFill>
                <a:srgbClr val="FFC000"/>
              </a:solidFill>
              <a:ln>
                <a:noFill/>
              </a:ln>
              <a:effectLst/>
            </c:spPr>
            <c:extLst>
              <c:ext xmlns:c16="http://schemas.microsoft.com/office/drawing/2014/chart" uri="{C3380CC4-5D6E-409C-BE32-E72D297353CC}">
                <c16:uniqueId val="{00000019-82A8-4BF2-ACD1-9E745F113B21}"/>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A8-4BF2-ACD1-9E745F113B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'F76'!$A$7:$A$38</c:f>
              <c:strCache>
                <c:ptCount val="32"/>
                <c:pt idx="0">
                  <c:v>Estado de México</c:v>
                </c:pt>
                <c:pt idx="1">
                  <c:v>Aguascalientes</c:v>
                </c:pt>
                <c:pt idx="2">
                  <c:v>Sinaloa</c:v>
                </c:pt>
                <c:pt idx="3">
                  <c:v>Nayarit</c:v>
                </c:pt>
                <c:pt idx="4">
                  <c:v>Zacatecas</c:v>
                </c:pt>
                <c:pt idx="5">
                  <c:v>Morelos</c:v>
                </c:pt>
                <c:pt idx="6">
                  <c:v>Veracruz</c:v>
                </c:pt>
                <c:pt idx="7">
                  <c:v>Guerrero</c:v>
                </c:pt>
                <c:pt idx="8">
                  <c:v>Tlaxcala</c:v>
                </c:pt>
                <c:pt idx="9">
                  <c:v>Baja California</c:v>
                </c:pt>
                <c:pt idx="10">
                  <c:v>Michoacán</c:v>
                </c:pt>
                <c:pt idx="11">
                  <c:v>San Luis Potosí</c:v>
                </c:pt>
                <c:pt idx="12">
                  <c:v>Tabasco</c:v>
                </c:pt>
                <c:pt idx="13">
                  <c:v>Puebla</c:v>
                </c:pt>
                <c:pt idx="14">
                  <c:v>Coahuila</c:v>
                </c:pt>
                <c:pt idx="15">
                  <c:v>Colima</c:v>
                </c:pt>
                <c:pt idx="16">
                  <c:v>Durango</c:v>
                </c:pt>
                <c:pt idx="17">
                  <c:v>Tamaulipas</c:v>
                </c:pt>
                <c:pt idx="18">
                  <c:v>Chiapas</c:v>
                </c:pt>
                <c:pt idx="19">
                  <c:v>Quintana Roo</c:v>
                </c:pt>
                <c:pt idx="20">
                  <c:v>Campeche</c:v>
                </c:pt>
                <c:pt idx="21">
                  <c:v>Sonora</c:v>
                </c:pt>
                <c:pt idx="22">
                  <c:v>Hidalgo</c:v>
                </c:pt>
                <c:pt idx="23">
                  <c:v>Baja California Sur</c:v>
                </c:pt>
                <c:pt idx="24">
                  <c:v>Ciudad de México</c:v>
                </c:pt>
                <c:pt idx="25">
                  <c:v>Chihuahua</c:v>
                </c:pt>
                <c:pt idx="26">
                  <c:v>Nuevo León</c:v>
                </c:pt>
                <c:pt idx="27">
                  <c:v>Yucatán</c:v>
                </c:pt>
                <c:pt idx="28">
                  <c:v>Guanajuato</c:v>
                </c:pt>
                <c:pt idx="29">
                  <c:v>Oaxaca</c:v>
                </c:pt>
                <c:pt idx="30">
                  <c:v>Querétaro</c:v>
                </c:pt>
                <c:pt idx="31">
                  <c:v>Jalisco</c:v>
                </c:pt>
              </c:strCache>
            </c:strRef>
          </c:cat>
          <c:val>
            <c:numRef>
              <c:f>'F76'!$F$7:$F$38</c:f>
              <c:numCache>
                <c:formatCode>#,##0</c:formatCode>
                <c:ptCount val="32"/>
                <c:pt idx="0">
                  <c:v>-224</c:v>
                </c:pt>
                <c:pt idx="1">
                  <c:v>-58</c:v>
                </c:pt>
                <c:pt idx="2">
                  <c:v>-18</c:v>
                </c:pt>
                <c:pt idx="3">
                  <c:v>-17</c:v>
                </c:pt>
                <c:pt idx="4">
                  <c:v>-15</c:v>
                </c:pt>
                <c:pt idx="5">
                  <c:v>-8</c:v>
                </c:pt>
                <c:pt idx="6">
                  <c:v>5</c:v>
                </c:pt>
                <c:pt idx="7">
                  <c:v>6</c:v>
                </c:pt>
                <c:pt idx="8">
                  <c:v>7</c:v>
                </c:pt>
                <c:pt idx="9">
                  <c:v>8</c:v>
                </c:pt>
                <c:pt idx="10">
                  <c:v>12</c:v>
                </c:pt>
                <c:pt idx="11">
                  <c:v>18</c:v>
                </c:pt>
                <c:pt idx="12">
                  <c:v>19</c:v>
                </c:pt>
                <c:pt idx="13">
                  <c:v>26</c:v>
                </c:pt>
                <c:pt idx="14">
                  <c:v>32</c:v>
                </c:pt>
                <c:pt idx="15">
                  <c:v>37</c:v>
                </c:pt>
                <c:pt idx="16">
                  <c:v>39</c:v>
                </c:pt>
                <c:pt idx="17">
                  <c:v>40</c:v>
                </c:pt>
                <c:pt idx="18">
                  <c:v>43</c:v>
                </c:pt>
                <c:pt idx="19">
                  <c:v>43</c:v>
                </c:pt>
                <c:pt idx="20">
                  <c:v>46</c:v>
                </c:pt>
                <c:pt idx="21">
                  <c:v>46</c:v>
                </c:pt>
                <c:pt idx="22">
                  <c:v>48</c:v>
                </c:pt>
                <c:pt idx="23">
                  <c:v>62</c:v>
                </c:pt>
                <c:pt idx="24">
                  <c:v>62</c:v>
                </c:pt>
                <c:pt idx="25">
                  <c:v>64</c:v>
                </c:pt>
                <c:pt idx="26">
                  <c:v>69</c:v>
                </c:pt>
                <c:pt idx="27">
                  <c:v>87</c:v>
                </c:pt>
                <c:pt idx="28">
                  <c:v>95</c:v>
                </c:pt>
                <c:pt idx="29">
                  <c:v>103</c:v>
                </c:pt>
                <c:pt idx="30">
                  <c:v>112</c:v>
                </c:pt>
                <c:pt idx="31">
                  <c:v>151</c:v>
                </c:pt>
              </c:numCache>
            </c:numRef>
          </c:val>
          <c:extLst>
            <c:ext xmlns:c16="http://schemas.microsoft.com/office/drawing/2014/chart" uri="{C3380CC4-5D6E-409C-BE32-E72D297353CC}">
              <c16:uniqueId val="{0000001A-82A8-4BF2-ACD1-9E745F113B21}"/>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201"/>
          <c:min val="-274"/>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6CB3-4203-9918-D759760F73F9}"/>
              </c:ext>
            </c:extLst>
          </c:dPt>
          <c:dPt>
            <c:idx val="2"/>
            <c:invertIfNegative val="0"/>
            <c:bubble3D val="0"/>
            <c:extLst>
              <c:ext xmlns:c16="http://schemas.microsoft.com/office/drawing/2014/chart" uri="{C3380CC4-5D6E-409C-BE32-E72D297353CC}">
                <c16:uniqueId val="{00000001-6CB3-4203-9918-D759760F73F9}"/>
              </c:ext>
            </c:extLst>
          </c:dPt>
          <c:dPt>
            <c:idx val="3"/>
            <c:invertIfNegative val="0"/>
            <c:bubble3D val="0"/>
            <c:extLst>
              <c:ext xmlns:c16="http://schemas.microsoft.com/office/drawing/2014/chart" uri="{C3380CC4-5D6E-409C-BE32-E72D297353CC}">
                <c16:uniqueId val="{00000002-6CB3-4203-9918-D759760F73F9}"/>
              </c:ext>
            </c:extLst>
          </c:dPt>
          <c:dPt>
            <c:idx val="5"/>
            <c:invertIfNegative val="0"/>
            <c:bubble3D val="0"/>
            <c:spPr>
              <a:solidFill>
                <a:srgbClr val="7C878E"/>
              </a:solidFill>
              <a:ln>
                <a:noFill/>
              </a:ln>
              <a:effectLst/>
            </c:spPr>
            <c:extLst>
              <c:ext xmlns:c16="http://schemas.microsoft.com/office/drawing/2014/chart" uri="{C3380CC4-5D6E-409C-BE32-E72D297353CC}">
                <c16:uniqueId val="{00000004-6CB3-4203-9918-D759760F73F9}"/>
              </c:ext>
            </c:extLst>
          </c:dPt>
          <c:dPt>
            <c:idx val="6"/>
            <c:invertIfNegative val="0"/>
            <c:bubble3D val="0"/>
            <c:extLst>
              <c:ext xmlns:c16="http://schemas.microsoft.com/office/drawing/2014/chart" uri="{C3380CC4-5D6E-409C-BE32-E72D297353CC}">
                <c16:uniqueId val="{00000005-6CB3-4203-9918-D759760F73F9}"/>
              </c:ext>
            </c:extLst>
          </c:dPt>
          <c:dPt>
            <c:idx val="7"/>
            <c:invertIfNegative val="0"/>
            <c:bubble3D val="0"/>
            <c:spPr>
              <a:solidFill>
                <a:srgbClr val="95682B"/>
              </a:solidFill>
              <a:ln>
                <a:noFill/>
              </a:ln>
              <a:effectLst/>
            </c:spPr>
            <c:extLst>
              <c:ext xmlns:c16="http://schemas.microsoft.com/office/drawing/2014/chart" uri="{C3380CC4-5D6E-409C-BE32-E72D297353CC}">
                <c16:uniqueId val="{00000007-6CB3-4203-9918-D759760F73F9}"/>
              </c:ext>
            </c:extLst>
          </c:dPt>
          <c:dPt>
            <c:idx val="8"/>
            <c:invertIfNegative val="0"/>
            <c:bubble3D val="0"/>
            <c:spPr>
              <a:solidFill>
                <a:srgbClr val="7C878E"/>
              </a:solidFill>
              <a:ln>
                <a:noFill/>
              </a:ln>
              <a:effectLst/>
            </c:spPr>
            <c:extLst>
              <c:ext xmlns:c16="http://schemas.microsoft.com/office/drawing/2014/chart" uri="{C3380CC4-5D6E-409C-BE32-E72D297353CC}">
                <c16:uniqueId val="{00000009-6CB3-4203-9918-D759760F73F9}"/>
              </c:ext>
            </c:extLst>
          </c:dPt>
          <c:dPt>
            <c:idx val="9"/>
            <c:invertIfNegative val="0"/>
            <c:bubble3D val="0"/>
            <c:spPr>
              <a:solidFill>
                <a:srgbClr val="7C878E"/>
              </a:solidFill>
              <a:ln>
                <a:noFill/>
              </a:ln>
              <a:effectLst/>
            </c:spPr>
            <c:extLst>
              <c:ext xmlns:c16="http://schemas.microsoft.com/office/drawing/2014/chart" uri="{C3380CC4-5D6E-409C-BE32-E72D297353CC}">
                <c16:uniqueId val="{0000000B-6CB3-4203-9918-D759760F73F9}"/>
              </c:ext>
            </c:extLst>
          </c:dPt>
          <c:dPt>
            <c:idx val="10"/>
            <c:invertIfNegative val="0"/>
            <c:bubble3D val="0"/>
            <c:extLst>
              <c:ext xmlns:c16="http://schemas.microsoft.com/office/drawing/2014/chart" uri="{C3380CC4-5D6E-409C-BE32-E72D297353CC}">
                <c16:uniqueId val="{0000000C-6CB3-4203-9918-D759760F73F9}"/>
              </c:ext>
            </c:extLst>
          </c:dPt>
          <c:dPt>
            <c:idx val="11"/>
            <c:invertIfNegative val="0"/>
            <c:bubble3D val="0"/>
            <c:extLst>
              <c:ext xmlns:c16="http://schemas.microsoft.com/office/drawing/2014/chart" uri="{C3380CC4-5D6E-409C-BE32-E72D297353CC}">
                <c16:uniqueId val="{0000000D-6CB3-4203-9918-D759760F73F9}"/>
              </c:ext>
            </c:extLst>
          </c:dPt>
          <c:dPt>
            <c:idx val="12"/>
            <c:invertIfNegative val="0"/>
            <c:bubble3D val="0"/>
            <c:extLst>
              <c:ext xmlns:c16="http://schemas.microsoft.com/office/drawing/2014/chart" uri="{C3380CC4-5D6E-409C-BE32-E72D297353CC}">
                <c16:uniqueId val="{0000000E-6CB3-4203-9918-D759760F73F9}"/>
              </c:ext>
            </c:extLst>
          </c:dPt>
          <c:dPt>
            <c:idx val="13"/>
            <c:invertIfNegative val="0"/>
            <c:bubble3D val="0"/>
            <c:spPr>
              <a:solidFill>
                <a:srgbClr val="7C878E"/>
              </a:solidFill>
              <a:ln>
                <a:noFill/>
              </a:ln>
              <a:effectLst/>
            </c:spPr>
            <c:extLst>
              <c:ext xmlns:c16="http://schemas.microsoft.com/office/drawing/2014/chart" uri="{C3380CC4-5D6E-409C-BE32-E72D297353CC}">
                <c16:uniqueId val="{00000010-6CB3-4203-9918-D759760F73F9}"/>
              </c:ext>
            </c:extLst>
          </c:dPt>
          <c:dPt>
            <c:idx val="14"/>
            <c:invertIfNegative val="0"/>
            <c:bubble3D val="0"/>
            <c:spPr>
              <a:solidFill>
                <a:srgbClr val="7C878E"/>
              </a:solidFill>
              <a:ln>
                <a:noFill/>
              </a:ln>
              <a:effectLst/>
            </c:spPr>
            <c:extLst>
              <c:ext xmlns:c16="http://schemas.microsoft.com/office/drawing/2014/chart" uri="{C3380CC4-5D6E-409C-BE32-E72D297353CC}">
                <c16:uniqueId val="{00000012-6CB3-4203-9918-D759760F73F9}"/>
              </c:ext>
            </c:extLst>
          </c:dPt>
          <c:dPt>
            <c:idx val="15"/>
            <c:invertIfNegative val="0"/>
            <c:bubble3D val="0"/>
            <c:extLst>
              <c:ext xmlns:c16="http://schemas.microsoft.com/office/drawing/2014/chart" uri="{C3380CC4-5D6E-409C-BE32-E72D297353CC}">
                <c16:uniqueId val="{00000013-6CB3-4203-9918-D759760F73F9}"/>
              </c:ext>
            </c:extLst>
          </c:dPt>
          <c:dPt>
            <c:idx val="16"/>
            <c:invertIfNegative val="0"/>
            <c:bubble3D val="0"/>
            <c:spPr>
              <a:solidFill>
                <a:srgbClr val="FBBB27"/>
              </a:solidFill>
              <a:ln>
                <a:noFill/>
              </a:ln>
              <a:effectLst/>
            </c:spPr>
            <c:extLst>
              <c:ext xmlns:c16="http://schemas.microsoft.com/office/drawing/2014/chart" uri="{C3380CC4-5D6E-409C-BE32-E72D297353CC}">
                <c16:uniqueId val="{00000015-6CB3-4203-9918-D759760F73F9}"/>
              </c:ext>
            </c:extLst>
          </c:dPt>
          <c:dPt>
            <c:idx val="17"/>
            <c:invertIfNegative val="0"/>
            <c:bubble3D val="0"/>
            <c:extLst>
              <c:ext xmlns:c16="http://schemas.microsoft.com/office/drawing/2014/chart" uri="{C3380CC4-5D6E-409C-BE32-E72D297353CC}">
                <c16:uniqueId val="{00000016-6CB3-4203-9918-D759760F73F9}"/>
              </c:ext>
            </c:extLst>
          </c:dPt>
          <c:dPt>
            <c:idx val="18"/>
            <c:invertIfNegative val="0"/>
            <c:bubble3D val="0"/>
            <c:extLst>
              <c:ext xmlns:c16="http://schemas.microsoft.com/office/drawing/2014/chart" uri="{C3380CC4-5D6E-409C-BE32-E72D297353CC}">
                <c16:uniqueId val="{00000017-6CB3-4203-9918-D759760F73F9}"/>
              </c:ext>
            </c:extLst>
          </c:dPt>
          <c:dPt>
            <c:idx val="20"/>
            <c:invertIfNegative val="0"/>
            <c:bubble3D val="0"/>
            <c:spPr>
              <a:solidFill>
                <a:srgbClr val="7C878E"/>
              </a:solidFill>
              <a:ln>
                <a:noFill/>
              </a:ln>
              <a:effectLst/>
            </c:spPr>
            <c:extLst>
              <c:ext xmlns:c16="http://schemas.microsoft.com/office/drawing/2014/chart" uri="{C3380CC4-5D6E-409C-BE32-E72D297353CC}">
                <c16:uniqueId val="{00000019-6CB3-4203-9918-D759760F73F9}"/>
              </c:ext>
            </c:extLst>
          </c:dPt>
          <c:dPt>
            <c:idx val="21"/>
            <c:invertIfNegative val="0"/>
            <c:bubble3D val="0"/>
            <c:spPr>
              <a:solidFill>
                <a:srgbClr val="7C878E"/>
              </a:solidFill>
              <a:ln>
                <a:noFill/>
              </a:ln>
              <a:effectLst/>
            </c:spPr>
            <c:extLst>
              <c:ext xmlns:c16="http://schemas.microsoft.com/office/drawing/2014/chart" uri="{C3380CC4-5D6E-409C-BE32-E72D297353CC}">
                <c16:uniqueId val="{0000001B-6CB3-4203-9918-D759760F73F9}"/>
              </c:ext>
            </c:extLst>
          </c:dPt>
          <c:dPt>
            <c:idx val="22"/>
            <c:invertIfNegative val="0"/>
            <c:bubble3D val="0"/>
            <c:spPr>
              <a:solidFill>
                <a:srgbClr val="7C878E"/>
              </a:solidFill>
              <a:ln>
                <a:noFill/>
              </a:ln>
              <a:effectLst/>
            </c:spPr>
            <c:extLst>
              <c:ext xmlns:c16="http://schemas.microsoft.com/office/drawing/2014/chart" uri="{C3380CC4-5D6E-409C-BE32-E72D297353CC}">
                <c16:uniqueId val="{0000001D-6CB3-4203-9918-D759760F73F9}"/>
              </c:ext>
            </c:extLst>
          </c:dPt>
          <c:dPt>
            <c:idx val="24"/>
            <c:invertIfNegative val="0"/>
            <c:bubble3D val="0"/>
            <c:extLst>
              <c:ext xmlns:c16="http://schemas.microsoft.com/office/drawing/2014/chart" uri="{C3380CC4-5D6E-409C-BE32-E72D297353CC}">
                <c16:uniqueId val="{0000001E-6CB3-4203-9918-D759760F73F9}"/>
              </c:ext>
            </c:extLst>
          </c:dPt>
          <c:dPt>
            <c:idx val="25"/>
            <c:invertIfNegative val="0"/>
            <c:bubble3D val="0"/>
            <c:extLst>
              <c:ext xmlns:c16="http://schemas.microsoft.com/office/drawing/2014/chart" uri="{C3380CC4-5D6E-409C-BE32-E72D297353CC}">
                <c16:uniqueId val="{0000001F-6CB3-4203-9918-D759760F73F9}"/>
              </c:ext>
            </c:extLst>
          </c:dPt>
          <c:dPt>
            <c:idx val="26"/>
            <c:invertIfNegative val="0"/>
            <c:bubble3D val="0"/>
            <c:spPr>
              <a:solidFill>
                <a:srgbClr val="7C878E"/>
              </a:solidFill>
              <a:ln>
                <a:noFill/>
              </a:ln>
              <a:effectLst/>
            </c:spPr>
            <c:extLst>
              <c:ext xmlns:c16="http://schemas.microsoft.com/office/drawing/2014/chart" uri="{C3380CC4-5D6E-409C-BE32-E72D297353CC}">
                <c16:uniqueId val="{00000021-6CB3-4203-9918-D759760F73F9}"/>
              </c:ext>
            </c:extLst>
          </c:dPt>
          <c:dPt>
            <c:idx val="27"/>
            <c:invertIfNegative val="0"/>
            <c:bubble3D val="0"/>
            <c:extLst>
              <c:ext xmlns:c16="http://schemas.microsoft.com/office/drawing/2014/chart" uri="{C3380CC4-5D6E-409C-BE32-E72D297353CC}">
                <c16:uniqueId val="{00000022-6CB3-4203-9918-D759760F73F9}"/>
              </c:ext>
            </c:extLst>
          </c:dPt>
          <c:dPt>
            <c:idx val="28"/>
            <c:invertIfNegative val="0"/>
            <c:bubble3D val="0"/>
            <c:extLst>
              <c:ext xmlns:c16="http://schemas.microsoft.com/office/drawing/2014/chart" uri="{C3380CC4-5D6E-409C-BE32-E72D297353CC}">
                <c16:uniqueId val="{00000023-6CB3-4203-9918-D759760F73F9}"/>
              </c:ext>
            </c:extLst>
          </c:dPt>
          <c:dPt>
            <c:idx val="29"/>
            <c:invertIfNegative val="0"/>
            <c:bubble3D val="0"/>
            <c:spPr>
              <a:solidFill>
                <a:srgbClr val="7C878E"/>
              </a:solidFill>
              <a:ln>
                <a:noFill/>
              </a:ln>
              <a:effectLst/>
            </c:spPr>
            <c:extLst>
              <c:ext xmlns:c16="http://schemas.microsoft.com/office/drawing/2014/chart" uri="{C3380CC4-5D6E-409C-BE32-E72D297353CC}">
                <c16:uniqueId val="{00000025-6CB3-4203-9918-D759760F73F9}"/>
              </c:ext>
            </c:extLst>
          </c:dPt>
          <c:dPt>
            <c:idx val="31"/>
            <c:invertIfNegative val="0"/>
            <c:bubble3D val="0"/>
            <c:extLst>
              <c:ext xmlns:c16="http://schemas.microsoft.com/office/drawing/2014/chart" uri="{C3380CC4-5D6E-409C-BE32-E72D297353CC}">
                <c16:uniqueId val="{00000026-6CB3-4203-9918-D759760F73F9}"/>
              </c:ext>
            </c:extLst>
          </c:dPt>
          <c:dPt>
            <c:idx val="32"/>
            <c:invertIfNegative val="0"/>
            <c:bubble3D val="0"/>
            <c:extLst>
              <c:ext xmlns:c16="http://schemas.microsoft.com/office/drawing/2014/chart" uri="{C3380CC4-5D6E-409C-BE32-E72D297353CC}">
                <c16:uniqueId val="{00000027-6CB3-4203-9918-D759760F73F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'F10'!$G$5:$G$37</c:f>
              <c:strCache>
                <c:ptCount val="33"/>
                <c:pt idx="0">
                  <c:v>Ciudad de México</c:v>
                </c:pt>
                <c:pt idx="1">
                  <c:v>Baja California Sur</c:v>
                </c:pt>
                <c:pt idx="2">
                  <c:v>Tlaxcala</c:v>
                </c:pt>
                <c:pt idx="3">
                  <c:v>Guerrero</c:v>
                </c:pt>
                <c:pt idx="4">
                  <c:v>Oaxaca</c:v>
                </c:pt>
                <c:pt idx="5">
                  <c:v>México</c:v>
                </c:pt>
                <c:pt idx="6">
                  <c:v>Hidalgo</c:v>
                </c:pt>
                <c:pt idx="7">
                  <c:v>Nacional</c:v>
                </c:pt>
                <c:pt idx="8">
                  <c:v>Querétaro</c:v>
                </c:pt>
                <c:pt idx="9">
                  <c:v>Morelos</c:v>
                </c:pt>
                <c:pt idx="10">
                  <c:v>Baja California</c:v>
                </c:pt>
                <c:pt idx="11">
                  <c:v>Chiapas</c:v>
                </c:pt>
                <c:pt idx="12">
                  <c:v>Zacatecas</c:v>
                </c:pt>
                <c:pt idx="13">
                  <c:v>Chihuahua</c:v>
                </c:pt>
                <c:pt idx="14">
                  <c:v>Quintana Roo</c:v>
                </c:pt>
                <c:pt idx="15">
                  <c:v>Guanajuato</c:v>
                </c:pt>
                <c:pt idx="16">
                  <c:v>Jalisco</c:v>
                </c:pt>
                <c:pt idx="17">
                  <c:v>Puebla</c:v>
                </c:pt>
                <c:pt idx="18">
                  <c:v>Aguascalientes</c:v>
                </c:pt>
                <c:pt idx="19">
                  <c:v>Nuevo León</c:v>
                </c:pt>
                <c:pt idx="20">
                  <c:v>Sinaloa</c:v>
                </c:pt>
                <c:pt idx="21">
                  <c:v>Veracruz</c:v>
                </c:pt>
                <c:pt idx="22">
                  <c:v>Yucatán</c:v>
                </c:pt>
                <c:pt idx="23">
                  <c:v>Tabasco</c:v>
                </c:pt>
                <c:pt idx="24">
                  <c:v>Coahuila</c:v>
                </c:pt>
                <c:pt idx="25">
                  <c:v>Colima</c:v>
                </c:pt>
                <c:pt idx="26">
                  <c:v>Campeche</c:v>
                </c:pt>
                <c:pt idx="27">
                  <c:v>Tamaulipas</c:v>
                </c:pt>
                <c:pt idx="28">
                  <c:v>San Luis Potosí</c:v>
                </c:pt>
                <c:pt idx="29">
                  <c:v>Sonora</c:v>
                </c:pt>
                <c:pt idx="30">
                  <c:v>Michoacán</c:v>
                </c:pt>
                <c:pt idx="31">
                  <c:v>Durango</c:v>
                </c:pt>
                <c:pt idx="32">
                  <c:v>Nayarit</c:v>
                </c:pt>
              </c:strCache>
            </c:strRef>
          </c:cat>
          <c:val>
            <c:numRef>
              <c:f>'F10'!$H$5:$H$37</c:f>
              <c:numCache>
                <c:formatCode>0.0%</c:formatCode>
                <c:ptCount val="33"/>
                <c:pt idx="0">
                  <c:v>-0.70756773590781685</c:v>
                </c:pt>
                <c:pt idx="1">
                  <c:v>-0.30413625304136249</c:v>
                </c:pt>
                <c:pt idx="2">
                  <c:v>-0.25670498084291182</c:v>
                </c:pt>
                <c:pt idx="3">
                  <c:v>-0.22093023255813948</c:v>
                </c:pt>
                <c:pt idx="4">
                  <c:v>-0.17619047619047623</c:v>
                </c:pt>
                <c:pt idx="5">
                  <c:v>-0.16860109957238856</c:v>
                </c:pt>
                <c:pt idx="6">
                  <c:v>-0.156385751520417</c:v>
                </c:pt>
                <c:pt idx="7">
                  <c:v>-0.15506509550508407</c:v>
                </c:pt>
                <c:pt idx="8">
                  <c:v>-0.15295717199184233</c:v>
                </c:pt>
                <c:pt idx="9">
                  <c:v>-0.15127701375245584</c:v>
                </c:pt>
                <c:pt idx="10">
                  <c:v>-0.12911555842479017</c:v>
                </c:pt>
                <c:pt idx="11">
                  <c:v>-0.11691542288557211</c:v>
                </c:pt>
                <c:pt idx="12">
                  <c:v>-9.8765432098765427E-2</c:v>
                </c:pt>
                <c:pt idx="13">
                  <c:v>-9.1295116772823759E-2</c:v>
                </c:pt>
                <c:pt idx="14">
                  <c:v>-8.0903790087463512E-2</c:v>
                </c:pt>
                <c:pt idx="15">
                  <c:v>-6.2261059530311358E-2</c:v>
                </c:pt>
                <c:pt idx="16">
                  <c:v>-6.1331775700934621E-2</c:v>
                </c:pt>
                <c:pt idx="17">
                  <c:v>-6.0143626570915654E-2</c:v>
                </c:pt>
                <c:pt idx="18">
                  <c:v>-5.5005500550055042E-2</c:v>
                </c:pt>
                <c:pt idx="19">
                  <c:v>-5.1629187700780177E-2</c:v>
                </c:pt>
                <c:pt idx="20">
                  <c:v>-2.2603978300180794E-2</c:v>
                </c:pt>
                <c:pt idx="21">
                  <c:v>-5.5865921787709993E-3</c:v>
                </c:pt>
                <c:pt idx="22">
                  <c:v>-2.1505376344086446E-3</c:v>
                </c:pt>
                <c:pt idx="23">
                  <c:v>2.8901734104045396E-3</c:v>
                </c:pt>
                <c:pt idx="24">
                  <c:v>3.2916392363397939E-3</c:v>
                </c:pt>
                <c:pt idx="25">
                  <c:v>1.4814814814814836E-2</c:v>
                </c:pt>
                <c:pt idx="26">
                  <c:v>5.0955414012738842E-2</c:v>
                </c:pt>
                <c:pt idx="27">
                  <c:v>6.0880829015544036E-2</c:v>
                </c:pt>
                <c:pt idx="28">
                  <c:v>6.2637362637362637E-2</c:v>
                </c:pt>
                <c:pt idx="29">
                  <c:v>0.13403880070546736</c:v>
                </c:pt>
                <c:pt idx="30">
                  <c:v>0.15939597315436238</c:v>
                </c:pt>
                <c:pt idx="31">
                  <c:v>0.1875</c:v>
                </c:pt>
                <c:pt idx="32">
                  <c:v>0.31746031746031744</c:v>
                </c:pt>
              </c:numCache>
            </c:numRef>
          </c:val>
          <c:extLst>
            <c:ext xmlns:c16="http://schemas.microsoft.com/office/drawing/2014/chart" uri="{C3380CC4-5D6E-409C-BE32-E72D297353CC}">
              <c16:uniqueId val="{00000028-6CB3-4203-9918-D759760F73F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1565-48FC-88F9-2B6D81523525}"/>
              </c:ext>
            </c:extLst>
          </c:dPt>
          <c:dPt>
            <c:idx val="6"/>
            <c:invertIfNegative val="0"/>
            <c:bubble3D val="0"/>
            <c:extLst>
              <c:ext xmlns:c16="http://schemas.microsoft.com/office/drawing/2014/chart" uri="{C3380CC4-5D6E-409C-BE32-E72D297353CC}">
                <c16:uniqueId val="{00000001-1565-48FC-88F9-2B6D81523525}"/>
              </c:ext>
            </c:extLst>
          </c:dPt>
          <c:dPt>
            <c:idx val="8"/>
            <c:invertIfNegative val="0"/>
            <c:bubble3D val="0"/>
            <c:extLst>
              <c:ext xmlns:c16="http://schemas.microsoft.com/office/drawing/2014/chart" uri="{C3380CC4-5D6E-409C-BE32-E72D297353CC}">
                <c16:uniqueId val="{00000002-1565-48FC-88F9-2B6D81523525}"/>
              </c:ext>
            </c:extLst>
          </c:dPt>
          <c:dPt>
            <c:idx val="9"/>
            <c:invertIfNegative val="0"/>
            <c:bubble3D val="0"/>
            <c:extLst>
              <c:ext xmlns:c16="http://schemas.microsoft.com/office/drawing/2014/chart" uri="{C3380CC4-5D6E-409C-BE32-E72D297353CC}">
                <c16:uniqueId val="{00000003-1565-48FC-88F9-2B6D81523525}"/>
              </c:ext>
            </c:extLst>
          </c:dPt>
          <c:dPt>
            <c:idx val="13"/>
            <c:invertIfNegative val="0"/>
            <c:bubble3D val="0"/>
            <c:spPr>
              <a:solidFill>
                <a:srgbClr val="E46C0A"/>
              </a:solidFill>
              <a:ln>
                <a:noFill/>
              </a:ln>
              <a:effectLst/>
            </c:spPr>
            <c:extLst>
              <c:ext xmlns:c16="http://schemas.microsoft.com/office/drawing/2014/chart" uri="{C3380CC4-5D6E-409C-BE32-E72D297353CC}">
                <c16:uniqueId val="{00000005-1565-48FC-88F9-2B6D81523525}"/>
              </c:ext>
            </c:extLst>
          </c:dPt>
          <c:dPt>
            <c:idx val="14"/>
            <c:invertIfNegative val="0"/>
            <c:bubble3D val="0"/>
            <c:extLst>
              <c:ext xmlns:c16="http://schemas.microsoft.com/office/drawing/2014/chart" uri="{C3380CC4-5D6E-409C-BE32-E72D297353CC}">
                <c16:uniqueId val="{00000006-1565-48FC-88F9-2B6D81523525}"/>
              </c:ext>
            </c:extLst>
          </c:dPt>
          <c:dPt>
            <c:idx val="15"/>
            <c:invertIfNegative val="0"/>
            <c:bubble3D val="0"/>
            <c:extLst>
              <c:ext xmlns:c16="http://schemas.microsoft.com/office/drawing/2014/chart" uri="{C3380CC4-5D6E-409C-BE32-E72D297353CC}">
                <c16:uniqueId val="{00000007-1565-48FC-88F9-2B6D81523525}"/>
              </c:ext>
            </c:extLst>
          </c:dPt>
          <c:dPt>
            <c:idx val="16"/>
            <c:invertIfNegative val="0"/>
            <c:bubble3D val="0"/>
            <c:extLst>
              <c:ext xmlns:c16="http://schemas.microsoft.com/office/drawing/2014/chart" uri="{C3380CC4-5D6E-409C-BE32-E72D297353CC}">
                <c16:uniqueId val="{00000008-1565-48FC-88F9-2B6D81523525}"/>
              </c:ext>
            </c:extLst>
          </c:dPt>
          <c:dPt>
            <c:idx val="17"/>
            <c:invertIfNegative val="0"/>
            <c:bubble3D val="0"/>
            <c:extLst>
              <c:ext xmlns:c16="http://schemas.microsoft.com/office/drawing/2014/chart" uri="{C3380CC4-5D6E-409C-BE32-E72D297353CC}">
                <c16:uniqueId val="{00000009-1565-48FC-88F9-2B6D81523525}"/>
              </c:ext>
            </c:extLst>
          </c:dPt>
          <c:dPt>
            <c:idx val="19"/>
            <c:invertIfNegative val="0"/>
            <c:bubble3D val="0"/>
            <c:spPr>
              <a:solidFill>
                <a:srgbClr val="FFC000"/>
              </a:solidFill>
              <a:ln>
                <a:noFill/>
              </a:ln>
              <a:effectLst/>
            </c:spPr>
            <c:extLst>
              <c:ext xmlns:c16="http://schemas.microsoft.com/office/drawing/2014/chart" uri="{C3380CC4-5D6E-409C-BE32-E72D297353CC}">
                <c16:uniqueId val="{0000000B-1565-48FC-88F9-2B6D81523525}"/>
              </c:ext>
            </c:extLst>
          </c:dPt>
          <c:dPt>
            <c:idx val="21"/>
            <c:invertIfNegative val="0"/>
            <c:bubble3D val="0"/>
            <c:extLst>
              <c:ext xmlns:c16="http://schemas.microsoft.com/office/drawing/2014/chart" uri="{C3380CC4-5D6E-409C-BE32-E72D297353CC}">
                <c16:uniqueId val="{0000000C-1565-48FC-88F9-2B6D81523525}"/>
              </c:ext>
            </c:extLst>
          </c:dPt>
          <c:dPt>
            <c:idx val="22"/>
            <c:invertIfNegative val="0"/>
            <c:bubble3D val="0"/>
            <c:extLst>
              <c:ext xmlns:c16="http://schemas.microsoft.com/office/drawing/2014/chart" uri="{C3380CC4-5D6E-409C-BE32-E72D297353CC}">
                <c16:uniqueId val="{0000000D-1565-48FC-88F9-2B6D81523525}"/>
              </c:ext>
            </c:extLst>
          </c:dPt>
          <c:dPt>
            <c:idx val="23"/>
            <c:invertIfNegative val="0"/>
            <c:bubble3D val="0"/>
            <c:extLst>
              <c:ext xmlns:c16="http://schemas.microsoft.com/office/drawing/2014/chart" uri="{C3380CC4-5D6E-409C-BE32-E72D297353CC}">
                <c16:uniqueId val="{0000000E-1565-48FC-88F9-2B6D81523525}"/>
              </c:ext>
            </c:extLst>
          </c:dPt>
          <c:dPt>
            <c:idx val="24"/>
            <c:invertIfNegative val="0"/>
            <c:bubble3D val="0"/>
            <c:extLst>
              <c:ext xmlns:c16="http://schemas.microsoft.com/office/drawing/2014/chart" uri="{C3380CC4-5D6E-409C-BE32-E72D297353CC}">
                <c16:uniqueId val="{0000000F-1565-48FC-88F9-2B6D81523525}"/>
              </c:ext>
            </c:extLst>
          </c:dPt>
          <c:dPt>
            <c:idx val="26"/>
            <c:invertIfNegative val="0"/>
            <c:bubble3D val="0"/>
            <c:extLst>
              <c:ext xmlns:c16="http://schemas.microsoft.com/office/drawing/2014/chart" uri="{C3380CC4-5D6E-409C-BE32-E72D297353CC}">
                <c16:uniqueId val="{00000010-1565-48FC-88F9-2B6D81523525}"/>
              </c:ext>
            </c:extLst>
          </c:dPt>
          <c:dPt>
            <c:idx val="32"/>
            <c:invertIfNegative val="0"/>
            <c:bubble3D val="0"/>
            <c:extLst>
              <c:ext xmlns:c16="http://schemas.microsoft.com/office/drawing/2014/chart" uri="{C3380CC4-5D6E-409C-BE32-E72D297353CC}">
                <c16:uniqueId val="{00000011-1565-48FC-88F9-2B6D81523525}"/>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565-48FC-88F9-2B6D81523525}"/>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565-48FC-88F9-2B6D81523525}"/>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'F77'!$A$7:$A$39</c:f>
              <c:strCache>
                <c:ptCount val="33"/>
                <c:pt idx="0">
                  <c:v>Aguascalientes</c:v>
                </c:pt>
                <c:pt idx="1">
                  <c:v>Estado de México</c:v>
                </c:pt>
                <c:pt idx="2">
                  <c:v>Zacatecas</c:v>
                </c:pt>
                <c:pt idx="3">
                  <c:v>Nayarit</c:v>
                </c:pt>
                <c:pt idx="4">
                  <c:v>Morelos</c:v>
                </c:pt>
                <c:pt idx="5">
                  <c:v>Sinaloa</c:v>
                </c:pt>
                <c:pt idx="6">
                  <c:v>Veracruz</c:v>
                </c:pt>
                <c:pt idx="7">
                  <c:v>Baja California</c:v>
                </c:pt>
                <c:pt idx="8">
                  <c:v>Michoacán</c:v>
                </c:pt>
                <c:pt idx="9">
                  <c:v>Guerrero</c:v>
                </c:pt>
                <c:pt idx="10">
                  <c:v>Ciudad de México</c:v>
                </c:pt>
                <c:pt idx="11">
                  <c:v>Puebla</c:v>
                </c:pt>
                <c:pt idx="12">
                  <c:v>San Luis Potosí</c:v>
                </c:pt>
                <c:pt idx="13">
                  <c:v>Nacional</c:v>
                </c:pt>
                <c:pt idx="14">
                  <c:v>Coahuila</c:v>
                </c:pt>
                <c:pt idx="15">
                  <c:v>Nuevo León</c:v>
                </c:pt>
                <c:pt idx="16">
                  <c:v>Tamaulipas</c:v>
                </c:pt>
                <c:pt idx="17">
                  <c:v>Sonora</c:v>
                </c:pt>
                <c:pt idx="18">
                  <c:v>Tlaxcala</c:v>
                </c:pt>
                <c:pt idx="19">
                  <c:v>Jalisco</c:v>
                </c:pt>
                <c:pt idx="20">
                  <c:v>Chihuahua</c:v>
                </c:pt>
                <c:pt idx="21">
                  <c:v>Tabasco</c:v>
                </c:pt>
                <c:pt idx="22">
                  <c:v>Guanajuato</c:v>
                </c:pt>
                <c:pt idx="23">
                  <c:v>Quintana Roo</c:v>
                </c:pt>
                <c:pt idx="24">
                  <c:v>Durango</c:v>
                </c:pt>
                <c:pt idx="25">
                  <c:v>Chiapas</c:v>
                </c:pt>
                <c:pt idx="26">
                  <c:v>Hidalgo</c:v>
                </c:pt>
                <c:pt idx="27">
                  <c:v>Colima</c:v>
                </c:pt>
                <c:pt idx="28">
                  <c:v>Querétaro</c:v>
                </c:pt>
                <c:pt idx="29">
                  <c:v>Yucatán</c:v>
                </c:pt>
                <c:pt idx="30">
                  <c:v>Baja California Sur</c:v>
                </c:pt>
                <c:pt idx="31">
                  <c:v>Oaxaca</c:v>
                </c:pt>
                <c:pt idx="32">
                  <c:v>Campeche</c:v>
                </c:pt>
              </c:strCache>
            </c:strRef>
          </c:cat>
          <c:val>
            <c:numRef>
              <c:f>'F77'!$F$7:$F$39</c:f>
              <c:numCache>
                <c:formatCode>0.00%</c:formatCode>
                <c:ptCount val="33"/>
                <c:pt idx="0">
                  <c:v>-3.4778437368830901E-3</c:v>
                </c:pt>
                <c:pt idx="1">
                  <c:v>-2.86101106087311E-3</c:v>
                </c:pt>
                <c:pt idx="2">
                  <c:v>-1.2659296143134901E-3</c:v>
                </c:pt>
                <c:pt idx="3">
                  <c:v>-1.2244309997119199E-3</c:v>
                </c:pt>
                <c:pt idx="4">
                  <c:v>-6.3552589768034505E-4</c:v>
                </c:pt>
                <c:pt idx="5">
                  <c:v>-4.12342794309684E-4</c:v>
                </c:pt>
                <c:pt idx="6">
                  <c:v>1.1484484461488101E-4</c:v>
                </c:pt>
                <c:pt idx="7">
                  <c:v>1.7807456872565001E-4</c:v>
                </c:pt>
                <c:pt idx="8">
                  <c:v>3.2491267971734801E-4</c:v>
                </c:pt>
                <c:pt idx="9">
                  <c:v>4.4516990651422001E-4</c:v>
                </c:pt>
                <c:pt idx="10">
                  <c:v>4.8729496278476802E-4</c:v>
                </c:pt>
                <c:pt idx="11">
                  <c:v>7.3475385745780397E-4</c:v>
                </c:pt>
                <c:pt idx="12">
                  <c:v>7.5373728068339795E-4</c:v>
                </c:pt>
                <c:pt idx="13">
                  <c:v>8.7621504927315496E-4</c:v>
                </c:pt>
                <c:pt idx="14">
                  <c:v>8.9370496564811198E-4</c:v>
                </c:pt>
                <c:pt idx="15">
                  <c:v>8.9515061882150504E-4</c:v>
                </c:pt>
                <c:pt idx="16">
                  <c:v>1.17595178597685E-3</c:v>
                </c:pt>
                <c:pt idx="17">
                  <c:v>1.18407166207635E-3</c:v>
                </c:pt>
                <c:pt idx="18">
                  <c:v>1.26628075253254E-3</c:v>
                </c:pt>
                <c:pt idx="19">
                  <c:v>1.41008161664447E-3</c:v>
                </c:pt>
                <c:pt idx="20">
                  <c:v>1.4999882813415699E-3</c:v>
                </c:pt>
                <c:pt idx="21">
                  <c:v>1.5765018254232401E-3</c:v>
                </c:pt>
                <c:pt idx="22">
                  <c:v>1.8999240030399499E-3</c:v>
                </c:pt>
                <c:pt idx="23">
                  <c:v>2.0049424161887601E-3</c:v>
                </c:pt>
                <c:pt idx="24">
                  <c:v>2.6881720430107499E-3</c:v>
                </c:pt>
                <c:pt idx="25">
                  <c:v>2.8518371136756499E-3</c:v>
                </c:pt>
                <c:pt idx="26">
                  <c:v>2.89470510191769E-3</c:v>
                </c:pt>
                <c:pt idx="27">
                  <c:v>3.15780489886497E-3</c:v>
                </c:pt>
                <c:pt idx="28">
                  <c:v>3.7214247740564601E-3</c:v>
                </c:pt>
                <c:pt idx="29">
                  <c:v>3.9806002928257601E-3</c:v>
                </c:pt>
                <c:pt idx="30">
                  <c:v>4.1163192139157499E-3</c:v>
                </c:pt>
                <c:pt idx="31">
                  <c:v>7.0264001637219096E-3</c:v>
                </c:pt>
                <c:pt idx="32">
                  <c:v>7.2032571249609498E-3</c:v>
                </c:pt>
              </c:numCache>
            </c:numRef>
          </c:val>
          <c:extLst>
            <c:ext xmlns:c16="http://schemas.microsoft.com/office/drawing/2014/chart" uri="{C3380CC4-5D6E-409C-BE32-E72D297353CC}">
              <c16:uniqueId val="{00000013-1565-48FC-88F9-2B6D81523525}"/>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1.0999999999999999E-2"/>
          <c:min val="-5.000000000000001E-3"/>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2393-4E62-B6D8-45DBA3BC1AA7}"/>
              </c:ext>
            </c:extLst>
          </c:dPt>
          <c:dPt>
            <c:idx val="1"/>
            <c:invertIfNegative val="0"/>
            <c:bubble3D val="0"/>
            <c:spPr>
              <a:solidFill>
                <a:srgbClr val="606868"/>
              </a:solidFill>
              <a:ln>
                <a:noFill/>
              </a:ln>
              <a:effectLst/>
            </c:spPr>
            <c:extLst>
              <c:ext xmlns:c16="http://schemas.microsoft.com/office/drawing/2014/chart" uri="{C3380CC4-5D6E-409C-BE32-E72D297353CC}">
                <c16:uniqueId val="{00000003-2393-4E62-B6D8-45DBA3BC1AA7}"/>
              </c:ext>
            </c:extLst>
          </c:dPt>
          <c:dPt>
            <c:idx val="3"/>
            <c:invertIfNegative val="0"/>
            <c:bubble3D val="0"/>
            <c:spPr>
              <a:solidFill>
                <a:srgbClr val="606868"/>
              </a:solidFill>
              <a:ln>
                <a:noFill/>
              </a:ln>
              <a:effectLst/>
            </c:spPr>
            <c:extLst>
              <c:ext xmlns:c16="http://schemas.microsoft.com/office/drawing/2014/chart" uri="{C3380CC4-5D6E-409C-BE32-E72D297353CC}">
                <c16:uniqueId val="{00000005-2393-4E62-B6D8-45DBA3BC1AA7}"/>
              </c:ext>
            </c:extLst>
          </c:dPt>
          <c:dPt>
            <c:idx val="4"/>
            <c:invertIfNegative val="0"/>
            <c:bubble3D val="0"/>
            <c:spPr>
              <a:solidFill>
                <a:srgbClr val="606868"/>
              </a:solidFill>
              <a:ln>
                <a:noFill/>
              </a:ln>
              <a:effectLst/>
            </c:spPr>
            <c:extLst>
              <c:ext xmlns:c16="http://schemas.microsoft.com/office/drawing/2014/chart" uri="{C3380CC4-5D6E-409C-BE32-E72D297353CC}">
                <c16:uniqueId val="{00000007-2393-4E62-B6D8-45DBA3BC1AA7}"/>
              </c:ext>
            </c:extLst>
          </c:dPt>
          <c:dPt>
            <c:idx val="6"/>
            <c:invertIfNegative val="0"/>
            <c:bubble3D val="0"/>
            <c:spPr>
              <a:solidFill>
                <a:srgbClr val="606868"/>
              </a:solidFill>
              <a:ln>
                <a:noFill/>
              </a:ln>
              <a:effectLst/>
            </c:spPr>
            <c:extLst>
              <c:ext xmlns:c16="http://schemas.microsoft.com/office/drawing/2014/chart" uri="{C3380CC4-5D6E-409C-BE32-E72D297353CC}">
                <c16:uniqueId val="{00000009-2393-4E62-B6D8-45DBA3BC1AA7}"/>
              </c:ext>
            </c:extLst>
          </c:dPt>
          <c:dPt>
            <c:idx val="11"/>
            <c:invertIfNegative val="0"/>
            <c:bubble3D val="0"/>
            <c:spPr>
              <a:solidFill>
                <a:srgbClr val="606868"/>
              </a:solidFill>
              <a:ln>
                <a:noFill/>
              </a:ln>
              <a:effectLst/>
            </c:spPr>
            <c:extLst>
              <c:ext xmlns:c16="http://schemas.microsoft.com/office/drawing/2014/chart" uri="{C3380CC4-5D6E-409C-BE32-E72D297353CC}">
                <c16:uniqueId val="{0000000B-2393-4E62-B6D8-45DBA3BC1AA7}"/>
              </c:ext>
            </c:extLst>
          </c:dPt>
          <c:dPt>
            <c:idx val="14"/>
            <c:invertIfNegative val="0"/>
            <c:bubble3D val="0"/>
            <c:spPr>
              <a:solidFill>
                <a:srgbClr val="606868"/>
              </a:solidFill>
              <a:ln>
                <a:noFill/>
              </a:ln>
              <a:effectLst/>
            </c:spPr>
            <c:extLst>
              <c:ext xmlns:c16="http://schemas.microsoft.com/office/drawing/2014/chart" uri="{C3380CC4-5D6E-409C-BE32-E72D297353CC}">
                <c16:uniqueId val="{0000000D-2393-4E62-B6D8-45DBA3BC1AA7}"/>
              </c:ext>
            </c:extLst>
          </c:dPt>
          <c:dPt>
            <c:idx val="19"/>
            <c:invertIfNegative val="0"/>
            <c:bubble3D val="0"/>
            <c:spPr>
              <a:solidFill>
                <a:srgbClr val="606868"/>
              </a:solidFill>
              <a:ln>
                <a:noFill/>
              </a:ln>
              <a:effectLst/>
            </c:spPr>
            <c:extLst>
              <c:ext xmlns:c16="http://schemas.microsoft.com/office/drawing/2014/chart" uri="{C3380CC4-5D6E-409C-BE32-E72D297353CC}">
                <c16:uniqueId val="{0000000F-2393-4E62-B6D8-45DBA3BC1AA7}"/>
              </c:ext>
            </c:extLst>
          </c:dPt>
          <c:dPt>
            <c:idx val="24"/>
            <c:invertIfNegative val="0"/>
            <c:bubble3D val="0"/>
            <c:spPr>
              <a:solidFill>
                <a:srgbClr val="606868"/>
              </a:solidFill>
              <a:ln>
                <a:noFill/>
              </a:ln>
              <a:effectLst/>
            </c:spPr>
            <c:extLst>
              <c:ext xmlns:c16="http://schemas.microsoft.com/office/drawing/2014/chart" uri="{C3380CC4-5D6E-409C-BE32-E72D297353CC}">
                <c16:uniqueId val="{00000011-2393-4E62-B6D8-45DBA3BC1AA7}"/>
              </c:ext>
            </c:extLst>
          </c:dPt>
          <c:dPt>
            <c:idx val="25"/>
            <c:invertIfNegative val="0"/>
            <c:bubble3D val="0"/>
            <c:spPr>
              <a:solidFill>
                <a:srgbClr val="606868"/>
              </a:solidFill>
              <a:ln>
                <a:noFill/>
              </a:ln>
              <a:effectLst/>
            </c:spPr>
            <c:extLst>
              <c:ext xmlns:c16="http://schemas.microsoft.com/office/drawing/2014/chart" uri="{C3380CC4-5D6E-409C-BE32-E72D297353CC}">
                <c16:uniqueId val="{00000013-2393-4E62-B6D8-45DBA3BC1AA7}"/>
              </c:ext>
            </c:extLst>
          </c:dPt>
          <c:dPt>
            <c:idx val="27"/>
            <c:invertIfNegative val="0"/>
            <c:bubble3D val="0"/>
            <c:spPr>
              <a:solidFill>
                <a:srgbClr val="606868"/>
              </a:solidFill>
              <a:ln>
                <a:noFill/>
              </a:ln>
              <a:effectLst/>
            </c:spPr>
            <c:extLst>
              <c:ext xmlns:c16="http://schemas.microsoft.com/office/drawing/2014/chart" uri="{C3380CC4-5D6E-409C-BE32-E72D297353CC}">
                <c16:uniqueId val="{00000015-2393-4E62-B6D8-45DBA3BC1AA7}"/>
              </c:ext>
            </c:extLst>
          </c:dPt>
          <c:dPt>
            <c:idx val="30"/>
            <c:invertIfNegative val="0"/>
            <c:bubble3D val="0"/>
            <c:spPr>
              <a:solidFill>
                <a:srgbClr val="606868"/>
              </a:solidFill>
              <a:ln>
                <a:noFill/>
              </a:ln>
              <a:effectLst/>
            </c:spPr>
            <c:extLst>
              <c:ext xmlns:c16="http://schemas.microsoft.com/office/drawing/2014/chart" uri="{C3380CC4-5D6E-409C-BE32-E72D297353CC}">
                <c16:uniqueId val="{00000017-2393-4E62-B6D8-45DBA3BC1AA7}"/>
              </c:ext>
            </c:extLst>
          </c:dPt>
          <c:dPt>
            <c:idx val="31"/>
            <c:invertIfNegative val="0"/>
            <c:bubble3D val="0"/>
            <c:spPr>
              <a:solidFill>
                <a:srgbClr val="FFC000"/>
              </a:solidFill>
              <a:ln>
                <a:noFill/>
              </a:ln>
              <a:effectLst/>
            </c:spPr>
            <c:extLst>
              <c:ext xmlns:c16="http://schemas.microsoft.com/office/drawing/2014/chart" uri="{C3380CC4-5D6E-409C-BE32-E72D297353CC}">
                <c16:uniqueId val="{00000019-2393-4E62-B6D8-45DBA3BC1AA7}"/>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93-4E62-B6D8-45DBA3BC1A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'F78'!$A$7:$A$38</c:f>
              <c:strCache>
                <c:ptCount val="32"/>
                <c:pt idx="0">
                  <c:v>Veracruz</c:v>
                </c:pt>
                <c:pt idx="1">
                  <c:v>Tamaulipas</c:v>
                </c:pt>
                <c:pt idx="2">
                  <c:v>Sonora</c:v>
                </c:pt>
                <c:pt idx="3">
                  <c:v>Estado de México</c:v>
                </c:pt>
                <c:pt idx="4">
                  <c:v>Michoacán</c:v>
                </c:pt>
                <c:pt idx="5">
                  <c:v>Guerrero</c:v>
                </c:pt>
                <c:pt idx="6">
                  <c:v>Zacatecas</c:v>
                </c:pt>
                <c:pt idx="7">
                  <c:v>Aguascalientes</c:v>
                </c:pt>
                <c:pt idx="8">
                  <c:v>Durango</c:v>
                </c:pt>
                <c:pt idx="9">
                  <c:v>Morelos</c:v>
                </c:pt>
                <c:pt idx="10">
                  <c:v>Tlaxcala</c:v>
                </c:pt>
                <c:pt idx="11">
                  <c:v>Coahuila</c:v>
                </c:pt>
                <c:pt idx="12">
                  <c:v>Campeche</c:v>
                </c:pt>
                <c:pt idx="13">
                  <c:v>San Luis Potosí</c:v>
                </c:pt>
                <c:pt idx="14">
                  <c:v>Nayarit</c:v>
                </c:pt>
                <c:pt idx="15">
                  <c:v>Colima</c:v>
                </c:pt>
                <c:pt idx="16">
                  <c:v>Ciudad de México</c:v>
                </c:pt>
                <c:pt idx="17">
                  <c:v>Sinaloa</c:v>
                </c:pt>
                <c:pt idx="18">
                  <c:v>Oaxaca</c:v>
                </c:pt>
                <c:pt idx="19">
                  <c:v>Chiapas</c:v>
                </c:pt>
                <c:pt idx="20">
                  <c:v>Guanajuato</c:v>
                </c:pt>
                <c:pt idx="21">
                  <c:v>Chihuahua</c:v>
                </c:pt>
                <c:pt idx="22">
                  <c:v>Hidalgo</c:v>
                </c:pt>
                <c:pt idx="23">
                  <c:v>Tabasco</c:v>
                </c:pt>
                <c:pt idx="24">
                  <c:v>Baja California</c:v>
                </c:pt>
                <c:pt idx="25">
                  <c:v>Puebla</c:v>
                </c:pt>
                <c:pt idx="26">
                  <c:v>Baja California Sur</c:v>
                </c:pt>
                <c:pt idx="27">
                  <c:v>Yucatán</c:v>
                </c:pt>
                <c:pt idx="28">
                  <c:v>Querétaro</c:v>
                </c:pt>
                <c:pt idx="29">
                  <c:v>Nuevo León</c:v>
                </c:pt>
                <c:pt idx="30">
                  <c:v>Quintana Roo</c:v>
                </c:pt>
                <c:pt idx="31">
                  <c:v>Jalisco</c:v>
                </c:pt>
              </c:strCache>
            </c:strRef>
          </c:cat>
          <c:val>
            <c:numRef>
              <c:f>'F78'!$F$7:$F$38</c:f>
              <c:numCache>
                <c:formatCode>#,##0</c:formatCode>
                <c:ptCount val="32"/>
                <c:pt idx="0">
                  <c:v>-663</c:v>
                </c:pt>
                <c:pt idx="1">
                  <c:v>-596</c:v>
                </c:pt>
                <c:pt idx="2">
                  <c:v>-479</c:v>
                </c:pt>
                <c:pt idx="3">
                  <c:v>-422</c:v>
                </c:pt>
                <c:pt idx="4">
                  <c:v>-328</c:v>
                </c:pt>
                <c:pt idx="5">
                  <c:v>-291</c:v>
                </c:pt>
                <c:pt idx="6">
                  <c:v>-195</c:v>
                </c:pt>
                <c:pt idx="7">
                  <c:v>-136</c:v>
                </c:pt>
                <c:pt idx="8">
                  <c:v>-108</c:v>
                </c:pt>
                <c:pt idx="9">
                  <c:v>-76</c:v>
                </c:pt>
                <c:pt idx="10">
                  <c:v>16</c:v>
                </c:pt>
                <c:pt idx="11">
                  <c:v>22</c:v>
                </c:pt>
                <c:pt idx="12">
                  <c:v>28</c:v>
                </c:pt>
                <c:pt idx="13">
                  <c:v>54</c:v>
                </c:pt>
                <c:pt idx="14">
                  <c:v>95</c:v>
                </c:pt>
                <c:pt idx="15">
                  <c:v>129</c:v>
                </c:pt>
                <c:pt idx="16">
                  <c:v>187</c:v>
                </c:pt>
                <c:pt idx="17">
                  <c:v>242</c:v>
                </c:pt>
                <c:pt idx="18">
                  <c:v>253</c:v>
                </c:pt>
                <c:pt idx="19">
                  <c:v>286</c:v>
                </c:pt>
                <c:pt idx="20">
                  <c:v>296</c:v>
                </c:pt>
                <c:pt idx="21">
                  <c:v>348</c:v>
                </c:pt>
                <c:pt idx="22">
                  <c:v>371</c:v>
                </c:pt>
                <c:pt idx="23">
                  <c:v>376</c:v>
                </c:pt>
                <c:pt idx="24">
                  <c:v>471</c:v>
                </c:pt>
                <c:pt idx="25">
                  <c:v>495</c:v>
                </c:pt>
                <c:pt idx="26">
                  <c:v>536</c:v>
                </c:pt>
                <c:pt idx="27">
                  <c:v>634</c:v>
                </c:pt>
                <c:pt idx="28">
                  <c:v>703</c:v>
                </c:pt>
                <c:pt idx="29">
                  <c:v>1040</c:v>
                </c:pt>
                <c:pt idx="30">
                  <c:v>1179</c:v>
                </c:pt>
                <c:pt idx="31">
                  <c:v>1783</c:v>
                </c:pt>
              </c:numCache>
            </c:numRef>
          </c:val>
          <c:extLst>
            <c:ext xmlns:c16="http://schemas.microsoft.com/office/drawing/2014/chart" uri="{C3380CC4-5D6E-409C-BE32-E72D297353CC}">
              <c16:uniqueId val="{0000001A-2393-4E62-B6D8-45DBA3BC1AA7}"/>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883"/>
          <c:min val="-763"/>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BA47-4942-A0BA-C68768BC0636}"/>
              </c:ext>
            </c:extLst>
          </c:dPt>
          <c:dPt>
            <c:idx val="6"/>
            <c:invertIfNegative val="0"/>
            <c:bubble3D val="0"/>
            <c:extLst>
              <c:ext xmlns:c16="http://schemas.microsoft.com/office/drawing/2014/chart" uri="{C3380CC4-5D6E-409C-BE32-E72D297353CC}">
                <c16:uniqueId val="{00000001-BA47-4942-A0BA-C68768BC0636}"/>
              </c:ext>
            </c:extLst>
          </c:dPt>
          <c:dPt>
            <c:idx val="8"/>
            <c:invertIfNegative val="0"/>
            <c:bubble3D val="0"/>
            <c:extLst>
              <c:ext xmlns:c16="http://schemas.microsoft.com/office/drawing/2014/chart" uri="{C3380CC4-5D6E-409C-BE32-E72D297353CC}">
                <c16:uniqueId val="{00000002-BA47-4942-A0BA-C68768BC0636}"/>
              </c:ext>
            </c:extLst>
          </c:dPt>
          <c:dPt>
            <c:idx val="9"/>
            <c:invertIfNegative val="0"/>
            <c:bubble3D val="0"/>
            <c:extLst>
              <c:ext xmlns:c16="http://schemas.microsoft.com/office/drawing/2014/chart" uri="{C3380CC4-5D6E-409C-BE32-E72D297353CC}">
                <c16:uniqueId val="{00000003-BA47-4942-A0BA-C68768BC0636}"/>
              </c:ext>
            </c:extLst>
          </c:dPt>
          <c:dPt>
            <c:idx val="13"/>
            <c:invertIfNegative val="0"/>
            <c:bubble3D val="0"/>
            <c:extLst>
              <c:ext xmlns:c16="http://schemas.microsoft.com/office/drawing/2014/chart" uri="{C3380CC4-5D6E-409C-BE32-E72D297353CC}">
                <c16:uniqueId val="{00000004-BA47-4942-A0BA-C68768BC0636}"/>
              </c:ext>
            </c:extLst>
          </c:dPt>
          <c:dPt>
            <c:idx val="14"/>
            <c:invertIfNegative val="0"/>
            <c:bubble3D val="0"/>
            <c:extLst>
              <c:ext xmlns:c16="http://schemas.microsoft.com/office/drawing/2014/chart" uri="{C3380CC4-5D6E-409C-BE32-E72D297353CC}">
                <c16:uniqueId val="{00000005-BA47-4942-A0BA-C68768BC0636}"/>
              </c:ext>
            </c:extLst>
          </c:dPt>
          <c:dPt>
            <c:idx val="15"/>
            <c:invertIfNegative val="0"/>
            <c:bubble3D val="0"/>
            <c:extLst>
              <c:ext xmlns:c16="http://schemas.microsoft.com/office/drawing/2014/chart" uri="{C3380CC4-5D6E-409C-BE32-E72D297353CC}">
                <c16:uniqueId val="{00000006-BA47-4942-A0BA-C68768BC0636}"/>
              </c:ext>
            </c:extLst>
          </c:dPt>
          <c:dPt>
            <c:idx val="16"/>
            <c:invertIfNegative val="0"/>
            <c:bubble3D val="0"/>
            <c:spPr>
              <a:solidFill>
                <a:srgbClr val="E46C0A"/>
              </a:solidFill>
              <a:ln>
                <a:noFill/>
              </a:ln>
              <a:effectLst/>
            </c:spPr>
            <c:extLst>
              <c:ext xmlns:c16="http://schemas.microsoft.com/office/drawing/2014/chart" uri="{C3380CC4-5D6E-409C-BE32-E72D297353CC}">
                <c16:uniqueId val="{00000008-BA47-4942-A0BA-C68768BC0636}"/>
              </c:ext>
            </c:extLst>
          </c:dPt>
          <c:dPt>
            <c:idx val="17"/>
            <c:invertIfNegative val="0"/>
            <c:bubble3D val="0"/>
            <c:extLst>
              <c:ext xmlns:c16="http://schemas.microsoft.com/office/drawing/2014/chart" uri="{C3380CC4-5D6E-409C-BE32-E72D297353CC}">
                <c16:uniqueId val="{00000009-BA47-4942-A0BA-C68768BC0636}"/>
              </c:ext>
            </c:extLst>
          </c:dPt>
          <c:dPt>
            <c:idx val="19"/>
            <c:invertIfNegative val="0"/>
            <c:bubble3D val="0"/>
            <c:extLst>
              <c:ext xmlns:c16="http://schemas.microsoft.com/office/drawing/2014/chart" uri="{C3380CC4-5D6E-409C-BE32-E72D297353CC}">
                <c16:uniqueId val="{0000000A-BA47-4942-A0BA-C68768BC0636}"/>
              </c:ext>
            </c:extLst>
          </c:dPt>
          <c:dPt>
            <c:idx val="21"/>
            <c:invertIfNegative val="0"/>
            <c:bubble3D val="0"/>
            <c:extLst>
              <c:ext xmlns:c16="http://schemas.microsoft.com/office/drawing/2014/chart" uri="{C3380CC4-5D6E-409C-BE32-E72D297353CC}">
                <c16:uniqueId val="{0000000B-BA47-4942-A0BA-C68768BC0636}"/>
              </c:ext>
            </c:extLst>
          </c:dPt>
          <c:dPt>
            <c:idx val="22"/>
            <c:invertIfNegative val="0"/>
            <c:bubble3D val="0"/>
            <c:extLst>
              <c:ext xmlns:c16="http://schemas.microsoft.com/office/drawing/2014/chart" uri="{C3380CC4-5D6E-409C-BE32-E72D297353CC}">
                <c16:uniqueId val="{0000000C-BA47-4942-A0BA-C68768BC0636}"/>
              </c:ext>
            </c:extLst>
          </c:dPt>
          <c:dPt>
            <c:idx val="23"/>
            <c:invertIfNegative val="0"/>
            <c:bubble3D val="0"/>
            <c:extLst>
              <c:ext xmlns:c16="http://schemas.microsoft.com/office/drawing/2014/chart" uri="{C3380CC4-5D6E-409C-BE32-E72D297353CC}">
                <c16:uniqueId val="{0000000D-BA47-4942-A0BA-C68768BC0636}"/>
              </c:ext>
            </c:extLst>
          </c:dPt>
          <c:dPt>
            <c:idx val="24"/>
            <c:invertIfNegative val="0"/>
            <c:bubble3D val="0"/>
            <c:spPr>
              <a:solidFill>
                <a:srgbClr val="FFC000"/>
              </a:solidFill>
              <a:ln>
                <a:noFill/>
              </a:ln>
              <a:effectLst/>
            </c:spPr>
            <c:extLst>
              <c:ext xmlns:c16="http://schemas.microsoft.com/office/drawing/2014/chart" uri="{C3380CC4-5D6E-409C-BE32-E72D297353CC}">
                <c16:uniqueId val="{0000000F-BA47-4942-A0BA-C68768BC0636}"/>
              </c:ext>
            </c:extLst>
          </c:dPt>
          <c:dPt>
            <c:idx val="26"/>
            <c:invertIfNegative val="0"/>
            <c:bubble3D val="0"/>
            <c:extLst>
              <c:ext xmlns:c16="http://schemas.microsoft.com/office/drawing/2014/chart" uri="{C3380CC4-5D6E-409C-BE32-E72D297353CC}">
                <c16:uniqueId val="{00000010-BA47-4942-A0BA-C68768BC0636}"/>
              </c:ext>
            </c:extLst>
          </c:dPt>
          <c:dPt>
            <c:idx val="32"/>
            <c:invertIfNegative val="0"/>
            <c:bubble3D val="0"/>
            <c:extLst>
              <c:ext xmlns:c16="http://schemas.microsoft.com/office/drawing/2014/chart" uri="{C3380CC4-5D6E-409C-BE32-E72D297353CC}">
                <c16:uniqueId val="{00000011-BA47-4942-A0BA-C68768BC0636}"/>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A47-4942-A0BA-C68768BC0636}"/>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A47-4942-A0BA-C68768BC0636}"/>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'F79'!$A$7:$A$39</c:f>
              <c:strCache>
                <c:ptCount val="33"/>
                <c:pt idx="0">
                  <c:v>Guerrero</c:v>
                </c:pt>
                <c:pt idx="1">
                  <c:v>Tamaulipas</c:v>
                </c:pt>
                <c:pt idx="2">
                  <c:v>Zacatecas</c:v>
                </c:pt>
                <c:pt idx="3">
                  <c:v>Veracruz</c:v>
                </c:pt>
                <c:pt idx="4">
                  <c:v>Sonora</c:v>
                </c:pt>
                <c:pt idx="5">
                  <c:v>Michoacán</c:v>
                </c:pt>
                <c:pt idx="6">
                  <c:v>Aguascalientes</c:v>
                </c:pt>
                <c:pt idx="7">
                  <c:v>Durango</c:v>
                </c:pt>
                <c:pt idx="8">
                  <c:v>Morelos</c:v>
                </c:pt>
                <c:pt idx="9">
                  <c:v>Estado de México</c:v>
                </c:pt>
                <c:pt idx="10">
                  <c:v>Coahuila</c:v>
                </c:pt>
                <c:pt idx="11">
                  <c:v>Ciudad de México</c:v>
                </c:pt>
                <c:pt idx="12">
                  <c:v>San Luis Potosí</c:v>
                </c:pt>
                <c:pt idx="13">
                  <c:v>Tlaxcala</c:v>
                </c:pt>
                <c:pt idx="14">
                  <c:v>Campeche</c:v>
                </c:pt>
                <c:pt idx="15">
                  <c:v>Sinaloa</c:v>
                </c:pt>
                <c:pt idx="16">
                  <c:v>Nacional</c:v>
                </c:pt>
                <c:pt idx="17">
                  <c:v>Guanajuato</c:v>
                </c:pt>
                <c:pt idx="18">
                  <c:v>Nayarit</c:v>
                </c:pt>
                <c:pt idx="19">
                  <c:v>Chihuahua</c:v>
                </c:pt>
                <c:pt idx="20">
                  <c:v>Baja California</c:v>
                </c:pt>
                <c:pt idx="21">
                  <c:v>Colima</c:v>
                </c:pt>
                <c:pt idx="22">
                  <c:v>Nuevo León</c:v>
                </c:pt>
                <c:pt idx="23">
                  <c:v>Puebla</c:v>
                </c:pt>
                <c:pt idx="24">
                  <c:v>Jalisco</c:v>
                </c:pt>
                <c:pt idx="25">
                  <c:v>Oaxaca</c:v>
                </c:pt>
                <c:pt idx="26">
                  <c:v>Chiapas</c:v>
                </c:pt>
                <c:pt idx="27">
                  <c:v>Hidalgo</c:v>
                </c:pt>
                <c:pt idx="28">
                  <c:v>Querétaro</c:v>
                </c:pt>
                <c:pt idx="29">
                  <c:v>Yucatán</c:v>
                </c:pt>
                <c:pt idx="30">
                  <c:v>Tabasco</c:v>
                </c:pt>
                <c:pt idx="31">
                  <c:v>Baja California Sur</c:v>
                </c:pt>
                <c:pt idx="32">
                  <c:v>Quintana Roo</c:v>
                </c:pt>
              </c:strCache>
            </c:strRef>
          </c:cat>
          <c:val>
            <c:numRef>
              <c:f>'F79'!$F$7:$F$39</c:f>
              <c:numCache>
                <c:formatCode>0.00%</c:formatCode>
                <c:ptCount val="33"/>
                <c:pt idx="0">
                  <c:v>-2.1125226860254101E-2</c:v>
                </c:pt>
                <c:pt idx="1">
                  <c:v>-1.7200080805748801E-2</c:v>
                </c:pt>
                <c:pt idx="2">
                  <c:v>-1.62108238423809E-2</c:v>
                </c:pt>
                <c:pt idx="3">
                  <c:v>-1.49983033593485E-2</c:v>
                </c:pt>
                <c:pt idx="4">
                  <c:v>-1.2165388327322601E-2</c:v>
                </c:pt>
                <c:pt idx="5">
                  <c:v>-8.7999356102272906E-3</c:v>
                </c:pt>
                <c:pt idx="6">
                  <c:v>-8.11698000596839E-3</c:v>
                </c:pt>
                <c:pt idx="7">
                  <c:v>-7.3694984646878198E-3</c:v>
                </c:pt>
                <c:pt idx="8">
                  <c:v>-6.0050568900126304E-3</c:v>
                </c:pt>
                <c:pt idx="9">
                  <c:v>-5.3763440860214997E-3</c:v>
                </c:pt>
                <c:pt idx="10">
                  <c:v>6.1425061425057802E-4</c:v>
                </c:pt>
                <c:pt idx="11">
                  <c:v>1.47118985429717E-3</c:v>
                </c:pt>
                <c:pt idx="12">
                  <c:v>2.2646257076954801E-3</c:v>
                </c:pt>
                <c:pt idx="13">
                  <c:v>2.8990759195506302E-3</c:v>
                </c:pt>
                <c:pt idx="14">
                  <c:v>4.3722673329169596E-3</c:v>
                </c:pt>
                <c:pt idx="15">
                  <c:v>5.5769363722260002E-3</c:v>
                </c:pt>
                <c:pt idx="16">
                  <c:v>5.8548777220497304E-3</c:v>
                </c:pt>
                <c:pt idx="17">
                  <c:v>5.94365574988465E-3</c:v>
                </c:pt>
                <c:pt idx="18">
                  <c:v>6.8980540226546401E-3</c:v>
                </c:pt>
                <c:pt idx="19">
                  <c:v>8.2108392515867195E-3</c:v>
                </c:pt>
                <c:pt idx="20">
                  <c:v>1.05933156403222E-2</c:v>
                </c:pt>
                <c:pt idx="21">
                  <c:v>1.10967741935484E-2</c:v>
                </c:pt>
                <c:pt idx="22">
                  <c:v>1.36642535244578E-2</c:v>
                </c:pt>
                <c:pt idx="23">
                  <c:v>1.4176475642237301E-2</c:v>
                </c:pt>
                <c:pt idx="24">
                  <c:v>1.6907846075065999E-2</c:v>
                </c:pt>
                <c:pt idx="25">
                  <c:v>1.7437452615617799E-2</c:v>
                </c:pt>
                <c:pt idx="26">
                  <c:v>1.9278732726659899E-2</c:v>
                </c:pt>
                <c:pt idx="27">
                  <c:v>2.2818131496402001E-2</c:v>
                </c:pt>
                <c:pt idx="28">
                  <c:v>2.3826470089815199E-2</c:v>
                </c:pt>
                <c:pt idx="29">
                  <c:v>2.9752686658219601E-2</c:v>
                </c:pt>
                <c:pt idx="30">
                  <c:v>3.2150491663103901E-2</c:v>
                </c:pt>
                <c:pt idx="31">
                  <c:v>3.6742528105292001E-2</c:v>
                </c:pt>
                <c:pt idx="32">
                  <c:v>5.8047363497612199E-2</c:v>
                </c:pt>
              </c:numCache>
            </c:numRef>
          </c:val>
          <c:extLst>
            <c:ext xmlns:c16="http://schemas.microsoft.com/office/drawing/2014/chart" uri="{C3380CC4-5D6E-409C-BE32-E72D297353CC}">
              <c16:uniqueId val="{00000013-BA47-4942-A0BA-C68768BC0636}"/>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6.3E-2"/>
          <c:min val="-2.1999999999999999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3090-406C-9080-6ED39F677452}"/>
              </c:ext>
            </c:extLst>
          </c:dPt>
          <c:dPt>
            <c:idx val="1"/>
            <c:invertIfNegative val="0"/>
            <c:bubble3D val="0"/>
            <c:spPr>
              <a:solidFill>
                <a:srgbClr val="606868"/>
              </a:solidFill>
              <a:ln>
                <a:noFill/>
              </a:ln>
              <a:effectLst/>
            </c:spPr>
            <c:extLst>
              <c:ext xmlns:c16="http://schemas.microsoft.com/office/drawing/2014/chart" uri="{C3380CC4-5D6E-409C-BE32-E72D297353CC}">
                <c16:uniqueId val="{00000003-3090-406C-9080-6ED39F677452}"/>
              </c:ext>
            </c:extLst>
          </c:dPt>
          <c:dPt>
            <c:idx val="3"/>
            <c:invertIfNegative val="0"/>
            <c:bubble3D val="0"/>
            <c:spPr>
              <a:solidFill>
                <a:srgbClr val="606868"/>
              </a:solidFill>
              <a:ln>
                <a:noFill/>
              </a:ln>
              <a:effectLst/>
            </c:spPr>
            <c:extLst>
              <c:ext xmlns:c16="http://schemas.microsoft.com/office/drawing/2014/chart" uri="{C3380CC4-5D6E-409C-BE32-E72D297353CC}">
                <c16:uniqueId val="{00000005-3090-406C-9080-6ED39F677452}"/>
              </c:ext>
            </c:extLst>
          </c:dPt>
          <c:dPt>
            <c:idx val="4"/>
            <c:invertIfNegative val="0"/>
            <c:bubble3D val="0"/>
            <c:spPr>
              <a:solidFill>
                <a:srgbClr val="606868"/>
              </a:solidFill>
              <a:ln>
                <a:noFill/>
              </a:ln>
              <a:effectLst/>
            </c:spPr>
            <c:extLst>
              <c:ext xmlns:c16="http://schemas.microsoft.com/office/drawing/2014/chart" uri="{C3380CC4-5D6E-409C-BE32-E72D297353CC}">
                <c16:uniqueId val="{00000007-3090-406C-9080-6ED39F677452}"/>
              </c:ext>
            </c:extLst>
          </c:dPt>
          <c:dPt>
            <c:idx val="6"/>
            <c:invertIfNegative val="0"/>
            <c:bubble3D val="0"/>
            <c:spPr>
              <a:solidFill>
                <a:srgbClr val="606868"/>
              </a:solidFill>
              <a:ln>
                <a:noFill/>
              </a:ln>
              <a:effectLst/>
            </c:spPr>
            <c:extLst>
              <c:ext xmlns:c16="http://schemas.microsoft.com/office/drawing/2014/chart" uri="{C3380CC4-5D6E-409C-BE32-E72D297353CC}">
                <c16:uniqueId val="{00000009-3090-406C-9080-6ED39F677452}"/>
              </c:ext>
            </c:extLst>
          </c:dPt>
          <c:dPt>
            <c:idx val="11"/>
            <c:invertIfNegative val="0"/>
            <c:bubble3D val="0"/>
            <c:spPr>
              <a:solidFill>
                <a:srgbClr val="606868"/>
              </a:solidFill>
              <a:ln>
                <a:noFill/>
              </a:ln>
              <a:effectLst/>
            </c:spPr>
            <c:extLst>
              <c:ext xmlns:c16="http://schemas.microsoft.com/office/drawing/2014/chart" uri="{C3380CC4-5D6E-409C-BE32-E72D297353CC}">
                <c16:uniqueId val="{0000000B-3090-406C-9080-6ED39F677452}"/>
              </c:ext>
            </c:extLst>
          </c:dPt>
          <c:dPt>
            <c:idx val="14"/>
            <c:invertIfNegative val="0"/>
            <c:bubble3D val="0"/>
            <c:spPr>
              <a:solidFill>
                <a:srgbClr val="606868"/>
              </a:solidFill>
              <a:ln>
                <a:noFill/>
              </a:ln>
              <a:effectLst/>
            </c:spPr>
            <c:extLst>
              <c:ext xmlns:c16="http://schemas.microsoft.com/office/drawing/2014/chart" uri="{C3380CC4-5D6E-409C-BE32-E72D297353CC}">
                <c16:uniqueId val="{0000000D-3090-406C-9080-6ED39F677452}"/>
              </c:ext>
            </c:extLst>
          </c:dPt>
          <c:dPt>
            <c:idx val="19"/>
            <c:invertIfNegative val="0"/>
            <c:bubble3D val="0"/>
            <c:spPr>
              <a:solidFill>
                <a:srgbClr val="606868"/>
              </a:solidFill>
              <a:ln>
                <a:noFill/>
              </a:ln>
              <a:effectLst/>
            </c:spPr>
            <c:extLst>
              <c:ext xmlns:c16="http://schemas.microsoft.com/office/drawing/2014/chart" uri="{C3380CC4-5D6E-409C-BE32-E72D297353CC}">
                <c16:uniqueId val="{0000000F-3090-406C-9080-6ED39F677452}"/>
              </c:ext>
            </c:extLst>
          </c:dPt>
          <c:dPt>
            <c:idx val="24"/>
            <c:invertIfNegative val="0"/>
            <c:bubble3D val="0"/>
            <c:spPr>
              <a:solidFill>
                <a:srgbClr val="606868"/>
              </a:solidFill>
              <a:ln>
                <a:noFill/>
              </a:ln>
              <a:effectLst/>
            </c:spPr>
            <c:extLst>
              <c:ext xmlns:c16="http://schemas.microsoft.com/office/drawing/2014/chart" uri="{C3380CC4-5D6E-409C-BE32-E72D297353CC}">
                <c16:uniqueId val="{00000011-3090-406C-9080-6ED39F677452}"/>
              </c:ext>
            </c:extLst>
          </c:dPt>
          <c:dPt>
            <c:idx val="25"/>
            <c:invertIfNegative val="0"/>
            <c:bubble3D val="0"/>
            <c:spPr>
              <a:solidFill>
                <a:srgbClr val="606868"/>
              </a:solidFill>
              <a:ln>
                <a:noFill/>
              </a:ln>
              <a:effectLst/>
            </c:spPr>
            <c:extLst>
              <c:ext xmlns:c16="http://schemas.microsoft.com/office/drawing/2014/chart" uri="{C3380CC4-5D6E-409C-BE32-E72D297353CC}">
                <c16:uniqueId val="{00000013-3090-406C-9080-6ED39F677452}"/>
              </c:ext>
            </c:extLst>
          </c:dPt>
          <c:dPt>
            <c:idx val="27"/>
            <c:invertIfNegative val="0"/>
            <c:bubble3D val="0"/>
            <c:spPr>
              <a:solidFill>
                <a:srgbClr val="606868"/>
              </a:solidFill>
              <a:ln>
                <a:noFill/>
              </a:ln>
              <a:effectLst/>
            </c:spPr>
            <c:extLst>
              <c:ext xmlns:c16="http://schemas.microsoft.com/office/drawing/2014/chart" uri="{C3380CC4-5D6E-409C-BE32-E72D297353CC}">
                <c16:uniqueId val="{00000015-3090-406C-9080-6ED39F677452}"/>
              </c:ext>
            </c:extLst>
          </c:dPt>
          <c:dPt>
            <c:idx val="30"/>
            <c:invertIfNegative val="0"/>
            <c:bubble3D val="0"/>
            <c:spPr>
              <a:solidFill>
                <a:srgbClr val="606868"/>
              </a:solidFill>
              <a:ln>
                <a:noFill/>
              </a:ln>
              <a:effectLst/>
            </c:spPr>
            <c:extLst>
              <c:ext xmlns:c16="http://schemas.microsoft.com/office/drawing/2014/chart" uri="{C3380CC4-5D6E-409C-BE32-E72D297353CC}">
                <c16:uniqueId val="{00000017-3090-406C-9080-6ED39F677452}"/>
              </c:ext>
            </c:extLst>
          </c:dPt>
          <c:dPt>
            <c:idx val="31"/>
            <c:invertIfNegative val="0"/>
            <c:bubble3D val="0"/>
            <c:spPr>
              <a:solidFill>
                <a:srgbClr val="FFC000"/>
              </a:solidFill>
              <a:ln>
                <a:noFill/>
              </a:ln>
              <a:effectLst/>
            </c:spPr>
            <c:extLst>
              <c:ext xmlns:c16="http://schemas.microsoft.com/office/drawing/2014/chart" uri="{C3380CC4-5D6E-409C-BE32-E72D297353CC}">
                <c16:uniqueId val="{00000019-3090-406C-9080-6ED39F677452}"/>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90-406C-9080-6ED39F67745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'F80'!$A$7:$A$38</c:f>
              <c:strCache>
                <c:ptCount val="32"/>
                <c:pt idx="0">
                  <c:v>Guerrero</c:v>
                </c:pt>
                <c:pt idx="1">
                  <c:v>Michoacán</c:v>
                </c:pt>
                <c:pt idx="2">
                  <c:v>Zacatecas</c:v>
                </c:pt>
                <c:pt idx="3">
                  <c:v>Sonora</c:v>
                </c:pt>
                <c:pt idx="4">
                  <c:v>Tamaulipas</c:v>
                </c:pt>
                <c:pt idx="5">
                  <c:v>Aguascalientes</c:v>
                </c:pt>
                <c:pt idx="6">
                  <c:v>Morelos</c:v>
                </c:pt>
                <c:pt idx="7">
                  <c:v>Tlaxcala</c:v>
                </c:pt>
                <c:pt idx="8">
                  <c:v>Estado de México</c:v>
                </c:pt>
                <c:pt idx="9">
                  <c:v>Nayarit</c:v>
                </c:pt>
                <c:pt idx="10">
                  <c:v>Veracruz</c:v>
                </c:pt>
                <c:pt idx="11">
                  <c:v>Campeche</c:v>
                </c:pt>
                <c:pt idx="12">
                  <c:v>Durango</c:v>
                </c:pt>
                <c:pt idx="13">
                  <c:v>Colima</c:v>
                </c:pt>
                <c:pt idx="14">
                  <c:v>San Luis Potosí</c:v>
                </c:pt>
                <c:pt idx="15">
                  <c:v>Sinaloa</c:v>
                </c:pt>
                <c:pt idx="16">
                  <c:v>Coahuila</c:v>
                </c:pt>
                <c:pt idx="17">
                  <c:v>Baja California</c:v>
                </c:pt>
                <c:pt idx="18">
                  <c:v>Tabasco</c:v>
                </c:pt>
                <c:pt idx="19">
                  <c:v>Oaxaca</c:v>
                </c:pt>
                <c:pt idx="20">
                  <c:v>Chiapas</c:v>
                </c:pt>
                <c:pt idx="21">
                  <c:v>Baja California Sur</c:v>
                </c:pt>
                <c:pt idx="22">
                  <c:v>Hidalgo</c:v>
                </c:pt>
                <c:pt idx="23">
                  <c:v>Puebla</c:v>
                </c:pt>
                <c:pt idx="24">
                  <c:v>Chihuahua</c:v>
                </c:pt>
                <c:pt idx="25">
                  <c:v>Yucatán</c:v>
                </c:pt>
                <c:pt idx="26">
                  <c:v>Guanajuato</c:v>
                </c:pt>
                <c:pt idx="27">
                  <c:v>Querétaro</c:v>
                </c:pt>
                <c:pt idx="28">
                  <c:v>Ciudad de México</c:v>
                </c:pt>
                <c:pt idx="29">
                  <c:v>Quintana Roo</c:v>
                </c:pt>
                <c:pt idx="30">
                  <c:v>Nuevo León</c:v>
                </c:pt>
                <c:pt idx="31">
                  <c:v>Jalisco</c:v>
                </c:pt>
              </c:strCache>
            </c:strRef>
          </c:cat>
          <c:val>
            <c:numRef>
              <c:f>'F80'!$F$7:$F$38</c:f>
              <c:numCache>
                <c:formatCode>#,##0</c:formatCode>
                <c:ptCount val="32"/>
                <c:pt idx="0">
                  <c:v>-235</c:v>
                </c:pt>
                <c:pt idx="1">
                  <c:v>-225</c:v>
                </c:pt>
                <c:pt idx="2">
                  <c:v>-132</c:v>
                </c:pt>
                <c:pt idx="3">
                  <c:v>-129</c:v>
                </c:pt>
                <c:pt idx="4">
                  <c:v>-119</c:v>
                </c:pt>
                <c:pt idx="5">
                  <c:v>-88</c:v>
                </c:pt>
                <c:pt idx="6">
                  <c:v>-16</c:v>
                </c:pt>
                <c:pt idx="7">
                  <c:v>-14</c:v>
                </c:pt>
                <c:pt idx="8">
                  <c:v>-4</c:v>
                </c:pt>
                <c:pt idx="9">
                  <c:v>-2</c:v>
                </c:pt>
                <c:pt idx="10">
                  <c:v>9</c:v>
                </c:pt>
                <c:pt idx="11">
                  <c:v>14</c:v>
                </c:pt>
                <c:pt idx="12">
                  <c:v>15</c:v>
                </c:pt>
                <c:pt idx="13">
                  <c:v>81</c:v>
                </c:pt>
                <c:pt idx="14">
                  <c:v>97</c:v>
                </c:pt>
                <c:pt idx="15">
                  <c:v>128</c:v>
                </c:pt>
                <c:pt idx="16">
                  <c:v>143</c:v>
                </c:pt>
                <c:pt idx="17">
                  <c:v>280</c:v>
                </c:pt>
                <c:pt idx="18">
                  <c:v>308</c:v>
                </c:pt>
                <c:pt idx="19">
                  <c:v>314</c:v>
                </c:pt>
                <c:pt idx="20">
                  <c:v>335</c:v>
                </c:pt>
                <c:pt idx="21">
                  <c:v>365</c:v>
                </c:pt>
                <c:pt idx="22">
                  <c:v>385</c:v>
                </c:pt>
                <c:pt idx="23">
                  <c:v>392</c:v>
                </c:pt>
                <c:pt idx="24">
                  <c:v>431</c:v>
                </c:pt>
                <c:pt idx="25">
                  <c:v>500</c:v>
                </c:pt>
                <c:pt idx="26">
                  <c:v>590</c:v>
                </c:pt>
                <c:pt idx="27">
                  <c:v>620</c:v>
                </c:pt>
                <c:pt idx="28">
                  <c:v>735</c:v>
                </c:pt>
                <c:pt idx="29">
                  <c:v>776</c:v>
                </c:pt>
                <c:pt idx="30">
                  <c:v>1064</c:v>
                </c:pt>
                <c:pt idx="31">
                  <c:v>1562</c:v>
                </c:pt>
              </c:numCache>
            </c:numRef>
          </c:val>
          <c:extLst>
            <c:ext xmlns:c16="http://schemas.microsoft.com/office/drawing/2014/chart" uri="{C3380CC4-5D6E-409C-BE32-E72D297353CC}">
              <c16:uniqueId val="{0000001A-3090-406C-9080-6ED39F677452}"/>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612"/>
          <c:min val="-285"/>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E851-4F10-A4C9-F119E1068AD9}"/>
              </c:ext>
            </c:extLst>
          </c:dPt>
          <c:dPt>
            <c:idx val="6"/>
            <c:invertIfNegative val="0"/>
            <c:bubble3D val="0"/>
            <c:extLst>
              <c:ext xmlns:c16="http://schemas.microsoft.com/office/drawing/2014/chart" uri="{C3380CC4-5D6E-409C-BE32-E72D297353CC}">
                <c16:uniqueId val="{00000001-E851-4F10-A4C9-F119E1068AD9}"/>
              </c:ext>
            </c:extLst>
          </c:dPt>
          <c:dPt>
            <c:idx val="8"/>
            <c:invertIfNegative val="0"/>
            <c:bubble3D val="0"/>
            <c:extLst>
              <c:ext xmlns:c16="http://schemas.microsoft.com/office/drawing/2014/chart" uri="{C3380CC4-5D6E-409C-BE32-E72D297353CC}">
                <c16:uniqueId val="{00000002-E851-4F10-A4C9-F119E1068AD9}"/>
              </c:ext>
            </c:extLst>
          </c:dPt>
          <c:dPt>
            <c:idx val="9"/>
            <c:invertIfNegative val="0"/>
            <c:bubble3D val="0"/>
            <c:extLst>
              <c:ext xmlns:c16="http://schemas.microsoft.com/office/drawing/2014/chart" uri="{C3380CC4-5D6E-409C-BE32-E72D297353CC}">
                <c16:uniqueId val="{00000003-E851-4F10-A4C9-F119E1068AD9}"/>
              </c:ext>
            </c:extLst>
          </c:dPt>
          <c:dPt>
            <c:idx val="13"/>
            <c:invertIfNegative val="0"/>
            <c:bubble3D val="0"/>
            <c:extLst>
              <c:ext xmlns:c16="http://schemas.microsoft.com/office/drawing/2014/chart" uri="{C3380CC4-5D6E-409C-BE32-E72D297353CC}">
                <c16:uniqueId val="{00000004-E851-4F10-A4C9-F119E1068AD9}"/>
              </c:ext>
            </c:extLst>
          </c:dPt>
          <c:dPt>
            <c:idx val="14"/>
            <c:invertIfNegative val="0"/>
            <c:bubble3D val="0"/>
            <c:extLst>
              <c:ext xmlns:c16="http://schemas.microsoft.com/office/drawing/2014/chart" uri="{C3380CC4-5D6E-409C-BE32-E72D297353CC}">
                <c16:uniqueId val="{00000005-E851-4F10-A4C9-F119E1068AD9}"/>
              </c:ext>
            </c:extLst>
          </c:dPt>
          <c:dPt>
            <c:idx val="15"/>
            <c:invertIfNegative val="0"/>
            <c:bubble3D val="0"/>
            <c:extLst>
              <c:ext xmlns:c16="http://schemas.microsoft.com/office/drawing/2014/chart" uri="{C3380CC4-5D6E-409C-BE32-E72D297353CC}">
                <c16:uniqueId val="{00000006-E851-4F10-A4C9-F119E1068AD9}"/>
              </c:ext>
            </c:extLst>
          </c:dPt>
          <c:dPt>
            <c:idx val="16"/>
            <c:invertIfNegative val="0"/>
            <c:bubble3D val="0"/>
            <c:extLst>
              <c:ext xmlns:c16="http://schemas.microsoft.com/office/drawing/2014/chart" uri="{C3380CC4-5D6E-409C-BE32-E72D297353CC}">
                <c16:uniqueId val="{00000007-E851-4F10-A4C9-F119E1068AD9}"/>
              </c:ext>
            </c:extLst>
          </c:dPt>
          <c:dPt>
            <c:idx val="17"/>
            <c:invertIfNegative val="0"/>
            <c:bubble3D val="0"/>
            <c:extLst>
              <c:ext xmlns:c16="http://schemas.microsoft.com/office/drawing/2014/chart" uri="{C3380CC4-5D6E-409C-BE32-E72D297353CC}">
                <c16:uniqueId val="{00000008-E851-4F10-A4C9-F119E1068AD9}"/>
              </c:ext>
            </c:extLst>
          </c:dPt>
          <c:dPt>
            <c:idx val="19"/>
            <c:invertIfNegative val="0"/>
            <c:bubble3D val="0"/>
            <c:spPr>
              <a:solidFill>
                <a:srgbClr val="E46C0A"/>
              </a:solidFill>
              <a:ln>
                <a:noFill/>
              </a:ln>
              <a:effectLst/>
            </c:spPr>
            <c:extLst>
              <c:ext xmlns:c16="http://schemas.microsoft.com/office/drawing/2014/chart" uri="{C3380CC4-5D6E-409C-BE32-E72D297353CC}">
                <c16:uniqueId val="{0000000A-E851-4F10-A4C9-F119E1068AD9}"/>
              </c:ext>
            </c:extLst>
          </c:dPt>
          <c:dPt>
            <c:idx val="21"/>
            <c:invertIfNegative val="0"/>
            <c:bubble3D val="0"/>
            <c:extLst>
              <c:ext xmlns:c16="http://schemas.microsoft.com/office/drawing/2014/chart" uri="{C3380CC4-5D6E-409C-BE32-E72D297353CC}">
                <c16:uniqueId val="{0000000B-E851-4F10-A4C9-F119E1068AD9}"/>
              </c:ext>
            </c:extLst>
          </c:dPt>
          <c:dPt>
            <c:idx val="22"/>
            <c:invertIfNegative val="0"/>
            <c:bubble3D val="0"/>
            <c:extLst>
              <c:ext xmlns:c16="http://schemas.microsoft.com/office/drawing/2014/chart" uri="{C3380CC4-5D6E-409C-BE32-E72D297353CC}">
                <c16:uniqueId val="{0000000C-E851-4F10-A4C9-F119E1068AD9}"/>
              </c:ext>
            </c:extLst>
          </c:dPt>
          <c:dPt>
            <c:idx val="23"/>
            <c:invertIfNegative val="0"/>
            <c:bubble3D val="0"/>
            <c:extLst>
              <c:ext xmlns:c16="http://schemas.microsoft.com/office/drawing/2014/chart" uri="{C3380CC4-5D6E-409C-BE32-E72D297353CC}">
                <c16:uniqueId val="{0000000D-E851-4F10-A4C9-F119E1068AD9}"/>
              </c:ext>
            </c:extLst>
          </c:dPt>
          <c:dPt>
            <c:idx val="24"/>
            <c:invertIfNegative val="0"/>
            <c:bubble3D val="0"/>
            <c:spPr>
              <a:solidFill>
                <a:srgbClr val="FFC000"/>
              </a:solidFill>
              <a:ln>
                <a:noFill/>
              </a:ln>
              <a:effectLst/>
            </c:spPr>
            <c:extLst>
              <c:ext xmlns:c16="http://schemas.microsoft.com/office/drawing/2014/chart" uri="{C3380CC4-5D6E-409C-BE32-E72D297353CC}">
                <c16:uniqueId val="{0000000F-E851-4F10-A4C9-F119E1068AD9}"/>
              </c:ext>
            </c:extLst>
          </c:dPt>
          <c:dPt>
            <c:idx val="26"/>
            <c:invertIfNegative val="0"/>
            <c:bubble3D val="0"/>
            <c:extLst>
              <c:ext xmlns:c16="http://schemas.microsoft.com/office/drawing/2014/chart" uri="{C3380CC4-5D6E-409C-BE32-E72D297353CC}">
                <c16:uniqueId val="{00000010-E851-4F10-A4C9-F119E1068AD9}"/>
              </c:ext>
            </c:extLst>
          </c:dPt>
          <c:dPt>
            <c:idx val="32"/>
            <c:invertIfNegative val="0"/>
            <c:bubble3D val="0"/>
            <c:extLst>
              <c:ext xmlns:c16="http://schemas.microsoft.com/office/drawing/2014/chart" uri="{C3380CC4-5D6E-409C-BE32-E72D297353CC}">
                <c16:uniqueId val="{00000011-E851-4F10-A4C9-F119E1068AD9}"/>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51-4F10-A4C9-F119E1068AD9}"/>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51-4F10-A4C9-F119E1068AD9}"/>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'F81'!$A$7:$A$39</c:f>
              <c:strCache>
                <c:ptCount val="33"/>
                <c:pt idx="0">
                  <c:v>Guerrero</c:v>
                </c:pt>
                <c:pt idx="1">
                  <c:v>Zacatecas</c:v>
                </c:pt>
                <c:pt idx="2">
                  <c:v>Michoacán</c:v>
                </c:pt>
                <c:pt idx="3">
                  <c:v>Aguascalientes</c:v>
                </c:pt>
                <c:pt idx="4">
                  <c:v>Tamaulipas</c:v>
                </c:pt>
                <c:pt idx="5">
                  <c:v>Sonora</c:v>
                </c:pt>
                <c:pt idx="6">
                  <c:v>Tlaxcala</c:v>
                </c:pt>
                <c:pt idx="7">
                  <c:v>Morelos</c:v>
                </c:pt>
                <c:pt idx="8">
                  <c:v>Nayarit</c:v>
                </c:pt>
                <c:pt idx="9">
                  <c:v>Estado de México</c:v>
                </c:pt>
                <c:pt idx="10">
                  <c:v>Veracruz</c:v>
                </c:pt>
                <c:pt idx="11">
                  <c:v>Durango</c:v>
                </c:pt>
                <c:pt idx="12">
                  <c:v>Campeche</c:v>
                </c:pt>
                <c:pt idx="13">
                  <c:v>Sinaloa</c:v>
                </c:pt>
                <c:pt idx="14">
                  <c:v>Coahuila</c:v>
                </c:pt>
                <c:pt idx="15">
                  <c:v>San Luis Potosí</c:v>
                </c:pt>
                <c:pt idx="16">
                  <c:v>Ciudad de México</c:v>
                </c:pt>
                <c:pt idx="17">
                  <c:v>Baja California</c:v>
                </c:pt>
                <c:pt idx="18">
                  <c:v>Colima</c:v>
                </c:pt>
                <c:pt idx="19">
                  <c:v>Nacional</c:v>
                </c:pt>
                <c:pt idx="20">
                  <c:v>Chihuahua</c:v>
                </c:pt>
                <c:pt idx="21">
                  <c:v>Puebla</c:v>
                </c:pt>
                <c:pt idx="22">
                  <c:v>Guanajuato</c:v>
                </c:pt>
                <c:pt idx="23">
                  <c:v>Nuevo León</c:v>
                </c:pt>
                <c:pt idx="24">
                  <c:v>Jalisco</c:v>
                </c:pt>
                <c:pt idx="25">
                  <c:v>Querétaro</c:v>
                </c:pt>
                <c:pt idx="26">
                  <c:v>Oaxaca</c:v>
                </c:pt>
                <c:pt idx="27">
                  <c:v>Chiapas</c:v>
                </c:pt>
                <c:pt idx="28">
                  <c:v>Yucatán</c:v>
                </c:pt>
                <c:pt idx="29">
                  <c:v>Hidalgo</c:v>
                </c:pt>
                <c:pt idx="30">
                  <c:v>Baja California Sur</c:v>
                </c:pt>
                <c:pt idx="31">
                  <c:v>Tabasco</c:v>
                </c:pt>
                <c:pt idx="32">
                  <c:v>Quintana Roo</c:v>
                </c:pt>
              </c:strCache>
            </c:strRef>
          </c:cat>
          <c:val>
            <c:numRef>
              <c:f>'F81'!$F$7:$F$39</c:f>
              <c:numCache>
                <c:formatCode>0.00%</c:formatCode>
                <c:ptCount val="33"/>
                <c:pt idx="0">
                  <c:v>-1.7129528391282099E-2</c:v>
                </c:pt>
                <c:pt idx="1">
                  <c:v>-1.10312552231322E-2</c:v>
                </c:pt>
                <c:pt idx="2">
                  <c:v>-6.0532687651331197E-3</c:v>
                </c:pt>
                <c:pt idx="3">
                  <c:v>-5.2672532471419497E-3</c:v>
                </c:pt>
                <c:pt idx="4">
                  <c:v>-3.4821794346578902E-3</c:v>
                </c:pt>
                <c:pt idx="5">
                  <c:v>-3.3056580565805601E-3</c:v>
                </c:pt>
                <c:pt idx="6">
                  <c:v>-2.52297711299332E-3</c:v>
                </c:pt>
                <c:pt idx="7">
                  <c:v>-1.27024452207047E-3</c:v>
                </c:pt>
                <c:pt idx="8">
                  <c:v>-1.4420650371327299E-4</c:v>
                </c:pt>
                <c:pt idx="9">
                  <c:v>-5.1233445192977503E-5</c:v>
                </c:pt>
                <c:pt idx="10">
                  <c:v>2.067397146992E-4</c:v>
                </c:pt>
                <c:pt idx="11">
                  <c:v>1.0322047894302201E-3</c:v>
                </c:pt>
                <c:pt idx="12">
                  <c:v>2.1813649111872601E-3</c:v>
                </c:pt>
                <c:pt idx="13">
                  <c:v>2.94205530144565E-3</c:v>
                </c:pt>
                <c:pt idx="14">
                  <c:v>4.0061633281971397E-3</c:v>
                </c:pt>
                <c:pt idx="15">
                  <c:v>4.0752877909420197E-3</c:v>
                </c:pt>
                <c:pt idx="16">
                  <c:v>5.8075221238937901E-3</c:v>
                </c:pt>
                <c:pt idx="17">
                  <c:v>6.2705753252860798E-3</c:v>
                </c:pt>
                <c:pt idx="18">
                  <c:v>6.9390902081727397E-3</c:v>
                </c:pt>
                <c:pt idx="19">
                  <c:v>7.6767434090747599E-3</c:v>
                </c:pt>
                <c:pt idx="20">
                  <c:v>1.01891252955082E-2</c:v>
                </c:pt>
                <c:pt idx="21">
                  <c:v>1.11936036550542E-2</c:v>
                </c:pt>
                <c:pt idx="22">
                  <c:v>1.1917506615226199E-2</c:v>
                </c:pt>
                <c:pt idx="23">
                  <c:v>1.39839920091474E-2</c:v>
                </c:pt>
                <c:pt idx="24">
                  <c:v>1.47811686775492E-2</c:v>
                </c:pt>
                <c:pt idx="25">
                  <c:v>2.09544409895903E-2</c:v>
                </c:pt>
                <c:pt idx="26">
                  <c:v>2.1733111849390901E-2</c:v>
                </c:pt>
                <c:pt idx="27">
                  <c:v>2.2656567022859599E-2</c:v>
                </c:pt>
                <c:pt idx="28">
                  <c:v>2.3317632793918901E-2</c:v>
                </c:pt>
                <c:pt idx="29">
                  <c:v>2.3699599876885202E-2</c:v>
                </c:pt>
                <c:pt idx="30">
                  <c:v>2.4730672809810901E-2</c:v>
                </c:pt>
                <c:pt idx="31">
                  <c:v>2.6183796650514301E-2</c:v>
                </c:pt>
                <c:pt idx="32">
                  <c:v>3.7462585690836998E-2</c:v>
                </c:pt>
              </c:numCache>
            </c:numRef>
          </c:val>
          <c:extLst>
            <c:ext xmlns:c16="http://schemas.microsoft.com/office/drawing/2014/chart" uri="{C3380CC4-5D6E-409C-BE32-E72D297353CC}">
              <c16:uniqueId val="{00000013-E851-4F10-A4C9-F119E1068AD9}"/>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4.2000000000000003E-2"/>
          <c:min val="-2.4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'F82'!$C$5</c:f>
              <c:strCache>
                <c:ptCount val="1"/>
                <c:pt idx="0">
                  <c:v>Variación</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BE76-4316-9104-A69C7988CA04}"/>
              </c:ext>
            </c:extLst>
          </c:dPt>
          <c:dPt>
            <c:idx val="16"/>
            <c:invertIfNegative val="0"/>
            <c:bubble3D val="0"/>
            <c:spPr>
              <a:solidFill>
                <a:srgbClr val="7C878E"/>
              </a:solidFill>
              <a:ln>
                <a:noFill/>
              </a:ln>
              <a:effectLst/>
            </c:spPr>
            <c:extLst>
              <c:ext xmlns:c16="http://schemas.microsoft.com/office/drawing/2014/chart" uri="{C3380CC4-5D6E-409C-BE32-E72D297353CC}">
                <c16:uniqueId val="{00000003-BE76-4316-9104-A69C7988CA04}"/>
              </c:ext>
            </c:extLst>
          </c:dPt>
          <c:dPt>
            <c:idx val="28"/>
            <c:invertIfNegative val="0"/>
            <c:bubble3D val="0"/>
            <c:spPr>
              <a:solidFill>
                <a:srgbClr val="7C878E"/>
              </a:solidFill>
              <a:ln>
                <a:noFill/>
              </a:ln>
              <a:effectLst/>
            </c:spPr>
            <c:extLst>
              <c:ext xmlns:c16="http://schemas.microsoft.com/office/drawing/2014/chart" uri="{C3380CC4-5D6E-409C-BE32-E72D297353CC}">
                <c16:uniqueId val="{00000005-BE76-4316-9104-A69C7988CA04}"/>
              </c:ext>
            </c:extLst>
          </c:dPt>
          <c:dPt>
            <c:idx val="40"/>
            <c:invertIfNegative val="0"/>
            <c:bubble3D val="0"/>
            <c:spPr>
              <a:solidFill>
                <a:srgbClr val="7C878E"/>
              </a:solidFill>
              <a:ln>
                <a:noFill/>
              </a:ln>
              <a:effectLst/>
            </c:spPr>
            <c:extLst>
              <c:ext xmlns:c16="http://schemas.microsoft.com/office/drawing/2014/chart" uri="{C3380CC4-5D6E-409C-BE32-E72D297353CC}">
                <c16:uniqueId val="{00000007-BE76-4316-9104-A69C7988CA04}"/>
              </c:ext>
            </c:extLst>
          </c:dPt>
          <c:dPt>
            <c:idx val="52"/>
            <c:invertIfNegative val="0"/>
            <c:bubble3D val="0"/>
            <c:spPr>
              <a:solidFill>
                <a:srgbClr val="7C878E"/>
              </a:solidFill>
              <a:ln>
                <a:noFill/>
              </a:ln>
              <a:effectLst/>
            </c:spPr>
            <c:extLst>
              <c:ext xmlns:c16="http://schemas.microsoft.com/office/drawing/2014/chart" uri="{C3380CC4-5D6E-409C-BE32-E72D297353CC}">
                <c16:uniqueId val="{00000009-BE76-4316-9104-A69C7988CA04}"/>
              </c:ext>
            </c:extLst>
          </c:dPt>
          <c:dPt>
            <c:idx val="64"/>
            <c:invertIfNegative val="0"/>
            <c:bubble3D val="0"/>
            <c:spPr>
              <a:solidFill>
                <a:srgbClr val="7C878E"/>
              </a:solidFill>
              <a:ln>
                <a:noFill/>
              </a:ln>
              <a:effectLst/>
            </c:spPr>
            <c:extLst>
              <c:ext xmlns:c16="http://schemas.microsoft.com/office/drawing/2014/chart" uri="{C3380CC4-5D6E-409C-BE32-E72D297353CC}">
                <c16:uniqueId val="{0000000B-BE76-4316-9104-A69C7988CA04}"/>
              </c:ext>
            </c:extLst>
          </c:dPt>
          <c:dPt>
            <c:idx val="76"/>
            <c:invertIfNegative val="0"/>
            <c:bubble3D val="0"/>
            <c:spPr>
              <a:solidFill>
                <a:srgbClr val="7C878E"/>
              </a:solidFill>
              <a:ln>
                <a:noFill/>
              </a:ln>
              <a:effectLst/>
            </c:spPr>
            <c:extLst>
              <c:ext xmlns:c16="http://schemas.microsoft.com/office/drawing/2014/chart" uri="{C3380CC4-5D6E-409C-BE32-E72D297353CC}">
                <c16:uniqueId val="{0000000D-BE76-4316-9104-A69C7988CA04}"/>
              </c:ext>
            </c:extLst>
          </c:dPt>
          <c:dPt>
            <c:idx val="88"/>
            <c:invertIfNegative val="0"/>
            <c:bubble3D val="0"/>
            <c:spPr>
              <a:solidFill>
                <a:srgbClr val="7C878E"/>
              </a:solidFill>
              <a:ln>
                <a:noFill/>
              </a:ln>
              <a:effectLst/>
            </c:spPr>
            <c:extLst>
              <c:ext xmlns:c16="http://schemas.microsoft.com/office/drawing/2014/chart" uri="{C3380CC4-5D6E-409C-BE32-E72D297353CC}">
                <c16:uniqueId val="{0000000F-BE76-4316-9104-A69C7988CA04}"/>
              </c:ext>
            </c:extLst>
          </c:dPt>
          <c:dPt>
            <c:idx val="100"/>
            <c:invertIfNegative val="0"/>
            <c:bubble3D val="0"/>
            <c:spPr>
              <a:solidFill>
                <a:srgbClr val="7C878E"/>
              </a:solidFill>
              <a:ln>
                <a:noFill/>
              </a:ln>
              <a:effectLst/>
            </c:spPr>
            <c:extLst>
              <c:ext xmlns:c16="http://schemas.microsoft.com/office/drawing/2014/chart" uri="{C3380CC4-5D6E-409C-BE32-E72D297353CC}">
                <c16:uniqueId val="{00000011-BE76-4316-9104-A69C7988CA04}"/>
              </c:ext>
            </c:extLst>
          </c:dPt>
          <c:dPt>
            <c:idx val="112"/>
            <c:invertIfNegative val="0"/>
            <c:bubble3D val="0"/>
            <c:spPr>
              <a:solidFill>
                <a:srgbClr val="7C878E"/>
              </a:solidFill>
              <a:ln>
                <a:noFill/>
              </a:ln>
              <a:effectLst/>
            </c:spPr>
            <c:extLst>
              <c:ext xmlns:c16="http://schemas.microsoft.com/office/drawing/2014/chart" uri="{C3380CC4-5D6E-409C-BE32-E72D297353CC}">
                <c16:uniqueId val="{00000013-BE76-4316-9104-A69C7988CA04}"/>
              </c:ext>
            </c:extLst>
          </c:dPt>
          <c:dPt>
            <c:idx val="124"/>
            <c:invertIfNegative val="0"/>
            <c:bubble3D val="0"/>
            <c:spPr>
              <a:solidFill>
                <a:srgbClr val="FBBB27"/>
              </a:solidFill>
              <a:ln>
                <a:noFill/>
              </a:ln>
              <a:effectLst/>
            </c:spPr>
            <c:extLst>
              <c:ext xmlns:c16="http://schemas.microsoft.com/office/drawing/2014/chart" uri="{C3380CC4-5D6E-409C-BE32-E72D297353CC}">
                <c16:uniqueId val="{00000015-BE76-4316-9104-A69C7988CA04}"/>
              </c:ext>
            </c:extLst>
          </c:dPt>
          <c:cat>
            <c:multiLvlStrRef>
              <c:f>'F82'!$A$6:$B$130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'F82'!$C$6:$C$130</c:f>
              <c:numCache>
                <c:formatCode>0.0</c:formatCode>
                <c:ptCount val="125"/>
                <c:pt idx="0">
                  <c:v>-0.96788471852199998</c:v>
                </c:pt>
                <c:pt idx="1">
                  <c:v>1.2638715073710001</c:v>
                </c:pt>
                <c:pt idx="2">
                  <c:v>-6.2278252742940001</c:v>
                </c:pt>
                <c:pt idx="3">
                  <c:v>3.7038817598930001</c:v>
                </c:pt>
                <c:pt idx="4">
                  <c:v>0.59889738792500002</c:v>
                </c:pt>
                <c:pt idx="5">
                  <c:v>-1.629766821105</c:v>
                </c:pt>
                <c:pt idx="6">
                  <c:v>1.597298728175</c:v>
                </c:pt>
                <c:pt idx="7">
                  <c:v>4.0596764982220002</c:v>
                </c:pt>
                <c:pt idx="8">
                  <c:v>4.222304439068</c:v>
                </c:pt>
                <c:pt idx="9">
                  <c:v>7.3556299796099998</c:v>
                </c:pt>
                <c:pt idx="10">
                  <c:v>6.3437483803500001</c:v>
                </c:pt>
                <c:pt idx="11">
                  <c:v>2.932166567825</c:v>
                </c:pt>
                <c:pt idx="12">
                  <c:v>1.00461640064</c:v>
                </c:pt>
                <c:pt idx="13">
                  <c:v>-0.51622723958000005</c:v>
                </c:pt>
                <c:pt idx="14">
                  <c:v>7.167119818293</c:v>
                </c:pt>
                <c:pt idx="15">
                  <c:v>4.9263414208049996</c:v>
                </c:pt>
                <c:pt idx="16">
                  <c:v>6.8560245270389997</c:v>
                </c:pt>
                <c:pt idx="17">
                  <c:v>8.5264707566260007</c:v>
                </c:pt>
                <c:pt idx="18">
                  <c:v>2.5538459963740001</c:v>
                </c:pt>
                <c:pt idx="19">
                  <c:v>2.2265811363350001</c:v>
                </c:pt>
                <c:pt idx="20">
                  <c:v>4.7307082180849997</c:v>
                </c:pt>
                <c:pt idx="21">
                  <c:v>4.0160394814140004</c:v>
                </c:pt>
                <c:pt idx="22">
                  <c:v>1.4505873967339999</c:v>
                </c:pt>
                <c:pt idx="23">
                  <c:v>10.296592293690001</c:v>
                </c:pt>
                <c:pt idx="24">
                  <c:v>11.295222857069</c:v>
                </c:pt>
                <c:pt idx="25">
                  <c:v>7.8375047341870001</c:v>
                </c:pt>
                <c:pt idx="26">
                  <c:v>8.4444509957529998</c:v>
                </c:pt>
                <c:pt idx="27">
                  <c:v>6.3772896065250002</c:v>
                </c:pt>
                <c:pt idx="28">
                  <c:v>5.4225127290130004</c:v>
                </c:pt>
                <c:pt idx="29">
                  <c:v>4.4123498709950004</c:v>
                </c:pt>
                <c:pt idx="30">
                  <c:v>8.4427952520720009</c:v>
                </c:pt>
                <c:pt idx="31">
                  <c:v>7.7272706834129998</c:v>
                </c:pt>
                <c:pt idx="32">
                  <c:v>9.0664607426580002</c:v>
                </c:pt>
                <c:pt idx="33">
                  <c:v>2.5669436487390001</c:v>
                </c:pt>
                <c:pt idx="34">
                  <c:v>3.261975682818</c:v>
                </c:pt>
                <c:pt idx="35">
                  <c:v>4.2179586001190001</c:v>
                </c:pt>
                <c:pt idx="36">
                  <c:v>-3.9161687876000002E-2</c:v>
                </c:pt>
                <c:pt idx="37">
                  <c:v>3.8042865027060002</c:v>
                </c:pt>
                <c:pt idx="38">
                  <c:v>-0.74437053754000004</c:v>
                </c:pt>
                <c:pt idx="39">
                  <c:v>5.3125308870670001</c:v>
                </c:pt>
                <c:pt idx="40">
                  <c:v>2.1040918445319998</c:v>
                </c:pt>
                <c:pt idx="41">
                  <c:v>3.7331614681950001</c:v>
                </c:pt>
                <c:pt idx="42">
                  <c:v>-2.412230487749</c:v>
                </c:pt>
                <c:pt idx="43">
                  <c:v>0.41649308864500001</c:v>
                </c:pt>
                <c:pt idx="44">
                  <c:v>-2.7126906411539999</c:v>
                </c:pt>
                <c:pt idx="45">
                  <c:v>-0.223298935915</c:v>
                </c:pt>
                <c:pt idx="46">
                  <c:v>3.3621958620129999</c:v>
                </c:pt>
                <c:pt idx="47">
                  <c:v>-2.0623571414200002</c:v>
                </c:pt>
                <c:pt idx="48">
                  <c:v>-2.1333886823000001</c:v>
                </c:pt>
                <c:pt idx="49">
                  <c:v>3.0567145328669998</c:v>
                </c:pt>
                <c:pt idx="50">
                  <c:v>7.7542211549909998</c:v>
                </c:pt>
                <c:pt idx="51">
                  <c:v>-4.2728775768289999</c:v>
                </c:pt>
                <c:pt idx="52">
                  <c:v>1.0298991345770001</c:v>
                </c:pt>
                <c:pt idx="53">
                  <c:v>5.2352464924869997</c:v>
                </c:pt>
                <c:pt idx="54">
                  <c:v>1.118415316631</c:v>
                </c:pt>
                <c:pt idx="55">
                  <c:v>3.8437612411309998</c:v>
                </c:pt>
                <c:pt idx="56">
                  <c:v>4.1060343008720004</c:v>
                </c:pt>
                <c:pt idx="57">
                  <c:v>0.77694110517799997</c:v>
                </c:pt>
                <c:pt idx="58">
                  <c:v>0.27349476750399998</c:v>
                </c:pt>
                <c:pt idx="59">
                  <c:v>7.1443090163600003</c:v>
                </c:pt>
                <c:pt idx="60">
                  <c:v>8.7699991322540001</c:v>
                </c:pt>
                <c:pt idx="61">
                  <c:v>0.247309698705</c:v>
                </c:pt>
                <c:pt idx="62">
                  <c:v>-2.9632883655789999</c:v>
                </c:pt>
                <c:pt idx="63">
                  <c:v>2.9786033542910002</c:v>
                </c:pt>
                <c:pt idx="64">
                  <c:v>0.14136000784700001</c:v>
                </c:pt>
                <c:pt idx="65">
                  <c:v>-4.5164180644079996</c:v>
                </c:pt>
                <c:pt idx="66">
                  <c:v>2.3543862897899999</c:v>
                </c:pt>
                <c:pt idx="67">
                  <c:v>-1.308670910334</c:v>
                </c:pt>
                <c:pt idx="68">
                  <c:v>-5.3283668766399996</c:v>
                </c:pt>
                <c:pt idx="69">
                  <c:v>-0.88085665358599996</c:v>
                </c:pt>
                <c:pt idx="70">
                  <c:v>-3.3058418963960001</c:v>
                </c:pt>
                <c:pt idx="71">
                  <c:v>-3.9304488725220001</c:v>
                </c:pt>
                <c:pt idx="72">
                  <c:v>0.56309297473599995</c:v>
                </c:pt>
                <c:pt idx="73">
                  <c:v>-0.95246151033600002</c:v>
                </c:pt>
                <c:pt idx="74">
                  <c:v>4.4197870102780001</c:v>
                </c:pt>
                <c:pt idx="75">
                  <c:v>4.0412214190329996</c:v>
                </c:pt>
                <c:pt idx="76">
                  <c:v>0.85845074773399999</c:v>
                </c:pt>
                <c:pt idx="77">
                  <c:v>-1.3629227631859999</c:v>
                </c:pt>
                <c:pt idx="78">
                  <c:v>0.83544543230000001</c:v>
                </c:pt>
                <c:pt idx="79">
                  <c:v>-4.0296779656600004</c:v>
                </c:pt>
                <c:pt idx="80">
                  <c:v>-1.1190314217549999</c:v>
                </c:pt>
                <c:pt idx="81">
                  <c:v>-4.3683092099970002</c:v>
                </c:pt>
                <c:pt idx="82">
                  <c:v>-2.1380761942349999</c:v>
                </c:pt>
                <c:pt idx="83">
                  <c:v>-3.7923436941039999</c:v>
                </c:pt>
                <c:pt idx="84">
                  <c:v>-2.5582854696980002</c:v>
                </c:pt>
                <c:pt idx="85">
                  <c:v>-5.8907279900980001</c:v>
                </c:pt>
                <c:pt idx="86">
                  <c:v>-8.0777559037630002</c:v>
                </c:pt>
                <c:pt idx="87">
                  <c:v>-30.068678352186001</c:v>
                </c:pt>
                <c:pt idx="88">
                  <c:v>-28.379803554799</c:v>
                </c:pt>
                <c:pt idx="89">
                  <c:v>-11.26765989241</c:v>
                </c:pt>
                <c:pt idx="90">
                  <c:v>-14.440648761287999</c:v>
                </c:pt>
                <c:pt idx="91">
                  <c:v>-9.8340053449520006</c:v>
                </c:pt>
                <c:pt idx="92">
                  <c:v>-8.0348319353359994</c:v>
                </c:pt>
                <c:pt idx="93">
                  <c:v>-2.816104729284</c:v>
                </c:pt>
                <c:pt idx="94">
                  <c:v>-1.3836802336030001</c:v>
                </c:pt>
                <c:pt idx="95">
                  <c:v>2.3822178476450002</c:v>
                </c:pt>
                <c:pt idx="96">
                  <c:v>-2.987937682029</c:v>
                </c:pt>
                <c:pt idx="97">
                  <c:v>-3.8045119981390001</c:v>
                </c:pt>
                <c:pt idx="98">
                  <c:v>2.9411027247339998</c:v>
                </c:pt>
                <c:pt idx="99">
                  <c:v>32.258929224184001</c:v>
                </c:pt>
                <c:pt idx="100">
                  <c:v>25.925746666317998</c:v>
                </c:pt>
                <c:pt idx="101">
                  <c:v>3.515568230885</c:v>
                </c:pt>
                <c:pt idx="102">
                  <c:v>7.8010114247170002</c:v>
                </c:pt>
                <c:pt idx="103">
                  <c:v>5.0689831861519998</c:v>
                </c:pt>
                <c:pt idx="104">
                  <c:v>1.3127501268570001</c:v>
                </c:pt>
                <c:pt idx="105">
                  <c:v>-2.2467417682250002</c:v>
                </c:pt>
                <c:pt idx="106">
                  <c:v>-0.10290365282</c:v>
                </c:pt>
                <c:pt idx="107">
                  <c:v>-2.5062802565999999E-2</c:v>
                </c:pt>
                <c:pt idx="108">
                  <c:v>-1.2304467431399999</c:v>
                </c:pt>
                <c:pt idx="109">
                  <c:v>11.889975708449001</c:v>
                </c:pt>
                <c:pt idx="110">
                  <c:v>6.0086425630519997</c:v>
                </c:pt>
                <c:pt idx="111">
                  <c:v>8.5913149254499999</c:v>
                </c:pt>
                <c:pt idx="112">
                  <c:v>11.036930945421</c:v>
                </c:pt>
                <c:pt idx="113">
                  <c:v>8.6560022688680007</c:v>
                </c:pt>
                <c:pt idx="114">
                  <c:v>4.8719410809339996</c:v>
                </c:pt>
                <c:pt idx="115">
                  <c:v>7.0047787713699998</c:v>
                </c:pt>
                <c:pt idx="116">
                  <c:v>8.3919357816180007</c:v>
                </c:pt>
                <c:pt idx="117">
                  <c:v>5.8404034953500004</c:v>
                </c:pt>
                <c:pt idx="118">
                  <c:v>2.89473701429</c:v>
                </c:pt>
                <c:pt idx="119">
                  <c:v>5.2121785741610003</c:v>
                </c:pt>
                <c:pt idx="120">
                  <c:v>2.2947444493339999</c:v>
                </c:pt>
                <c:pt idx="121">
                  <c:v>0.17716887029699999</c:v>
                </c:pt>
                <c:pt idx="122">
                  <c:v>1.083863720943</c:v>
                </c:pt>
                <c:pt idx="123">
                  <c:v>-2.6146959983090001</c:v>
                </c:pt>
                <c:pt idx="124">
                  <c:v>2.2029053482699998</c:v>
                </c:pt>
              </c:numCache>
            </c:numRef>
          </c:val>
          <c:extLst>
            <c:ext xmlns:c16="http://schemas.microsoft.com/office/drawing/2014/chart" uri="{C3380CC4-5D6E-409C-BE32-E72D297353CC}">
              <c16:uniqueId val="{00000016-BE76-4316-9104-A69C7988CA04}"/>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'F82'!$D$5</c:f>
              <c:strCache>
                <c:ptCount val="1"/>
                <c:pt idx="0">
                  <c:v>Variación promedio</c:v>
                </c:pt>
              </c:strCache>
            </c:strRef>
          </c:tx>
          <c:spPr>
            <a:ln w="28575" cap="rnd">
              <a:solidFill>
                <a:srgbClr val="B69630"/>
              </a:solidFill>
              <a:round/>
            </a:ln>
            <a:effectLst/>
          </c:spPr>
          <c:marker>
            <c:symbol val="none"/>
          </c:marker>
          <c:cat>
            <c:multiLvlStrRef>
              <c:f>'F82'!$A$6:$B$130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'F82'!$D$6:$D$130</c:f>
              <c:numCache>
                <c:formatCode>0.0</c:formatCode>
                <c:ptCount val="125"/>
                <c:pt idx="0">
                  <c:v>3.2108025981955</c:v>
                </c:pt>
                <c:pt idx="1">
                  <c:v>2.88154366833917</c:v>
                </c:pt>
                <c:pt idx="2">
                  <c:v>1.76556995171983</c:v>
                </c:pt>
                <c:pt idx="3">
                  <c:v>1.9819432763595799</c:v>
                </c:pt>
                <c:pt idx="4">
                  <c:v>1.40946103506792</c:v>
                </c:pt>
                <c:pt idx="5">
                  <c:v>0.93224329979241705</c:v>
                </c:pt>
                <c:pt idx="6">
                  <c:v>0.49912345892316701</c:v>
                </c:pt>
                <c:pt idx="7">
                  <c:v>0.40105379646450001</c:v>
                </c:pt>
                <c:pt idx="8">
                  <c:v>0.73062056277016696</c:v>
                </c:pt>
                <c:pt idx="9">
                  <c:v>1.1560039061902501</c:v>
                </c:pt>
                <c:pt idx="10">
                  <c:v>1.6286267674171699</c:v>
                </c:pt>
                <c:pt idx="11">
                  <c:v>1.93766653620983</c:v>
                </c:pt>
                <c:pt idx="12">
                  <c:v>2.1020416294733302</c:v>
                </c:pt>
                <c:pt idx="13">
                  <c:v>1.9537000672274201</c:v>
                </c:pt>
                <c:pt idx="14">
                  <c:v>3.06994549160967</c:v>
                </c:pt>
                <c:pt idx="15">
                  <c:v>3.1718171300189999</c:v>
                </c:pt>
                <c:pt idx="16">
                  <c:v>3.69324439161183</c:v>
                </c:pt>
                <c:pt idx="17">
                  <c:v>4.5395975230894203</c:v>
                </c:pt>
                <c:pt idx="18">
                  <c:v>4.6193097954393298</c:v>
                </c:pt>
                <c:pt idx="19">
                  <c:v>4.4665518486154197</c:v>
                </c:pt>
                <c:pt idx="20">
                  <c:v>4.5089188302001704</c:v>
                </c:pt>
                <c:pt idx="21">
                  <c:v>4.2306196220171701</c:v>
                </c:pt>
                <c:pt idx="22">
                  <c:v>3.82285620671583</c:v>
                </c:pt>
                <c:pt idx="23">
                  <c:v>4.4365583505379202</c:v>
                </c:pt>
                <c:pt idx="24">
                  <c:v>5.2941088885736702</c:v>
                </c:pt>
                <c:pt idx="25">
                  <c:v>5.9902532197209197</c:v>
                </c:pt>
                <c:pt idx="26">
                  <c:v>6.0966974845092503</c:v>
                </c:pt>
                <c:pt idx="27">
                  <c:v>6.2176098333192504</c:v>
                </c:pt>
                <c:pt idx="28">
                  <c:v>6.0981505168170802</c:v>
                </c:pt>
                <c:pt idx="29">
                  <c:v>5.7553071096811701</c:v>
                </c:pt>
                <c:pt idx="30">
                  <c:v>6.2460528809893301</c:v>
                </c:pt>
                <c:pt idx="31">
                  <c:v>6.70444367657917</c:v>
                </c:pt>
                <c:pt idx="32">
                  <c:v>7.06575638696025</c:v>
                </c:pt>
                <c:pt idx="33">
                  <c:v>6.9449984009039998</c:v>
                </c:pt>
                <c:pt idx="34">
                  <c:v>7.0959474247443302</c:v>
                </c:pt>
                <c:pt idx="35">
                  <c:v>6.5893946169467501</c:v>
                </c:pt>
                <c:pt idx="36">
                  <c:v>5.6448625715346701</c:v>
                </c:pt>
                <c:pt idx="37">
                  <c:v>5.3087610522445798</c:v>
                </c:pt>
                <c:pt idx="38">
                  <c:v>4.5430259244701698</c:v>
                </c:pt>
                <c:pt idx="39">
                  <c:v>4.4542960311820003</c:v>
                </c:pt>
                <c:pt idx="40">
                  <c:v>4.1777609574752503</c:v>
                </c:pt>
                <c:pt idx="41">
                  <c:v>4.1211619239085797</c:v>
                </c:pt>
                <c:pt idx="42">
                  <c:v>3.21657644559017</c:v>
                </c:pt>
                <c:pt idx="43">
                  <c:v>2.6073449793595</c:v>
                </c:pt>
                <c:pt idx="44">
                  <c:v>1.6257490307085001</c:v>
                </c:pt>
                <c:pt idx="45">
                  <c:v>1.39322881532067</c:v>
                </c:pt>
                <c:pt idx="46">
                  <c:v>1.4015804969202501</c:v>
                </c:pt>
                <c:pt idx="47">
                  <c:v>0.87822085179200005</c:v>
                </c:pt>
                <c:pt idx="48">
                  <c:v>0.70370193559000005</c:v>
                </c:pt>
                <c:pt idx="49">
                  <c:v>0.64140427143675005</c:v>
                </c:pt>
                <c:pt idx="50">
                  <c:v>1.34962024581433</c:v>
                </c:pt>
                <c:pt idx="51">
                  <c:v>0.55083620715633297</c:v>
                </c:pt>
                <c:pt idx="52">
                  <c:v>0.46132014799341697</c:v>
                </c:pt>
                <c:pt idx="53">
                  <c:v>0.58649390001775004</c:v>
                </c:pt>
                <c:pt idx="54">
                  <c:v>0.88071438371608302</c:v>
                </c:pt>
                <c:pt idx="55">
                  <c:v>1.16632006308992</c:v>
                </c:pt>
                <c:pt idx="56">
                  <c:v>1.7345471415920799</c:v>
                </c:pt>
                <c:pt idx="57">
                  <c:v>1.81790047834983</c:v>
                </c:pt>
                <c:pt idx="58">
                  <c:v>1.56050872047408</c:v>
                </c:pt>
                <c:pt idx="59">
                  <c:v>2.32773090028908</c:v>
                </c:pt>
                <c:pt idx="60">
                  <c:v>3.2363465515019199</c:v>
                </c:pt>
                <c:pt idx="61">
                  <c:v>3.0022294819884201</c:v>
                </c:pt>
                <c:pt idx="62">
                  <c:v>2.10910368860758</c:v>
                </c:pt>
                <c:pt idx="63">
                  <c:v>2.71339376620092</c:v>
                </c:pt>
                <c:pt idx="64">
                  <c:v>2.6393488389734201</c:v>
                </c:pt>
                <c:pt idx="65">
                  <c:v>1.8267101258988301</c:v>
                </c:pt>
                <c:pt idx="66">
                  <c:v>1.92970770699542</c:v>
                </c:pt>
                <c:pt idx="67">
                  <c:v>1.5003383610400001</c:v>
                </c:pt>
                <c:pt idx="68">
                  <c:v>0.71413826291399995</c:v>
                </c:pt>
                <c:pt idx="69">
                  <c:v>0.57598844968366703</c:v>
                </c:pt>
                <c:pt idx="70">
                  <c:v>0.27771039435866701</c:v>
                </c:pt>
                <c:pt idx="71">
                  <c:v>-0.64518609638150004</c:v>
                </c:pt>
                <c:pt idx="72">
                  <c:v>-1.3290949428413299</c:v>
                </c:pt>
                <c:pt idx="73">
                  <c:v>-1.42907587692808</c:v>
                </c:pt>
                <c:pt idx="74">
                  <c:v>-0.81381959560666695</c:v>
                </c:pt>
                <c:pt idx="75">
                  <c:v>-0.72526809021149996</c:v>
                </c:pt>
                <c:pt idx="76">
                  <c:v>-0.66551052855424997</c:v>
                </c:pt>
                <c:pt idx="77">
                  <c:v>-0.40271925345241699</c:v>
                </c:pt>
                <c:pt idx="78">
                  <c:v>-0.52929765824325004</c:v>
                </c:pt>
                <c:pt idx="79">
                  <c:v>-0.756048246187083</c:v>
                </c:pt>
                <c:pt idx="80">
                  <c:v>-0.405270291613333</c:v>
                </c:pt>
                <c:pt idx="81">
                  <c:v>-0.69589133798091696</c:v>
                </c:pt>
                <c:pt idx="82">
                  <c:v>-0.59857752946749998</c:v>
                </c:pt>
                <c:pt idx="83">
                  <c:v>-0.58706876459933299</c:v>
                </c:pt>
                <c:pt idx="84">
                  <c:v>-0.84718363496883298</c:v>
                </c:pt>
                <c:pt idx="85">
                  <c:v>-1.25870584161567</c:v>
                </c:pt>
                <c:pt idx="86">
                  <c:v>-2.3001677511190799</c:v>
                </c:pt>
                <c:pt idx="87">
                  <c:v>-5.1426593987206699</c:v>
                </c:pt>
                <c:pt idx="88">
                  <c:v>-7.57918059059842</c:v>
                </c:pt>
                <c:pt idx="89">
                  <c:v>-8.4045753513670807</c:v>
                </c:pt>
                <c:pt idx="90">
                  <c:v>-9.6775832008327498</c:v>
                </c:pt>
                <c:pt idx="91">
                  <c:v>-10.1612771491071</c:v>
                </c:pt>
                <c:pt idx="92">
                  <c:v>-10.7375938585722</c:v>
                </c:pt>
                <c:pt idx="93">
                  <c:v>-10.608243485179401</c:v>
                </c:pt>
                <c:pt idx="94">
                  <c:v>-10.545377155126801</c:v>
                </c:pt>
                <c:pt idx="95">
                  <c:v>-10.030830359981</c:v>
                </c:pt>
                <c:pt idx="96">
                  <c:v>-10.0666347110086</c:v>
                </c:pt>
                <c:pt idx="97">
                  <c:v>-9.8927833783453298</c:v>
                </c:pt>
                <c:pt idx="98">
                  <c:v>-8.9745451593039203</c:v>
                </c:pt>
                <c:pt idx="99">
                  <c:v>-3.78057786127308</c:v>
                </c:pt>
                <c:pt idx="100">
                  <c:v>0.74488465715333296</c:v>
                </c:pt>
                <c:pt idx="101">
                  <c:v>1.97682033409458</c:v>
                </c:pt>
                <c:pt idx="102">
                  <c:v>3.8302920162616698</c:v>
                </c:pt>
                <c:pt idx="103">
                  <c:v>5.0722077271870001</c:v>
                </c:pt>
                <c:pt idx="104">
                  <c:v>5.8511728990364196</c:v>
                </c:pt>
                <c:pt idx="105">
                  <c:v>5.8986198124579996</c:v>
                </c:pt>
                <c:pt idx="106">
                  <c:v>6.0053511941899202</c:v>
                </c:pt>
                <c:pt idx="107">
                  <c:v>5.8047444733390003</c:v>
                </c:pt>
                <c:pt idx="108">
                  <c:v>5.9512020515797497</c:v>
                </c:pt>
                <c:pt idx="109">
                  <c:v>7.2590760271287502</c:v>
                </c:pt>
                <c:pt idx="110">
                  <c:v>7.5147043469885801</c:v>
                </c:pt>
                <c:pt idx="111">
                  <c:v>5.5424031554274196</c:v>
                </c:pt>
                <c:pt idx="112">
                  <c:v>4.3016685120193303</c:v>
                </c:pt>
                <c:pt idx="113">
                  <c:v>4.7300380151845802</c:v>
                </c:pt>
                <c:pt idx="114">
                  <c:v>4.4859488198693303</c:v>
                </c:pt>
                <c:pt idx="115">
                  <c:v>4.6472651186374998</c:v>
                </c:pt>
                <c:pt idx="116">
                  <c:v>5.2371972565342499</c:v>
                </c:pt>
                <c:pt idx="117">
                  <c:v>5.9111260284988303</c:v>
                </c:pt>
                <c:pt idx="118">
                  <c:v>6.1609294174246703</c:v>
                </c:pt>
                <c:pt idx="119">
                  <c:v>6.5973661988185803</c:v>
                </c:pt>
                <c:pt idx="120">
                  <c:v>6.89113213152475</c:v>
                </c:pt>
                <c:pt idx="121">
                  <c:v>5.9150648950120797</c:v>
                </c:pt>
                <c:pt idx="122">
                  <c:v>5.5046666581696702</c:v>
                </c:pt>
                <c:pt idx="123">
                  <c:v>4.5708324145230801</c:v>
                </c:pt>
                <c:pt idx="124">
                  <c:v>3.8346636147605002</c:v>
                </c:pt>
              </c:numCache>
            </c:numRef>
          </c:val>
          <c:smooth val="0"/>
          <c:extLst>
            <c:ext xmlns:c16="http://schemas.microsoft.com/office/drawing/2014/chart" uri="{C3380CC4-5D6E-409C-BE32-E72D297353CC}">
              <c16:uniqueId val="{00000017-BE76-4316-9104-A69C7988CA04}"/>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4A0-4E64-B787-C8C94817BBBB}"/>
              </c:ext>
            </c:extLst>
          </c:dPt>
          <c:dPt>
            <c:idx val="1"/>
            <c:invertIfNegative val="0"/>
            <c:bubble3D val="0"/>
            <c:spPr>
              <a:solidFill>
                <a:srgbClr val="7C878E"/>
              </a:solidFill>
              <a:ln>
                <a:noFill/>
              </a:ln>
              <a:effectLst/>
            </c:spPr>
            <c:extLst>
              <c:ext xmlns:c16="http://schemas.microsoft.com/office/drawing/2014/chart" uri="{C3380CC4-5D6E-409C-BE32-E72D297353CC}">
                <c16:uniqueId val="{00000003-C4A0-4E64-B787-C8C94817BBBB}"/>
              </c:ext>
            </c:extLst>
          </c:dPt>
          <c:dPt>
            <c:idx val="2"/>
            <c:invertIfNegative val="0"/>
            <c:bubble3D val="0"/>
            <c:spPr>
              <a:solidFill>
                <a:srgbClr val="7C878E"/>
              </a:solidFill>
              <a:ln>
                <a:noFill/>
              </a:ln>
              <a:effectLst/>
            </c:spPr>
            <c:extLst>
              <c:ext xmlns:c16="http://schemas.microsoft.com/office/drawing/2014/chart" uri="{C3380CC4-5D6E-409C-BE32-E72D297353CC}">
                <c16:uniqueId val="{00000005-C4A0-4E64-B787-C8C94817BBBB}"/>
              </c:ext>
            </c:extLst>
          </c:dPt>
          <c:dPt>
            <c:idx val="3"/>
            <c:invertIfNegative val="0"/>
            <c:bubble3D val="0"/>
            <c:spPr>
              <a:solidFill>
                <a:srgbClr val="7C878E"/>
              </a:solidFill>
              <a:ln>
                <a:noFill/>
              </a:ln>
              <a:effectLst/>
            </c:spPr>
            <c:extLst>
              <c:ext xmlns:c16="http://schemas.microsoft.com/office/drawing/2014/chart" uri="{C3380CC4-5D6E-409C-BE32-E72D297353CC}">
                <c16:uniqueId val="{00000007-C4A0-4E64-B787-C8C94817BBBB}"/>
              </c:ext>
            </c:extLst>
          </c:dPt>
          <c:dPt>
            <c:idx val="4"/>
            <c:invertIfNegative val="0"/>
            <c:bubble3D val="0"/>
            <c:spPr>
              <a:solidFill>
                <a:srgbClr val="7C878E"/>
              </a:solidFill>
              <a:ln>
                <a:noFill/>
              </a:ln>
              <a:effectLst/>
            </c:spPr>
            <c:extLst>
              <c:ext xmlns:c16="http://schemas.microsoft.com/office/drawing/2014/chart" uri="{C3380CC4-5D6E-409C-BE32-E72D297353CC}">
                <c16:uniqueId val="{00000009-C4A0-4E64-B787-C8C94817BBBB}"/>
              </c:ext>
            </c:extLst>
          </c:dPt>
          <c:dPt>
            <c:idx val="5"/>
            <c:invertIfNegative val="0"/>
            <c:bubble3D val="0"/>
            <c:spPr>
              <a:solidFill>
                <a:srgbClr val="7C878E"/>
              </a:solidFill>
              <a:ln>
                <a:noFill/>
              </a:ln>
              <a:effectLst/>
            </c:spPr>
            <c:extLst>
              <c:ext xmlns:c16="http://schemas.microsoft.com/office/drawing/2014/chart" uri="{C3380CC4-5D6E-409C-BE32-E72D297353CC}">
                <c16:uniqueId val="{0000000B-C4A0-4E64-B787-C8C94817BBBB}"/>
              </c:ext>
            </c:extLst>
          </c:dPt>
          <c:dPt>
            <c:idx val="6"/>
            <c:invertIfNegative val="0"/>
            <c:bubble3D val="0"/>
            <c:spPr>
              <a:solidFill>
                <a:srgbClr val="7C878E"/>
              </a:solidFill>
              <a:ln>
                <a:noFill/>
              </a:ln>
              <a:effectLst/>
            </c:spPr>
            <c:extLst>
              <c:ext xmlns:c16="http://schemas.microsoft.com/office/drawing/2014/chart" uri="{C3380CC4-5D6E-409C-BE32-E72D297353CC}">
                <c16:uniqueId val="{0000000D-C4A0-4E64-B787-C8C94817BBBB}"/>
              </c:ext>
            </c:extLst>
          </c:dPt>
          <c:dPt>
            <c:idx val="7"/>
            <c:invertIfNegative val="0"/>
            <c:bubble3D val="0"/>
            <c:spPr>
              <a:solidFill>
                <a:srgbClr val="7C878E"/>
              </a:solidFill>
              <a:ln>
                <a:noFill/>
              </a:ln>
              <a:effectLst/>
            </c:spPr>
            <c:extLst>
              <c:ext xmlns:c16="http://schemas.microsoft.com/office/drawing/2014/chart" uri="{C3380CC4-5D6E-409C-BE32-E72D297353CC}">
                <c16:uniqueId val="{0000000F-C4A0-4E64-B787-C8C94817BBBB}"/>
              </c:ext>
            </c:extLst>
          </c:dPt>
          <c:dPt>
            <c:idx val="8"/>
            <c:invertIfNegative val="0"/>
            <c:bubble3D val="0"/>
            <c:spPr>
              <a:solidFill>
                <a:srgbClr val="7C878E"/>
              </a:solidFill>
              <a:ln>
                <a:noFill/>
              </a:ln>
              <a:effectLst/>
            </c:spPr>
            <c:extLst>
              <c:ext xmlns:c16="http://schemas.microsoft.com/office/drawing/2014/chart" uri="{C3380CC4-5D6E-409C-BE32-E72D297353CC}">
                <c16:uniqueId val="{00000011-C4A0-4E64-B787-C8C94817BBBB}"/>
              </c:ext>
            </c:extLst>
          </c:dPt>
          <c:dPt>
            <c:idx val="9"/>
            <c:invertIfNegative val="0"/>
            <c:bubble3D val="0"/>
            <c:spPr>
              <a:solidFill>
                <a:srgbClr val="FBBB27"/>
              </a:solidFill>
              <a:ln>
                <a:noFill/>
              </a:ln>
              <a:effectLst/>
            </c:spPr>
            <c:extLst>
              <c:ext xmlns:c16="http://schemas.microsoft.com/office/drawing/2014/chart" uri="{C3380CC4-5D6E-409C-BE32-E72D297353CC}">
                <c16:uniqueId val="{00000013-C4A0-4E64-B787-C8C94817BBBB}"/>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4A0-4E64-B787-C8C94817BBBB}"/>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4A0-4E64-B787-C8C94817BBBB}"/>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4A0-4E64-B787-C8C94817BBBB}"/>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4A0-4E64-B787-C8C94817BBBB}"/>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4A0-4E64-B787-C8C94817BBBB}"/>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4A0-4E64-B787-C8C94817BBBB}"/>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4A0-4E64-B787-C8C94817BBBB}"/>
              </c:ext>
            </c:extLst>
          </c:dPt>
          <c:dPt>
            <c:idx val="17"/>
            <c:invertIfNegative val="0"/>
            <c:bubble3D val="0"/>
            <c:spPr>
              <a:solidFill>
                <a:srgbClr val="95682B"/>
              </a:solidFill>
              <a:ln>
                <a:noFill/>
              </a:ln>
              <a:effectLst/>
            </c:spPr>
            <c:extLst>
              <c:ext xmlns:c16="http://schemas.microsoft.com/office/drawing/2014/chart" uri="{C3380CC4-5D6E-409C-BE32-E72D297353CC}">
                <c16:uniqueId val="{00000023-C4A0-4E64-B787-C8C94817BBB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'F83'!$A$6:$A$38</c:f>
              <c:strCache>
                <c:ptCount val="33"/>
                <c:pt idx="0">
                  <c:v>Tamaulipas</c:v>
                </c:pt>
                <c:pt idx="1">
                  <c:v>Nayarit</c:v>
                </c:pt>
                <c:pt idx="2">
                  <c:v>Guerrero</c:v>
                </c:pt>
                <c:pt idx="3">
                  <c:v>Ciudad de México</c:v>
                </c:pt>
                <c:pt idx="4">
                  <c:v>Zacatecas</c:v>
                </c:pt>
                <c:pt idx="5">
                  <c:v>Chiapas</c:v>
                </c:pt>
                <c:pt idx="6">
                  <c:v>Puebla</c:v>
                </c:pt>
                <c:pt idx="7">
                  <c:v>Nuevo León</c:v>
                </c:pt>
                <c:pt idx="8">
                  <c:v>Baja California Sur</c:v>
                </c:pt>
                <c:pt idx="9">
                  <c:v>Jalisco</c:v>
                </c:pt>
                <c:pt idx="10">
                  <c:v>Morelos</c:v>
                </c:pt>
                <c:pt idx="11">
                  <c:v>Michoacán</c:v>
                </c:pt>
                <c:pt idx="12">
                  <c:v>Querétaro</c:v>
                </c:pt>
                <c:pt idx="13">
                  <c:v>Guanajuato</c:v>
                </c:pt>
                <c:pt idx="14">
                  <c:v>Hidalgo</c:v>
                </c:pt>
                <c:pt idx="15">
                  <c:v>Coahuila</c:v>
                </c:pt>
                <c:pt idx="16">
                  <c:v>Baja California</c:v>
                </c:pt>
                <c:pt idx="17">
                  <c:v>Nacional</c:v>
                </c:pt>
                <c:pt idx="18">
                  <c:v>Veracruz</c:v>
                </c:pt>
                <c:pt idx="19">
                  <c:v>Chihuahua</c:v>
                </c:pt>
                <c:pt idx="20">
                  <c:v>Campeche</c:v>
                </c:pt>
                <c:pt idx="21">
                  <c:v>Tlaxcala</c:v>
                </c:pt>
                <c:pt idx="22">
                  <c:v>Sonora</c:v>
                </c:pt>
                <c:pt idx="23">
                  <c:v>Estado de México</c:v>
                </c:pt>
                <c:pt idx="24">
                  <c:v>Durango</c:v>
                </c:pt>
                <c:pt idx="25">
                  <c:v>Aguascalientes</c:v>
                </c:pt>
                <c:pt idx="26">
                  <c:v>Yucatán</c:v>
                </c:pt>
                <c:pt idx="27">
                  <c:v>Sinaloa</c:v>
                </c:pt>
                <c:pt idx="28">
                  <c:v>Colima</c:v>
                </c:pt>
                <c:pt idx="29">
                  <c:v>San Luis Potosí</c:v>
                </c:pt>
                <c:pt idx="30">
                  <c:v>Tabasco</c:v>
                </c:pt>
                <c:pt idx="31">
                  <c:v>Oaxaca</c:v>
                </c:pt>
                <c:pt idx="32">
                  <c:v>Quintana Roo</c:v>
                </c:pt>
              </c:strCache>
            </c:strRef>
          </c:cat>
          <c:val>
            <c:numRef>
              <c:f>'F83'!$B$6:$B$38</c:f>
              <c:numCache>
                <c:formatCode>0.0</c:formatCode>
                <c:ptCount val="33"/>
                <c:pt idx="0">
                  <c:v>-11.481853966462999</c:v>
                </c:pt>
                <c:pt idx="1">
                  <c:v>-10.773257320102999</c:v>
                </c:pt>
                <c:pt idx="2">
                  <c:v>-8.439551716215</c:v>
                </c:pt>
                <c:pt idx="3">
                  <c:v>-6.3075380068450002</c:v>
                </c:pt>
                <c:pt idx="4">
                  <c:v>-5.5278878241770002</c:v>
                </c:pt>
                <c:pt idx="5">
                  <c:v>-3.9762366694610001</c:v>
                </c:pt>
                <c:pt idx="6">
                  <c:v>-2.1067875210459999</c:v>
                </c:pt>
                <c:pt idx="7">
                  <c:v>-0.100193074732</c:v>
                </c:pt>
                <c:pt idx="8">
                  <c:v>1.289227825877</c:v>
                </c:pt>
                <c:pt idx="9">
                  <c:v>2.2029053482699998</c:v>
                </c:pt>
                <c:pt idx="10">
                  <c:v>2.4954115306219999</c:v>
                </c:pt>
                <c:pt idx="11">
                  <c:v>2.6790913157920002</c:v>
                </c:pt>
                <c:pt idx="12">
                  <c:v>2.8620509569300001</c:v>
                </c:pt>
                <c:pt idx="13">
                  <c:v>3.1151100650369998</c:v>
                </c:pt>
                <c:pt idx="14">
                  <c:v>3.1465749372079999</c:v>
                </c:pt>
                <c:pt idx="15">
                  <c:v>4.1154057045770003</c:v>
                </c:pt>
                <c:pt idx="16">
                  <c:v>4.219669178138</c:v>
                </c:pt>
                <c:pt idx="17">
                  <c:v>5.0523439293020003</c:v>
                </c:pt>
                <c:pt idx="18">
                  <c:v>5.4223919895810004</c:v>
                </c:pt>
                <c:pt idx="19">
                  <c:v>5.439898302524</c:v>
                </c:pt>
                <c:pt idx="20">
                  <c:v>6.3737783000419999</c:v>
                </c:pt>
                <c:pt idx="21">
                  <c:v>6.5917206471440002</c:v>
                </c:pt>
                <c:pt idx="22">
                  <c:v>8.5081799171769994</c:v>
                </c:pt>
                <c:pt idx="23">
                  <c:v>8.6450268628509992</c:v>
                </c:pt>
                <c:pt idx="24">
                  <c:v>10.435028704124001</c:v>
                </c:pt>
                <c:pt idx="25">
                  <c:v>10.464904825848</c:v>
                </c:pt>
                <c:pt idx="26">
                  <c:v>11.881150930016</c:v>
                </c:pt>
                <c:pt idx="27">
                  <c:v>12.811115692797999</c:v>
                </c:pt>
                <c:pt idx="28">
                  <c:v>12.909222261127001</c:v>
                </c:pt>
                <c:pt idx="29">
                  <c:v>18.525343713782</c:v>
                </c:pt>
                <c:pt idx="30">
                  <c:v>22.146717434180999</c:v>
                </c:pt>
                <c:pt idx="31">
                  <c:v>24.767244091972</c:v>
                </c:pt>
                <c:pt idx="32">
                  <c:v>140.40833977885799</c:v>
                </c:pt>
              </c:numCache>
            </c:numRef>
          </c:val>
          <c:extLst>
            <c:ext xmlns:c16="http://schemas.microsoft.com/office/drawing/2014/chart" uri="{C3380CC4-5D6E-409C-BE32-E72D297353CC}">
              <c16:uniqueId val="{00000024-C4A0-4E64-B787-C8C94817BBBB}"/>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'F84'!$C$5</c:f>
              <c:strCache>
                <c:ptCount val="1"/>
                <c:pt idx="0">
                  <c:v>Serie desestacionalizada</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FD08-4CE0-B559-83E5CAA425A5}"/>
              </c:ext>
            </c:extLst>
          </c:dPt>
          <c:dPt>
            <c:idx val="16"/>
            <c:invertIfNegative val="0"/>
            <c:bubble3D val="0"/>
            <c:spPr>
              <a:solidFill>
                <a:srgbClr val="7C878E"/>
              </a:solidFill>
              <a:ln>
                <a:noFill/>
              </a:ln>
              <a:effectLst/>
            </c:spPr>
            <c:extLst>
              <c:ext xmlns:c16="http://schemas.microsoft.com/office/drawing/2014/chart" uri="{C3380CC4-5D6E-409C-BE32-E72D297353CC}">
                <c16:uniqueId val="{00000003-FD08-4CE0-B559-83E5CAA425A5}"/>
              </c:ext>
            </c:extLst>
          </c:dPt>
          <c:dPt>
            <c:idx val="28"/>
            <c:invertIfNegative val="0"/>
            <c:bubble3D val="0"/>
            <c:spPr>
              <a:solidFill>
                <a:srgbClr val="7C878E"/>
              </a:solidFill>
              <a:ln>
                <a:noFill/>
              </a:ln>
              <a:effectLst/>
            </c:spPr>
            <c:extLst>
              <c:ext xmlns:c16="http://schemas.microsoft.com/office/drawing/2014/chart" uri="{C3380CC4-5D6E-409C-BE32-E72D297353CC}">
                <c16:uniqueId val="{00000005-FD08-4CE0-B559-83E5CAA425A5}"/>
              </c:ext>
            </c:extLst>
          </c:dPt>
          <c:dPt>
            <c:idx val="40"/>
            <c:invertIfNegative val="0"/>
            <c:bubble3D val="0"/>
            <c:spPr>
              <a:solidFill>
                <a:srgbClr val="7C878E"/>
              </a:solidFill>
              <a:ln>
                <a:noFill/>
              </a:ln>
              <a:effectLst/>
            </c:spPr>
            <c:extLst>
              <c:ext xmlns:c16="http://schemas.microsoft.com/office/drawing/2014/chart" uri="{C3380CC4-5D6E-409C-BE32-E72D297353CC}">
                <c16:uniqueId val="{00000007-FD08-4CE0-B559-83E5CAA425A5}"/>
              </c:ext>
            </c:extLst>
          </c:dPt>
          <c:dPt>
            <c:idx val="52"/>
            <c:invertIfNegative val="0"/>
            <c:bubble3D val="0"/>
            <c:spPr>
              <a:solidFill>
                <a:srgbClr val="7C878E"/>
              </a:solidFill>
              <a:ln>
                <a:noFill/>
              </a:ln>
              <a:effectLst/>
            </c:spPr>
            <c:extLst>
              <c:ext xmlns:c16="http://schemas.microsoft.com/office/drawing/2014/chart" uri="{C3380CC4-5D6E-409C-BE32-E72D297353CC}">
                <c16:uniqueId val="{00000009-FD08-4CE0-B559-83E5CAA425A5}"/>
              </c:ext>
            </c:extLst>
          </c:dPt>
          <c:dPt>
            <c:idx val="64"/>
            <c:invertIfNegative val="0"/>
            <c:bubble3D val="0"/>
            <c:spPr>
              <a:solidFill>
                <a:srgbClr val="7C878E"/>
              </a:solidFill>
              <a:ln>
                <a:noFill/>
              </a:ln>
              <a:effectLst/>
            </c:spPr>
            <c:extLst>
              <c:ext xmlns:c16="http://schemas.microsoft.com/office/drawing/2014/chart" uri="{C3380CC4-5D6E-409C-BE32-E72D297353CC}">
                <c16:uniqueId val="{0000000B-FD08-4CE0-B559-83E5CAA425A5}"/>
              </c:ext>
            </c:extLst>
          </c:dPt>
          <c:dPt>
            <c:idx val="76"/>
            <c:invertIfNegative val="0"/>
            <c:bubble3D val="0"/>
            <c:spPr>
              <a:solidFill>
                <a:srgbClr val="7C878E"/>
              </a:solidFill>
              <a:ln>
                <a:noFill/>
              </a:ln>
              <a:effectLst/>
            </c:spPr>
            <c:extLst>
              <c:ext xmlns:c16="http://schemas.microsoft.com/office/drawing/2014/chart" uri="{C3380CC4-5D6E-409C-BE32-E72D297353CC}">
                <c16:uniqueId val="{0000000D-FD08-4CE0-B559-83E5CAA425A5}"/>
              </c:ext>
            </c:extLst>
          </c:dPt>
          <c:dPt>
            <c:idx val="88"/>
            <c:invertIfNegative val="0"/>
            <c:bubble3D val="0"/>
            <c:spPr>
              <a:solidFill>
                <a:srgbClr val="7C878E"/>
              </a:solidFill>
              <a:ln>
                <a:noFill/>
              </a:ln>
              <a:effectLst/>
            </c:spPr>
            <c:extLst>
              <c:ext xmlns:c16="http://schemas.microsoft.com/office/drawing/2014/chart" uri="{C3380CC4-5D6E-409C-BE32-E72D297353CC}">
                <c16:uniqueId val="{0000000F-FD08-4CE0-B559-83E5CAA425A5}"/>
              </c:ext>
            </c:extLst>
          </c:dPt>
          <c:dPt>
            <c:idx val="100"/>
            <c:invertIfNegative val="0"/>
            <c:bubble3D val="0"/>
            <c:spPr>
              <a:solidFill>
                <a:srgbClr val="7C878E"/>
              </a:solidFill>
              <a:ln>
                <a:noFill/>
              </a:ln>
              <a:effectLst/>
            </c:spPr>
            <c:extLst>
              <c:ext xmlns:c16="http://schemas.microsoft.com/office/drawing/2014/chart" uri="{C3380CC4-5D6E-409C-BE32-E72D297353CC}">
                <c16:uniqueId val="{00000011-FD08-4CE0-B559-83E5CAA425A5}"/>
              </c:ext>
            </c:extLst>
          </c:dPt>
          <c:dPt>
            <c:idx val="112"/>
            <c:invertIfNegative val="0"/>
            <c:bubble3D val="0"/>
            <c:spPr>
              <a:solidFill>
                <a:srgbClr val="7C878E"/>
              </a:solidFill>
              <a:ln>
                <a:noFill/>
              </a:ln>
              <a:effectLst/>
            </c:spPr>
            <c:extLst>
              <c:ext xmlns:c16="http://schemas.microsoft.com/office/drawing/2014/chart" uri="{C3380CC4-5D6E-409C-BE32-E72D297353CC}">
                <c16:uniqueId val="{00000013-FD08-4CE0-B559-83E5CAA425A5}"/>
              </c:ext>
            </c:extLst>
          </c:dPt>
          <c:dPt>
            <c:idx val="124"/>
            <c:invertIfNegative val="0"/>
            <c:bubble3D val="0"/>
            <c:spPr>
              <a:solidFill>
                <a:srgbClr val="FBBB27"/>
              </a:solidFill>
              <a:ln>
                <a:noFill/>
              </a:ln>
              <a:effectLst/>
            </c:spPr>
            <c:extLst>
              <c:ext xmlns:c16="http://schemas.microsoft.com/office/drawing/2014/chart" uri="{C3380CC4-5D6E-409C-BE32-E72D297353CC}">
                <c16:uniqueId val="{00000015-FD08-4CE0-B559-83E5CAA425A5}"/>
              </c:ext>
            </c:extLst>
          </c:dPt>
          <c:cat>
            <c:multiLvlStrRef>
              <c:f>'F84'!$A$6:$B$130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'F84'!$C$6:$C$130</c:f>
              <c:numCache>
                <c:formatCode>0.0</c:formatCode>
                <c:ptCount val="125"/>
                <c:pt idx="0">
                  <c:v>84.663689991476005</c:v>
                </c:pt>
                <c:pt idx="1">
                  <c:v>88.308962073971003</c:v>
                </c:pt>
                <c:pt idx="2">
                  <c:v>84.859153246529999</c:v>
                </c:pt>
                <c:pt idx="3">
                  <c:v>84.862817447555003</c:v>
                </c:pt>
                <c:pt idx="4">
                  <c:v>85.788242459838003</c:v>
                </c:pt>
                <c:pt idx="5">
                  <c:v>86.324678608688004</c:v>
                </c:pt>
                <c:pt idx="6">
                  <c:v>88.594897065237006</c:v>
                </c:pt>
                <c:pt idx="7">
                  <c:v>90.144830240478996</c:v>
                </c:pt>
                <c:pt idx="8">
                  <c:v>89.203931310599003</c:v>
                </c:pt>
                <c:pt idx="9">
                  <c:v>91.467932385921003</c:v>
                </c:pt>
                <c:pt idx="10">
                  <c:v>91.457570316743997</c:v>
                </c:pt>
                <c:pt idx="11">
                  <c:v>87.873220643118003</c:v>
                </c:pt>
                <c:pt idx="12">
                  <c:v>85.380768089594</c:v>
                </c:pt>
                <c:pt idx="13">
                  <c:v>88.202341479311997</c:v>
                </c:pt>
                <c:pt idx="14">
                  <c:v>89.144496260403997</c:v>
                </c:pt>
                <c:pt idx="15">
                  <c:v>91.112446808849</c:v>
                </c:pt>
                <c:pt idx="16">
                  <c:v>92.493520105876001</c:v>
                </c:pt>
                <c:pt idx="17">
                  <c:v>93.143334480587001</c:v>
                </c:pt>
                <c:pt idx="18">
                  <c:v>91.377527128314</c:v>
                </c:pt>
                <c:pt idx="19">
                  <c:v>91.927057145541994</c:v>
                </c:pt>
                <c:pt idx="20">
                  <c:v>92.266219852410998</c:v>
                </c:pt>
                <c:pt idx="21">
                  <c:v>94.770173529155997</c:v>
                </c:pt>
                <c:pt idx="22">
                  <c:v>94.748558319693004</c:v>
                </c:pt>
                <c:pt idx="23">
                  <c:v>95.218186375051005</c:v>
                </c:pt>
                <c:pt idx="24">
                  <c:v>96.706574823273002</c:v>
                </c:pt>
                <c:pt idx="25">
                  <c:v>95.287933296248994</c:v>
                </c:pt>
                <c:pt idx="26">
                  <c:v>96.967002202396998</c:v>
                </c:pt>
                <c:pt idx="27">
                  <c:v>96.318017708092</c:v>
                </c:pt>
                <c:pt idx="28">
                  <c:v>97.464334065257006</c:v>
                </c:pt>
                <c:pt idx="29">
                  <c:v>95.888771045648994</c:v>
                </c:pt>
                <c:pt idx="30">
                  <c:v>98.636820462442003</c:v>
                </c:pt>
                <c:pt idx="31">
                  <c:v>99.758148823468005</c:v>
                </c:pt>
                <c:pt idx="32">
                  <c:v>99.944459261248994</c:v>
                </c:pt>
                <c:pt idx="33">
                  <c:v>99.037510149292004</c:v>
                </c:pt>
                <c:pt idx="34">
                  <c:v>98.012958187737993</c:v>
                </c:pt>
                <c:pt idx="35">
                  <c:v>99.192030771077995</c:v>
                </c:pt>
                <c:pt idx="36">
                  <c:v>96.966170448908002</c:v>
                </c:pt>
                <c:pt idx="37">
                  <c:v>98.973889877236005</c:v>
                </c:pt>
                <c:pt idx="38">
                  <c:v>96.488975569559003</c:v>
                </c:pt>
                <c:pt idx="39">
                  <c:v>99.010128854548</c:v>
                </c:pt>
                <c:pt idx="40">
                  <c:v>99.674261737134003</c:v>
                </c:pt>
                <c:pt idx="41">
                  <c:v>99.490303885293997</c:v>
                </c:pt>
                <c:pt idx="42">
                  <c:v>97.871603271387002</c:v>
                </c:pt>
                <c:pt idx="43">
                  <c:v>97.645105144954002</c:v>
                </c:pt>
                <c:pt idx="44">
                  <c:v>98.168875693098002</c:v>
                </c:pt>
                <c:pt idx="45">
                  <c:v>100.885200361766</c:v>
                </c:pt>
                <c:pt idx="46">
                  <c:v>99.842464871223996</c:v>
                </c:pt>
                <c:pt idx="47">
                  <c:v>97.279335641288995</c:v>
                </c:pt>
                <c:pt idx="48">
                  <c:v>94.872098399055005</c:v>
                </c:pt>
                <c:pt idx="49">
                  <c:v>101.69171765608699</c:v>
                </c:pt>
                <c:pt idx="50">
                  <c:v>99.835748133265</c:v>
                </c:pt>
                <c:pt idx="51">
                  <c:v>98.862125057721997</c:v>
                </c:pt>
                <c:pt idx="52">
                  <c:v>99.104405504948005</c:v>
                </c:pt>
                <c:pt idx="53">
                  <c:v>104.600302580624</c:v>
                </c:pt>
                <c:pt idx="54">
                  <c:v>99.905040680276997</c:v>
                </c:pt>
                <c:pt idx="55">
                  <c:v>102.25974569578101</c:v>
                </c:pt>
                <c:pt idx="56">
                  <c:v>102.642643624729</c:v>
                </c:pt>
                <c:pt idx="57">
                  <c:v>101.581220198995</c:v>
                </c:pt>
                <c:pt idx="58">
                  <c:v>101.80483799240901</c:v>
                </c:pt>
                <c:pt idx="59">
                  <c:v>103.62220054210999</c:v>
                </c:pt>
                <c:pt idx="60">
                  <c:v>101.015141417512</c:v>
                </c:pt>
                <c:pt idx="61">
                  <c:v>101.609274149901</c:v>
                </c:pt>
                <c:pt idx="62">
                  <c:v>100.777378084701</c:v>
                </c:pt>
                <c:pt idx="63">
                  <c:v>97.600796419068004</c:v>
                </c:pt>
                <c:pt idx="64">
                  <c:v>99.932159474814995</c:v>
                </c:pt>
                <c:pt idx="65">
                  <c:v>100.23495646901</c:v>
                </c:pt>
                <c:pt idx="66">
                  <c:v>101.201114512025</c:v>
                </c:pt>
                <c:pt idx="67">
                  <c:v>100.606382550953</c:v>
                </c:pt>
                <c:pt idx="68">
                  <c:v>99.563664282809</c:v>
                </c:pt>
                <c:pt idx="69">
                  <c:v>99.765158111747994</c:v>
                </c:pt>
                <c:pt idx="70">
                  <c:v>98.585883567034003</c:v>
                </c:pt>
                <c:pt idx="71">
                  <c:v>100.07395467020299</c:v>
                </c:pt>
                <c:pt idx="72">
                  <c:v>101.713784949193</c:v>
                </c:pt>
                <c:pt idx="73">
                  <c:v>100.189579525559</c:v>
                </c:pt>
                <c:pt idx="74">
                  <c:v>102.005724837001</c:v>
                </c:pt>
                <c:pt idx="75">
                  <c:v>102.69693783914001</c:v>
                </c:pt>
                <c:pt idx="76">
                  <c:v>100.136885408152</c:v>
                </c:pt>
                <c:pt idx="77">
                  <c:v>101.141013318156</c:v>
                </c:pt>
                <c:pt idx="78">
                  <c:v>100.34867952499501</c:v>
                </c:pt>
                <c:pt idx="79">
                  <c:v>98.282063372476998</c:v>
                </c:pt>
                <c:pt idx="80">
                  <c:v>98.778855747883</c:v>
                </c:pt>
                <c:pt idx="81">
                  <c:v>96.355149936179004</c:v>
                </c:pt>
                <c:pt idx="82">
                  <c:v>96.340605497493002</c:v>
                </c:pt>
                <c:pt idx="83">
                  <c:v>95.101149611305999</c:v>
                </c:pt>
                <c:pt idx="84">
                  <c:v>98.242290298425004</c:v>
                </c:pt>
                <c:pt idx="85">
                  <c:v>94.449428235273999</c:v>
                </c:pt>
                <c:pt idx="86">
                  <c:v>93.532755440101994</c:v>
                </c:pt>
                <c:pt idx="87">
                  <c:v>71.406783779277006</c:v>
                </c:pt>
                <c:pt idx="88">
                  <c:v>72.794208118604999</c:v>
                </c:pt>
                <c:pt idx="89">
                  <c:v>88.734163364330001</c:v>
                </c:pt>
                <c:pt idx="90">
                  <c:v>85.838367475683995</c:v>
                </c:pt>
                <c:pt idx="91">
                  <c:v>90.086268097724002</c:v>
                </c:pt>
                <c:pt idx="92">
                  <c:v>89.574834469690998</c:v>
                </c:pt>
                <c:pt idx="93">
                  <c:v>94.710285058112007</c:v>
                </c:pt>
                <c:pt idx="94">
                  <c:v>96.202215040590005</c:v>
                </c:pt>
                <c:pt idx="95">
                  <c:v>95.905832427362</c:v>
                </c:pt>
                <c:pt idx="96">
                  <c:v>96.940898047988</c:v>
                </c:pt>
                <c:pt idx="97">
                  <c:v>89.951444492658993</c:v>
                </c:pt>
                <c:pt idx="98">
                  <c:v>96.075207066320999</c:v>
                </c:pt>
                <c:pt idx="99">
                  <c:v>92.218758912482997</c:v>
                </c:pt>
                <c:pt idx="100">
                  <c:v>92.227698629387007</c:v>
                </c:pt>
                <c:pt idx="101">
                  <c:v>91.412691868432006</c:v>
                </c:pt>
                <c:pt idx="102">
                  <c:v>94.018948523575006</c:v>
                </c:pt>
                <c:pt idx="103">
                  <c:v>94.131490218752006</c:v>
                </c:pt>
                <c:pt idx="104">
                  <c:v>92.054385445419996</c:v>
                </c:pt>
                <c:pt idx="105">
                  <c:v>92.992601621770007</c:v>
                </c:pt>
                <c:pt idx="106">
                  <c:v>95.224774186370993</c:v>
                </c:pt>
                <c:pt idx="107">
                  <c:v>94.897612475353</c:v>
                </c:pt>
                <c:pt idx="108">
                  <c:v>96.808030700518998</c:v>
                </c:pt>
                <c:pt idx="109">
                  <c:v>100.294908820467</c:v>
                </c:pt>
                <c:pt idx="110">
                  <c:v>100.271004493224</c:v>
                </c:pt>
                <c:pt idx="111">
                  <c:v>101.626944688565</c:v>
                </c:pt>
                <c:pt idx="112">
                  <c:v>101.176298576462</c:v>
                </c:pt>
                <c:pt idx="113">
                  <c:v>100.456247664988</c:v>
                </c:pt>
                <c:pt idx="114">
                  <c:v>99.105605595700993</c:v>
                </c:pt>
                <c:pt idx="115">
                  <c:v>99.131064252683998</c:v>
                </c:pt>
                <c:pt idx="116">
                  <c:v>99.971063432528993</c:v>
                </c:pt>
                <c:pt idx="117">
                  <c:v>99.524435414858999</c:v>
                </c:pt>
                <c:pt idx="118">
                  <c:v>97.768484411510997</c:v>
                </c:pt>
                <c:pt idx="119">
                  <c:v>100.62057742822201</c:v>
                </c:pt>
                <c:pt idx="120">
                  <c:v>98.351413951726002</c:v>
                </c:pt>
                <c:pt idx="121">
                  <c:v>100.187573585075</c:v>
                </c:pt>
                <c:pt idx="122">
                  <c:v>100.51381613460801</c:v>
                </c:pt>
                <c:pt idx="123">
                  <c:v>100.63876854562299</c:v>
                </c:pt>
                <c:pt idx="124">
                  <c:v>101.45454767262</c:v>
                </c:pt>
              </c:numCache>
            </c:numRef>
          </c:val>
          <c:extLst>
            <c:ext xmlns:c16="http://schemas.microsoft.com/office/drawing/2014/chart" uri="{C3380CC4-5D6E-409C-BE32-E72D297353CC}">
              <c16:uniqueId val="{00000016-FD08-4CE0-B559-83E5CAA425A5}"/>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'F84'!$D$5</c:f>
              <c:strCache>
                <c:ptCount val="1"/>
                <c:pt idx="0">
                  <c:v>Tendencia-ciclo</c:v>
                </c:pt>
              </c:strCache>
            </c:strRef>
          </c:tx>
          <c:spPr>
            <a:ln w="28575" cap="rnd">
              <a:solidFill>
                <a:srgbClr val="B69630"/>
              </a:solidFill>
              <a:round/>
            </a:ln>
            <a:effectLst/>
          </c:spPr>
          <c:marker>
            <c:symbol val="none"/>
          </c:marker>
          <c:cat>
            <c:multiLvlStrRef>
              <c:f>'F84'!$A$6:$B$130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'F84'!$D$6:$D$130</c:f>
              <c:numCache>
                <c:formatCode>0.0</c:formatCode>
                <c:ptCount val="125"/>
                <c:pt idx="0">
                  <c:v>85.213371405603993</c:v>
                </c:pt>
                <c:pt idx="1">
                  <c:v>85.049677729074006</c:v>
                </c:pt>
                <c:pt idx="2">
                  <c:v>85.051925816639994</c:v>
                </c:pt>
                <c:pt idx="3">
                  <c:v>85.367511288952002</c:v>
                </c:pt>
                <c:pt idx="4">
                  <c:v>86.058922026332993</c:v>
                </c:pt>
                <c:pt idx="5">
                  <c:v>87.076268095326995</c:v>
                </c:pt>
                <c:pt idx="6">
                  <c:v>88.149948010697003</c:v>
                </c:pt>
                <c:pt idx="7">
                  <c:v>89.015484686529007</c:v>
                </c:pt>
                <c:pt idx="8">
                  <c:v>89.477032164289</c:v>
                </c:pt>
                <c:pt idx="9">
                  <c:v>89.438848132858993</c:v>
                </c:pt>
                <c:pt idx="10">
                  <c:v>89.058306407765002</c:v>
                </c:pt>
                <c:pt idx="11">
                  <c:v>88.646463352406002</c:v>
                </c:pt>
                <c:pt idx="12">
                  <c:v>88.567622050645994</c:v>
                </c:pt>
                <c:pt idx="13">
                  <c:v>88.985385665985007</c:v>
                </c:pt>
                <c:pt idx="14">
                  <c:v>89.783656107561995</c:v>
                </c:pt>
                <c:pt idx="15">
                  <c:v>90.674537883818999</c:v>
                </c:pt>
                <c:pt idx="16">
                  <c:v>91.444504069453998</c:v>
                </c:pt>
                <c:pt idx="17">
                  <c:v>91.972770020854</c:v>
                </c:pt>
                <c:pt idx="18">
                  <c:v>92.307027084061005</c:v>
                </c:pt>
                <c:pt idx="19">
                  <c:v>92.653427099574998</c:v>
                </c:pt>
                <c:pt idx="20">
                  <c:v>93.133219124152006</c:v>
                </c:pt>
                <c:pt idx="21">
                  <c:v>93.823595233451996</c:v>
                </c:pt>
                <c:pt idx="22">
                  <c:v>94.619208363807999</c:v>
                </c:pt>
                <c:pt idx="23">
                  <c:v>95.365037422564995</c:v>
                </c:pt>
                <c:pt idx="24">
                  <c:v>95.890460441035003</c:v>
                </c:pt>
                <c:pt idx="25">
                  <c:v>96.170028355848999</c:v>
                </c:pt>
                <c:pt idx="26">
                  <c:v>96.363574178437005</c:v>
                </c:pt>
                <c:pt idx="27">
                  <c:v>96.650375405551998</c:v>
                </c:pt>
                <c:pt idx="28">
                  <c:v>97.143747845695003</c:v>
                </c:pt>
                <c:pt idx="29">
                  <c:v>97.758565854021001</c:v>
                </c:pt>
                <c:pt idx="30">
                  <c:v>98.424917368747998</c:v>
                </c:pt>
                <c:pt idx="31">
                  <c:v>98.939367222973004</c:v>
                </c:pt>
                <c:pt idx="32">
                  <c:v>99.174035866072998</c:v>
                </c:pt>
                <c:pt idx="33">
                  <c:v>99.110679112469995</c:v>
                </c:pt>
                <c:pt idx="34">
                  <c:v>98.790402358386999</c:v>
                </c:pt>
                <c:pt idx="35">
                  <c:v>98.417398130291005</c:v>
                </c:pt>
                <c:pt idx="36">
                  <c:v>98.223068323681005</c:v>
                </c:pt>
                <c:pt idx="37">
                  <c:v>98.327774177522002</c:v>
                </c:pt>
                <c:pt idx="38">
                  <c:v>98.588703151564999</c:v>
                </c:pt>
                <c:pt idx="39">
                  <c:v>98.812225665360003</c:v>
                </c:pt>
                <c:pt idx="40">
                  <c:v>98.848310670038003</c:v>
                </c:pt>
                <c:pt idx="41">
                  <c:v>98.752320567154996</c:v>
                </c:pt>
                <c:pt idx="42">
                  <c:v>98.577219792636001</c:v>
                </c:pt>
                <c:pt idx="43">
                  <c:v>98.380396380894993</c:v>
                </c:pt>
                <c:pt idx="44">
                  <c:v>98.274276996588995</c:v>
                </c:pt>
                <c:pt idx="45">
                  <c:v>98.304804437450002</c:v>
                </c:pt>
                <c:pt idx="46">
                  <c:v>98.491803849343</c:v>
                </c:pt>
                <c:pt idx="47">
                  <c:v>98.703022609762996</c:v>
                </c:pt>
                <c:pt idx="48">
                  <c:v>98.874195659985006</c:v>
                </c:pt>
                <c:pt idx="49">
                  <c:v>98.980611970807999</c:v>
                </c:pt>
                <c:pt idx="50">
                  <c:v>99.100432545616002</c:v>
                </c:pt>
                <c:pt idx="51">
                  <c:v>99.340968224834</c:v>
                </c:pt>
                <c:pt idx="52">
                  <c:v>99.739553653810006</c:v>
                </c:pt>
                <c:pt idx="53">
                  <c:v>100.22865131547</c:v>
                </c:pt>
                <c:pt idx="54">
                  <c:v>100.802487690566</c:v>
                </c:pt>
                <c:pt idx="55">
                  <c:v>101.432129719738</c:v>
                </c:pt>
                <c:pt idx="56">
                  <c:v>101.96290357833399</c:v>
                </c:pt>
                <c:pt idx="57">
                  <c:v>102.29191823091</c:v>
                </c:pt>
                <c:pt idx="58">
                  <c:v>102.351834927187</c:v>
                </c:pt>
                <c:pt idx="59">
                  <c:v>102.155939156401</c:v>
                </c:pt>
                <c:pt idx="60">
                  <c:v>101.735266414023</c:v>
                </c:pt>
                <c:pt idx="61">
                  <c:v>101.20401544100901</c:v>
                </c:pt>
                <c:pt idx="62">
                  <c:v>100.745249806449</c:v>
                </c:pt>
                <c:pt idx="63">
                  <c:v>100.420971847099</c:v>
                </c:pt>
                <c:pt idx="64">
                  <c:v>100.29393186413699</c:v>
                </c:pt>
                <c:pt idx="65">
                  <c:v>100.299133770905</c:v>
                </c:pt>
                <c:pt idx="66">
                  <c:v>100.256416372622</c:v>
                </c:pt>
                <c:pt idx="67">
                  <c:v>100.108226797801</c:v>
                </c:pt>
                <c:pt idx="68">
                  <c:v>99.914328507457</c:v>
                </c:pt>
                <c:pt idx="69">
                  <c:v>99.738733758021993</c:v>
                </c:pt>
                <c:pt idx="70">
                  <c:v>99.783386971153007</c:v>
                </c:pt>
                <c:pt idx="71">
                  <c:v>100.11418917774</c:v>
                </c:pt>
                <c:pt idx="72">
                  <c:v>100.63763848756101</c:v>
                </c:pt>
                <c:pt idx="73">
                  <c:v>101.191349302424</c:v>
                </c:pt>
                <c:pt idx="74">
                  <c:v>101.538937860963</c:v>
                </c:pt>
                <c:pt idx="75">
                  <c:v>101.586305093165</c:v>
                </c:pt>
                <c:pt idx="76">
                  <c:v>101.299986557154</c:v>
                </c:pt>
                <c:pt idx="77">
                  <c:v>100.721201624179</c:v>
                </c:pt>
                <c:pt idx="78">
                  <c:v>99.933942290024007</c:v>
                </c:pt>
                <c:pt idx="79">
                  <c:v>98.989466921692994</c:v>
                </c:pt>
                <c:pt idx="80">
                  <c:v>97.989293196404006</c:v>
                </c:pt>
                <c:pt idx="81">
                  <c:v>97.029580777503995</c:v>
                </c:pt>
                <c:pt idx="82">
                  <c:v>96.115738559847998</c:v>
                </c:pt>
                <c:pt idx="83">
                  <c:v>95.315673685096996</c:v>
                </c:pt>
                <c:pt idx="84">
                  <c:v>94.724638658442998</c:v>
                </c:pt>
                <c:pt idx="85">
                  <c:v>94.329556235210006</c:v>
                </c:pt>
                <c:pt idx="86">
                  <c:v>94.123167478409002</c:v>
                </c:pt>
                <c:pt idx="87">
                  <c:v>88.089813713232004</c:v>
                </c:pt>
                <c:pt idx="88">
                  <c:v>88.251523012055003</c:v>
                </c:pt>
                <c:pt idx="89">
                  <c:v>88.749583584332996</c:v>
                </c:pt>
                <c:pt idx="90">
                  <c:v>89.643425579522997</c:v>
                </c:pt>
                <c:pt idx="91">
                  <c:v>90.959295750592005</c:v>
                </c:pt>
                <c:pt idx="92">
                  <c:v>92.539077017978997</c:v>
                </c:pt>
                <c:pt idx="93">
                  <c:v>94.096429537076006</c:v>
                </c:pt>
                <c:pt idx="94">
                  <c:v>95.271324189742003</c:v>
                </c:pt>
                <c:pt idx="95">
                  <c:v>95.779153386318001</c:v>
                </c:pt>
                <c:pt idx="96">
                  <c:v>95.504466590937994</c:v>
                </c:pt>
                <c:pt idx="97">
                  <c:v>94.641067562852996</c:v>
                </c:pt>
                <c:pt idx="98">
                  <c:v>93.637871829953994</c:v>
                </c:pt>
                <c:pt idx="99">
                  <c:v>92.872834753215997</c:v>
                </c:pt>
                <c:pt idx="100">
                  <c:v>92.470634469695</c:v>
                </c:pt>
                <c:pt idx="101">
                  <c:v>92.416939901996003</c:v>
                </c:pt>
                <c:pt idx="102">
                  <c:v>92.595296159346006</c:v>
                </c:pt>
                <c:pt idx="103">
                  <c:v>92.861452013128002</c:v>
                </c:pt>
                <c:pt idx="104">
                  <c:v>93.188036434070995</c:v>
                </c:pt>
                <c:pt idx="105">
                  <c:v>93.697204514169002</c:v>
                </c:pt>
                <c:pt idx="106">
                  <c:v>94.535706627658996</c:v>
                </c:pt>
                <c:pt idx="107">
                  <c:v>95.784037383721994</c:v>
                </c:pt>
                <c:pt idx="108">
                  <c:v>97.348945911648997</c:v>
                </c:pt>
                <c:pt idx="109">
                  <c:v>98.935219565606999</c:v>
                </c:pt>
                <c:pt idx="110">
                  <c:v>100.125908718937</c:v>
                </c:pt>
                <c:pt idx="111">
                  <c:v>100.737559627108</c:v>
                </c:pt>
                <c:pt idx="112">
                  <c:v>100.851431598704</c:v>
                </c:pt>
                <c:pt idx="113">
                  <c:v>100.534055746513</c:v>
                </c:pt>
                <c:pt idx="114">
                  <c:v>100.02627946187199</c:v>
                </c:pt>
                <c:pt idx="115">
                  <c:v>99.565987438937</c:v>
                </c:pt>
                <c:pt idx="116">
                  <c:v>99.256812521135998</c:v>
                </c:pt>
                <c:pt idx="117">
                  <c:v>99.117182903867999</c:v>
                </c:pt>
                <c:pt idx="118">
                  <c:v>99.131942190033001</c:v>
                </c:pt>
                <c:pt idx="119">
                  <c:v>99.258574745291</c:v>
                </c:pt>
                <c:pt idx="120">
                  <c:v>99.519524079904002</c:v>
                </c:pt>
                <c:pt idx="121">
                  <c:v>99.905252425315993</c:v>
                </c:pt>
                <c:pt idx="122">
                  <c:v>100.360480282341</c:v>
                </c:pt>
                <c:pt idx="123">
                  <c:v>100.773923268301</c:v>
                </c:pt>
                <c:pt idx="124">
                  <c:v>101.057892947954</c:v>
                </c:pt>
              </c:numCache>
            </c:numRef>
          </c:val>
          <c:smooth val="0"/>
          <c:extLst>
            <c:ext xmlns:c16="http://schemas.microsoft.com/office/drawing/2014/chart" uri="{C3380CC4-5D6E-409C-BE32-E72D297353CC}">
              <c16:uniqueId val="{00000017-FD08-4CE0-B559-83E5CAA425A5}"/>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max val="120"/>
          <c:min val="60"/>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24D-4E97-A9B8-B56DF85F5479}"/>
              </c:ext>
            </c:extLst>
          </c:dPt>
          <c:dPt>
            <c:idx val="1"/>
            <c:invertIfNegative val="0"/>
            <c:bubble3D val="0"/>
            <c:spPr>
              <a:solidFill>
                <a:srgbClr val="7C878E"/>
              </a:solidFill>
              <a:ln>
                <a:noFill/>
              </a:ln>
              <a:effectLst/>
            </c:spPr>
            <c:extLst>
              <c:ext xmlns:c16="http://schemas.microsoft.com/office/drawing/2014/chart" uri="{C3380CC4-5D6E-409C-BE32-E72D297353CC}">
                <c16:uniqueId val="{00000003-D24D-4E97-A9B8-B56DF85F5479}"/>
              </c:ext>
            </c:extLst>
          </c:dPt>
          <c:dPt>
            <c:idx val="2"/>
            <c:invertIfNegative val="0"/>
            <c:bubble3D val="0"/>
            <c:spPr>
              <a:solidFill>
                <a:srgbClr val="7C878E"/>
              </a:solidFill>
              <a:ln>
                <a:noFill/>
              </a:ln>
              <a:effectLst/>
            </c:spPr>
            <c:extLst>
              <c:ext xmlns:c16="http://schemas.microsoft.com/office/drawing/2014/chart" uri="{C3380CC4-5D6E-409C-BE32-E72D297353CC}">
                <c16:uniqueId val="{00000005-D24D-4E97-A9B8-B56DF85F5479}"/>
              </c:ext>
            </c:extLst>
          </c:dPt>
          <c:dPt>
            <c:idx val="3"/>
            <c:invertIfNegative val="0"/>
            <c:bubble3D val="0"/>
            <c:spPr>
              <a:solidFill>
                <a:srgbClr val="7C878E"/>
              </a:solidFill>
              <a:ln>
                <a:noFill/>
              </a:ln>
              <a:effectLst/>
            </c:spPr>
            <c:extLst>
              <c:ext xmlns:c16="http://schemas.microsoft.com/office/drawing/2014/chart" uri="{C3380CC4-5D6E-409C-BE32-E72D297353CC}">
                <c16:uniqueId val="{00000007-D24D-4E97-A9B8-B56DF85F5479}"/>
              </c:ext>
            </c:extLst>
          </c:dPt>
          <c:dPt>
            <c:idx val="4"/>
            <c:invertIfNegative val="0"/>
            <c:bubble3D val="0"/>
            <c:spPr>
              <a:solidFill>
                <a:srgbClr val="7C878E"/>
              </a:solidFill>
              <a:ln>
                <a:noFill/>
              </a:ln>
              <a:effectLst/>
            </c:spPr>
            <c:extLst>
              <c:ext xmlns:c16="http://schemas.microsoft.com/office/drawing/2014/chart" uri="{C3380CC4-5D6E-409C-BE32-E72D297353CC}">
                <c16:uniqueId val="{00000009-D24D-4E97-A9B8-B56DF85F5479}"/>
              </c:ext>
            </c:extLst>
          </c:dPt>
          <c:dPt>
            <c:idx val="5"/>
            <c:invertIfNegative val="0"/>
            <c:bubble3D val="0"/>
            <c:spPr>
              <a:solidFill>
                <a:srgbClr val="7C878E"/>
              </a:solidFill>
              <a:ln>
                <a:noFill/>
              </a:ln>
              <a:effectLst/>
            </c:spPr>
            <c:extLst>
              <c:ext xmlns:c16="http://schemas.microsoft.com/office/drawing/2014/chart" uri="{C3380CC4-5D6E-409C-BE32-E72D297353CC}">
                <c16:uniqueId val="{0000000B-D24D-4E97-A9B8-B56DF85F5479}"/>
              </c:ext>
            </c:extLst>
          </c:dPt>
          <c:dPt>
            <c:idx val="6"/>
            <c:invertIfNegative val="0"/>
            <c:bubble3D val="0"/>
            <c:spPr>
              <a:solidFill>
                <a:srgbClr val="7C878E"/>
              </a:solidFill>
              <a:ln>
                <a:noFill/>
              </a:ln>
              <a:effectLst/>
            </c:spPr>
            <c:extLst>
              <c:ext xmlns:c16="http://schemas.microsoft.com/office/drawing/2014/chart" uri="{C3380CC4-5D6E-409C-BE32-E72D297353CC}">
                <c16:uniqueId val="{0000000D-D24D-4E97-A9B8-B56DF85F5479}"/>
              </c:ext>
            </c:extLst>
          </c:dPt>
          <c:dPt>
            <c:idx val="7"/>
            <c:invertIfNegative val="0"/>
            <c:bubble3D val="0"/>
            <c:spPr>
              <a:solidFill>
                <a:srgbClr val="7C878E"/>
              </a:solidFill>
              <a:ln>
                <a:noFill/>
              </a:ln>
              <a:effectLst/>
            </c:spPr>
            <c:extLst>
              <c:ext xmlns:c16="http://schemas.microsoft.com/office/drawing/2014/chart" uri="{C3380CC4-5D6E-409C-BE32-E72D297353CC}">
                <c16:uniqueId val="{0000000F-D24D-4E97-A9B8-B56DF85F5479}"/>
              </c:ext>
            </c:extLst>
          </c:dPt>
          <c:dPt>
            <c:idx val="8"/>
            <c:invertIfNegative val="0"/>
            <c:bubble3D val="0"/>
            <c:spPr>
              <a:solidFill>
                <a:srgbClr val="7C878E"/>
              </a:solidFill>
              <a:ln>
                <a:noFill/>
              </a:ln>
              <a:effectLst/>
            </c:spPr>
            <c:extLst>
              <c:ext xmlns:c16="http://schemas.microsoft.com/office/drawing/2014/chart" uri="{C3380CC4-5D6E-409C-BE32-E72D297353CC}">
                <c16:uniqueId val="{00000011-D24D-4E97-A9B8-B56DF85F5479}"/>
              </c:ext>
            </c:extLst>
          </c:dPt>
          <c:dPt>
            <c:idx val="9"/>
            <c:invertIfNegative val="0"/>
            <c:bubble3D val="0"/>
            <c:spPr>
              <a:solidFill>
                <a:srgbClr val="FBBB27"/>
              </a:solidFill>
              <a:ln>
                <a:noFill/>
              </a:ln>
              <a:effectLst/>
            </c:spPr>
            <c:extLst>
              <c:ext xmlns:c16="http://schemas.microsoft.com/office/drawing/2014/chart" uri="{C3380CC4-5D6E-409C-BE32-E72D297353CC}">
                <c16:uniqueId val="{00000013-D24D-4E97-A9B8-B56DF85F547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D24D-4E97-A9B8-B56DF85F547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D24D-4E97-A9B8-B56DF85F547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D24D-4E97-A9B8-B56DF85F547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D24D-4E97-A9B8-B56DF85F547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D24D-4E97-A9B8-B56DF85F547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D24D-4E97-A9B8-B56DF85F5479}"/>
              </c:ext>
            </c:extLst>
          </c:dPt>
          <c:dPt>
            <c:idx val="16"/>
            <c:invertIfNegative val="0"/>
            <c:bubble3D val="0"/>
            <c:spPr>
              <a:solidFill>
                <a:srgbClr val="7C878E"/>
              </a:solidFill>
              <a:ln>
                <a:noFill/>
              </a:ln>
              <a:effectLst/>
            </c:spPr>
            <c:extLst>
              <c:ext xmlns:c16="http://schemas.microsoft.com/office/drawing/2014/chart" uri="{C3380CC4-5D6E-409C-BE32-E72D297353CC}">
                <c16:uniqueId val="{00000021-D24D-4E97-A9B8-B56DF85F547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D24D-4E97-A9B8-B56DF85F5479}"/>
              </c:ext>
            </c:extLst>
          </c:dPt>
          <c:dPt>
            <c:idx val="19"/>
            <c:invertIfNegative val="0"/>
            <c:bubble3D val="0"/>
            <c:spPr>
              <a:solidFill>
                <a:srgbClr val="95682B"/>
              </a:solidFill>
              <a:ln>
                <a:noFill/>
              </a:ln>
              <a:effectLst/>
            </c:spPr>
            <c:extLst>
              <c:ext xmlns:c16="http://schemas.microsoft.com/office/drawing/2014/chart" uri="{C3380CC4-5D6E-409C-BE32-E72D297353CC}">
                <c16:uniqueId val="{00000025-D24D-4E97-A9B8-B56DF85F547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'F85'!$A$6:$A$38</c:f>
              <c:strCache>
                <c:ptCount val="33"/>
                <c:pt idx="0">
                  <c:v>Tamaulipas</c:v>
                </c:pt>
                <c:pt idx="1">
                  <c:v>Nayarit</c:v>
                </c:pt>
                <c:pt idx="2">
                  <c:v>Guerrero</c:v>
                </c:pt>
                <c:pt idx="3">
                  <c:v>Ciudad de México</c:v>
                </c:pt>
                <c:pt idx="4">
                  <c:v>Zacatecas</c:v>
                </c:pt>
                <c:pt idx="5">
                  <c:v>Chiapas</c:v>
                </c:pt>
                <c:pt idx="6">
                  <c:v>Puebla</c:v>
                </c:pt>
                <c:pt idx="7">
                  <c:v>Nuevo León</c:v>
                </c:pt>
                <c:pt idx="8">
                  <c:v>Morelos</c:v>
                </c:pt>
                <c:pt idx="9">
                  <c:v>Jalisco</c:v>
                </c:pt>
                <c:pt idx="10">
                  <c:v>Querétaro</c:v>
                </c:pt>
                <c:pt idx="11">
                  <c:v>Baja California Sur</c:v>
                </c:pt>
                <c:pt idx="12">
                  <c:v>Michoacán</c:v>
                </c:pt>
                <c:pt idx="13">
                  <c:v>Coahuila</c:v>
                </c:pt>
                <c:pt idx="14">
                  <c:v>Baja California</c:v>
                </c:pt>
                <c:pt idx="15">
                  <c:v>Hidalgo</c:v>
                </c:pt>
                <c:pt idx="16">
                  <c:v>Guanajuato</c:v>
                </c:pt>
                <c:pt idx="17">
                  <c:v>Veracruz</c:v>
                </c:pt>
                <c:pt idx="18">
                  <c:v>Chihuahua</c:v>
                </c:pt>
                <c:pt idx="19">
                  <c:v>Nacional</c:v>
                </c:pt>
                <c:pt idx="20">
                  <c:v>Campeche</c:v>
                </c:pt>
                <c:pt idx="21">
                  <c:v>Tlaxcala</c:v>
                </c:pt>
                <c:pt idx="22">
                  <c:v>Aguascalientes</c:v>
                </c:pt>
                <c:pt idx="23">
                  <c:v>Estado de México</c:v>
                </c:pt>
                <c:pt idx="24">
                  <c:v>Sonora</c:v>
                </c:pt>
                <c:pt idx="25">
                  <c:v>Durango</c:v>
                </c:pt>
                <c:pt idx="26">
                  <c:v>Yucatán</c:v>
                </c:pt>
                <c:pt idx="27">
                  <c:v>Sinaloa</c:v>
                </c:pt>
                <c:pt idx="28">
                  <c:v>Colima</c:v>
                </c:pt>
                <c:pt idx="29">
                  <c:v>San Luis Potosí</c:v>
                </c:pt>
                <c:pt idx="30">
                  <c:v>Tabasco</c:v>
                </c:pt>
                <c:pt idx="31">
                  <c:v>Oaxaca</c:v>
                </c:pt>
                <c:pt idx="32">
                  <c:v>Quintana Roo</c:v>
                </c:pt>
              </c:strCache>
            </c:strRef>
          </c:cat>
          <c:val>
            <c:numRef>
              <c:f>'F85'!$B$6:$B$38</c:f>
              <c:numCache>
                <c:formatCode>0.0</c:formatCode>
                <c:ptCount val="33"/>
                <c:pt idx="0">
                  <c:v>-11.937729483402</c:v>
                </c:pt>
                <c:pt idx="1">
                  <c:v>-11.429654930324</c:v>
                </c:pt>
                <c:pt idx="2">
                  <c:v>-8.8550700452080005</c:v>
                </c:pt>
                <c:pt idx="3">
                  <c:v>-6.8795510339980002</c:v>
                </c:pt>
                <c:pt idx="4">
                  <c:v>-6.2461758277369999</c:v>
                </c:pt>
                <c:pt idx="5">
                  <c:v>-5.1510746995370003</c:v>
                </c:pt>
                <c:pt idx="6">
                  <c:v>-3.0273224504080001</c:v>
                </c:pt>
                <c:pt idx="7">
                  <c:v>-0.93894253733800004</c:v>
                </c:pt>
                <c:pt idx="8">
                  <c:v>-0.70511677831599995</c:v>
                </c:pt>
                <c:pt idx="9">
                  <c:v>0.27501410910700003</c:v>
                </c:pt>
                <c:pt idx="10">
                  <c:v>0.85858204913799996</c:v>
                </c:pt>
                <c:pt idx="11">
                  <c:v>1.3373537884940001</c:v>
                </c:pt>
                <c:pt idx="12">
                  <c:v>1.573026294358</c:v>
                </c:pt>
                <c:pt idx="13">
                  <c:v>2.1260247201619999</c:v>
                </c:pt>
                <c:pt idx="14">
                  <c:v>2.3714254368429999</c:v>
                </c:pt>
                <c:pt idx="15">
                  <c:v>2.7026923186239999</c:v>
                </c:pt>
                <c:pt idx="16">
                  <c:v>2.7359016342119999</c:v>
                </c:pt>
                <c:pt idx="17">
                  <c:v>4.3633335368199999</c:v>
                </c:pt>
                <c:pt idx="18">
                  <c:v>4.3793915384520004</c:v>
                </c:pt>
                <c:pt idx="19">
                  <c:v>5.1084817757070002</c:v>
                </c:pt>
                <c:pt idx="20">
                  <c:v>6.1159225253000002</c:v>
                </c:pt>
                <c:pt idx="21">
                  <c:v>6.6799212782059998</c:v>
                </c:pt>
                <c:pt idx="22">
                  <c:v>7.1459220437799997</c:v>
                </c:pt>
                <c:pt idx="23">
                  <c:v>7.2167774353179999</c:v>
                </c:pt>
                <c:pt idx="24">
                  <c:v>7.3118580644350004</c:v>
                </c:pt>
                <c:pt idx="25">
                  <c:v>8.7392186283999997</c:v>
                </c:pt>
                <c:pt idx="26">
                  <c:v>10.162942276915</c:v>
                </c:pt>
                <c:pt idx="27">
                  <c:v>12.344308234145</c:v>
                </c:pt>
                <c:pt idx="28">
                  <c:v>12.65508019118</c:v>
                </c:pt>
                <c:pt idx="29">
                  <c:v>17.145792206147998</c:v>
                </c:pt>
                <c:pt idx="30">
                  <c:v>21.428264620202</c:v>
                </c:pt>
                <c:pt idx="31">
                  <c:v>26.914340933079998</c:v>
                </c:pt>
                <c:pt idx="32">
                  <c:v>140.409116087679</c:v>
                </c:pt>
              </c:numCache>
            </c:numRef>
          </c:val>
          <c:extLst>
            <c:ext xmlns:c16="http://schemas.microsoft.com/office/drawing/2014/chart" uri="{C3380CC4-5D6E-409C-BE32-E72D297353CC}">
              <c16:uniqueId val="{00000026-D24D-4E97-A9B8-B56DF85F547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59E-40C6-93C7-935775BC06A6}"/>
              </c:ext>
            </c:extLst>
          </c:dPt>
          <c:dPt>
            <c:idx val="1"/>
            <c:invertIfNegative val="0"/>
            <c:bubble3D val="0"/>
            <c:spPr>
              <a:solidFill>
                <a:srgbClr val="7C878E"/>
              </a:solidFill>
              <a:ln>
                <a:noFill/>
              </a:ln>
              <a:effectLst/>
            </c:spPr>
            <c:extLst>
              <c:ext xmlns:c16="http://schemas.microsoft.com/office/drawing/2014/chart" uri="{C3380CC4-5D6E-409C-BE32-E72D297353CC}">
                <c16:uniqueId val="{00000003-359E-40C6-93C7-935775BC06A6}"/>
              </c:ext>
            </c:extLst>
          </c:dPt>
          <c:dPt>
            <c:idx val="2"/>
            <c:invertIfNegative val="0"/>
            <c:bubble3D val="0"/>
            <c:spPr>
              <a:solidFill>
                <a:srgbClr val="7C878E"/>
              </a:solidFill>
              <a:ln>
                <a:noFill/>
              </a:ln>
              <a:effectLst/>
            </c:spPr>
            <c:extLst>
              <c:ext xmlns:c16="http://schemas.microsoft.com/office/drawing/2014/chart" uri="{C3380CC4-5D6E-409C-BE32-E72D297353CC}">
                <c16:uniqueId val="{00000005-359E-40C6-93C7-935775BC06A6}"/>
              </c:ext>
            </c:extLst>
          </c:dPt>
          <c:dPt>
            <c:idx val="3"/>
            <c:invertIfNegative val="0"/>
            <c:bubble3D val="0"/>
            <c:spPr>
              <a:solidFill>
                <a:srgbClr val="7C878E"/>
              </a:solidFill>
              <a:ln>
                <a:noFill/>
              </a:ln>
              <a:effectLst/>
            </c:spPr>
            <c:extLst>
              <c:ext xmlns:c16="http://schemas.microsoft.com/office/drawing/2014/chart" uri="{C3380CC4-5D6E-409C-BE32-E72D297353CC}">
                <c16:uniqueId val="{00000007-359E-40C6-93C7-935775BC06A6}"/>
              </c:ext>
            </c:extLst>
          </c:dPt>
          <c:dPt>
            <c:idx val="4"/>
            <c:invertIfNegative val="0"/>
            <c:bubble3D val="0"/>
            <c:spPr>
              <a:solidFill>
                <a:srgbClr val="7C878E"/>
              </a:solidFill>
              <a:ln>
                <a:noFill/>
              </a:ln>
              <a:effectLst/>
            </c:spPr>
            <c:extLst>
              <c:ext xmlns:c16="http://schemas.microsoft.com/office/drawing/2014/chart" uri="{C3380CC4-5D6E-409C-BE32-E72D297353CC}">
                <c16:uniqueId val="{00000009-359E-40C6-93C7-935775BC06A6}"/>
              </c:ext>
            </c:extLst>
          </c:dPt>
          <c:dPt>
            <c:idx val="5"/>
            <c:invertIfNegative val="0"/>
            <c:bubble3D val="0"/>
            <c:spPr>
              <a:solidFill>
                <a:srgbClr val="7C878E"/>
              </a:solidFill>
              <a:ln>
                <a:noFill/>
              </a:ln>
              <a:effectLst/>
            </c:spPr>
            <c:extLst>
              <c:ext xmlns:c16="http://schemas.microsoft.com/office/drawing/2014/chart" uri="{C3380CC4-5D6E-409C-BE32-E72D297353CC}">
                <c16:uniqueId val="{0000000B-359E-40C6-93C7-935775BC06A6}"/>
              </c:ext>
            </c:extLst>
          </c:dPt>
          <c:dPt>
            <c:idx val="6"/>
            <c:invertIfNegative val="0"/>
            <c:bubble3D val="0"/>
            <c:spPr>
              <a:solidFill>
                <a:srgbClr val="7C878E"/>
              </a:solidFill>
              <a:ln>
                <a:noFill/>
              </a:ln>
              <a:effectLst/>
            </c:spPr>
            <c:extLst>
              <c:ext xmlns:c16="http://schemas.microsoft.com/office/drawing/2014/chart" uri="{C3380CC4-5D6E-409C-BE32-E72D297353CC}">
                <c16:uniqueId val="{0000000D-359E-40C6-93C7-935775BC06A6}"/>
              </c:ext>
            </c:extLst>
          </c:dPt>
          <c:dPt>
            <c:idx val="7"/>
            <c:invertIfNegative val="0"/>
            <c:bubble3D val="0"/>
            <c:spPr>
              <a:solidFill>
                <a:srgbClr val="7C878E"/>
              </a:solidFill>
              <a:ln>
                <a:noFill/>
              </a:ln>
              <a:effectLst/>
            </c:spPr>
            <c:extLst>
              <c:ext xmlns:c16="http://schemas.microsoft.com/office/drawing/2014/chart" uri="{C3380CC4-5D6E-409C-BE32-E72D297353CC}">
                <c16:uniqueId val="{0000000F-359E-40C6-93C7-935775BC06A6}"/>
              </c:ext>
            </c:extLst>
          </c:dPt>
          <c:dPt>
            <c:idx val="8"/>
            <c:invertIfNegative val="0"/>
            <c:bubble3D val="0"/>
            <c:spPr>
              <a:solidFill>
                <a:srgbClr val="7C878E"/>
              </a:solidFill>
              <a:ln>
                <a:noFill/>
              </a:ln>
              <a:effectLst/>
            </c:spPr>
            <c:extLst>
              <c:ext xmlns:c16="http://schemas.microsoft.com/office/drawing/2014/chart" uri="{C3380CC4-5D6E-409C-BE32-E72D297353CC}">
                <c16:uniqueId val="{00000011-359E-40C6-93C7-935775BC06A6}"/>
              </c:ext>
            </c:extLst>
          </c:dPt>
          <c:dPt>
            <c:idx val="9"/>
            <c:invertIfNegative val="0"/>
            <c:bubble3D val="0"/>
            <c:spPr>
              <a:solidFill>
                <a:srgbClr val="7C878E"/>
              </a:solidFill>
              <a:ln>
                <a:noFill/>
              </a:ln>
              <a:effectLst/>
            </c:spPr>
            <c:extLst>
              <c:ext xmlns:c16="http://schemas.microsoft.com/office/drawing/2014/chart" uri="{C3380CC4-5D6E-409C-BE32-E72D297353CC}">
                <c16:uniqueId val="{00000013-359E-40C6-93C7-935775BC06A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59E-40C6-93C7-935775BC06A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59E-40C6-93C7-935775BC06A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59E-40C6-93C7-935775BC06A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59E-40C6-93C7-935775BC06A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59E-40C6-93C7-935775BC06A6}"/>
              </c:ext>
            </c:extLst>
          </c:dPt>
          <c:dPt>
            <c:idx val="15"/>
            <c:invertIfNegative val="0"/>
            <c:bubble3D val="0"/>
            <c:spPr>
              <a:solidFill>
                <a:srgbClr val="95682B"/>
              </a:solidFill>
              <a:ln>
                <a:noFill/>
              </a:ln>
              <a:effectLst/>
            </c:spPr>
            <c:extLst>
              <c:ext xmlns:c16="http://schemas.microsoft.com/office/drawing/2014/chart" uri="{C3380CC4-5D6E-409C-BE32-E72D297353CC}">
                <c16:uniqueId val="{0000001F-359E-40C6-93C7-935775BC06A6}"/>
              </c:ext>
            </c:extLst>
          </c:dPt>
          <c:dPt>
            <c:idx val="16"/>
            <c:invertIfNegative val="0"/>
            <c:bubble3D val="0"/>
            <c:spPr>
              <a:solidFill>
                <a:srgbClr val="FBBB27"/>
              </a:solidFill>
              <a:ln>
                <a:noFill/>
              </a:ln>
              <a:effectLst/>
            </c:spPr>
            <c:extLst>
              <c:ext xmlns:c16="http://schemas.microsoft.com/office/drawing/2014/chart" uri="{C3380CC4-5D6E-409C-BE32-E72D297353CC}">
                <c16:uniqueId val="{00000021-359E-40C6-93C7-935775BC06A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59E-40C6-93C7-935775BC06A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'F86'!$A$6:$A$38</c:f>
              <c:strCache>
                <c:ptCount val="33"/>
                <c:pt idx="0">
                  <c:v>Hidalgo</c:v>
                </c:pt>
                <c:pt idx="1">
                  <c:v>Ciudad de México</c:v>
                </c:pt>
                <c:pt idx="2">
                  <c:v>Tamaulipas</c:v>
                </c:pt>
                <c:pt idx="3">
                  <c:v>Puebla</c:v>
                </c:pt>
                <c:pt idx="4">
                  <c:v>Baja California</c:v>
                </c:pt>
                <c:pt idx="5">
                  <c:v>Baja California Sur</c:v>
                </c:pt>
                <c:pt idx="6">
                  <c:v>Coahuila</c:v>
                </c:pt>
                <c:pt idx="7">
                  <c:v>Michoacán</c:v>
                </c:pt>
                <c:pt idx="8">
                  <c:v>Zacatecas</c:v>
                </c:pt>
                <c:pt idx="9">
                  <c:v>Nayarit</c:v>
                </c:pt>
                <c:pt idx="10">
                  <c:v>Guanajuato</c:v>
                </c:pt>
                <c:pt idx="11">
                  <c:v>Guerrero</c:v>
                </c:pt>
                <c:pt idx="12">
                  <c:v>Morelos</c:v>
                </c:pt>
                <c:pt idx="13">
                  <c:v>Nuevo León</c:v>
                </c:pt>
                <c:pt idx="14">
                  <c:v>Campeche</c:v>
                </c:pt>
                <c:pt idx="15">
                  <c:v>Nacional</c:v>
                </c:pt>
                <c:pt idx="16">
                  <c:v>Jalisco</c:v>
                </c:pt>
                <c:pt idx="17">
                  <c:v>Yucatán</c:v>
                </c:pt>
                <c:pt idx="18">
                  <c:v>Chihuahua</c:v>
                </c:pt>
                <c:pt idx="19">
                  <c:v>Chiapas</c:v>
                </c:pt>
                <c:pt idx="20">
                  <c:v>Durango</c:v>
                </c:pt>
                <c:pt idx="21">
                  <c:v>Colima</c:v>
                </c:pt>
                <c:pt idx="22">
                  <c:v>San Luis Potosí</c:v>
                </c:pt>
                <c:pt idx="23">
                  <c:v>Estado de México</c:v>
                </c:pt>
                <c:pt idx="24">
                  <c:v>Veracruz</c:v>
                </c:pt>
                <c:pt idx="25">
                  <c:v>Aguascalientes</c:v>
                </c:pt>
                <c:pt idx="26">
                  <c:v>Querétaro</c:v>
                </c:pt>
                <c:pt idx="27">
                  <c:v>Sonora</c:v>
                </c:pt>
                <c:pt idx="28">
                  <c:v>Tabasco</c:v>
                </c:pt>
                <c:pt idx="29">
                  <c:v>Oaxaca</c:v>
                </c:pt>
                <c:pt idx="30">
                  <c:v>Tlaxcala</c:v>
                </c:pt>
                <c:pt idx="31">
                  <c:v>Sinaloa</c:v>
                </c:pt>
                <c:pt idx="32">
                  <c:v>Quintana Roo</c:v>
                </c:pt>
              </c:strCache>
            </c:strRef>
          </c:cat>
          <c:val>
            <c:numRef>
              <c:f>'F86'!$B$6:$B$38</c:f>
              <c:numCache>
                <c:formatCode>0.0</c:formatCode>
                <c:ptCount val="33"/>
                <c:pt idx="0">
                  <c:v>-8.3123130434599997</c:v>
                </c:pt>
                <c:pt idx="1">
                  <c:v>-8.1429721081659991</c:v>
                </c:pt>
                <c:pt idx="2">
                  <c:v>-3.1278798188139998</c:v>
                </c:pt>
                <c:pt idx="3">
                  <c:v>-2.186823818313</c:v>
                </c:pt>
                <c:pt idx="4">
                  <c:v>-2.067025163307</c:v>
                </c:pt>
                <c:pt idx="5">
                  <c:v>-2.0182493633049998</c:v>
                </c:pt>
                <c:pt idx="6">
                  <c:v>-1.9211933800900001</c:v>
                </c:pt>
                <c:pt idx="7">
                  <c:v>-1.0540894855280001</c:v>
                </c:pt>
                <c:pt idx="8">
                  <c:v>-0.64441401242399998</c:v>
                </c:pt>
                <c:pt idx="9">
                  <c:v>-0.55840232655300004</c:v>
                </c:pt>
                <c:pt idx="10">
                  <c:v>-0.468658140158</c:v>
                </c:pt>
                <c:pt idx="11">
                  <c:v>0.239173290777</c:v>
                </c:pt>
                <c:pt idx="12">
                  <c:v>0.28882233295800003</c:v>
                </c:pt>
                <c:pt idx="13">
                  <c:v>0.326050241006</c:v>
                </c:pt>
                <c:pt idx="14">
                  <c:v>0.70588516538000001</c:v>
                </c:pt>
                <c:pt idx="15">
                  <c:v>0.784381447141</c:v>
                </c:pt>
                <c:pt idx="16">
                  <c:v>0.81060126111099995</c:v>
                </c:pt>
                <c:pt idx="17">
                  <c:v>0.81290440074799997</c:v>
                </c:pt>
                <c:pt idx="18">
                  <c:v>0.85973869967000005</c:v>
                </c:pt>
                <c:pt idx="19">
                  <c:v>1.2674732991990001</c:v>
                </c:pt>
                <c:pt idx="20">
                  <c:v>1.7491310066350001</c:v>
                </c:pt>
                <c:pt idx="21">
                  <c:v>1.9214382402650001</c:v>
                </c:pt>
                <c:pt idx="22">
                  <c:v>2.166019724541</c:v>
                </c:pt>
                <c:pt idx="23">
                  <c:v>2.4512363083170001</c:v>
                </c:pt>
                <c:pt idx="24">
                  <c:v>2.498542705247</c:v>
                </c:pt>
                <c:pt idx="25">
                  <c:v>2.950186197381</c:v>
                </c:pt>
                <c:pt idx="26">
                  <c:v>3.6788217136829999</c:v>
                </c:pt>
                <c:pt idx="27">
                  <c:v>4.4078864952399996</c:v>
                </c:pt>
                <c:pt idx="28">
                  <c:v>4.8390011129220003</c:v>
                </c:pt>
                <c:pt idx="29">
                  <c:v>5.959580413606</c:v>
                </c:pt>
                <c:pt idx="30">
                  <c:v>6.7084161074809998</c:v>
                </c:pt>
                <c:pt idx="31">
                  <c:v>9.0933433201869995</c:v>
                </c:pt>
                <c:pt idx="32">
                  <c:v>34.742981327892998</c:v>
                </c:pt>
              </c:numCache>
            </c:numRef>
          </c:val>
          <c:extLst>
            <c:ext xmlns:c16="http://schemas.microsoft.com/office/drawing/2014/chart" uri="{C3380CC4-5D6E-409C-BE32-E72D297353CC}">
              <c16:uniqueId val="{00000024-359E-40C6-93C7-935775BC06A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85763142892902E-2"/>
          <c:y val="5.2380952380952382E-2"/>
          <c:w val="0.92033105901434353"/>
          <c:h val="0.73843082114735659"/>
        </c:manualLayout>
      </c:layout>
      <c:barChart>
        <c:barDir val="col"/>
        <c:grouping val="stacked"/>
        <c:varyColors val="0"/>
        <c:ser>
          <c:idx val="0"/>
          <c:order val="0"/>
          <c:tx>
            <c:strRef>
              <c:f>'F11'!$A$6</c:f>
              <c:strCache>
                <c:ptCount val="1"/>
                <c:pt idx="0">
                  <c:v>INFONAVIT</c:v>
                </c:pt>
              </c:strCache>
            </c:strRef>
          </c:tx>
          <c:spPr>
            <a:solidFill>
              <a:srgbClr val="FBBB27"/>
            </a:solidFill>
            <a:ln>
              <a:noFill/>
            </a:ln>
            <a:effectLst/>
          </c:spPr>
          <c:invertIfNegative val="0"/>
          <c:dLbls>
            <c:dLbl>
              <c:idx val="1"/>
              <c:tx>
                <c:rich>
                  <a:bodyPr/>
                  <a:lstStyle/>
                  <a:p>
                    <a:fld id="{6FFBE1B5-8902-40C9-ABB1-A4131A03B150}"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{6FFBE1B5-8902-40C9-ABB1-A4131A03B150}</c15:txfldGUID>
                      <c15:f>'F11'!$E$6</c15:f>
                      <c15:dlblFieldTableCache>
                        <c:ptCount val="1"/>
                        <c:pt idx="0">
                          <c:v>66.3%</c:v>
                        </c:pt>
                      </c15:dlblFieldTableCache>
                    </c15:dlblFTEntry>
                  </c15:dlblFieldTable>
                  <c15:showDataLabelsRange val="0"/>
                </c:ext>
                <c:ext xmlns:c16="http://schemas.microsoft.com/office/drawing/2014/chart" uri="{C3380CC4-5D6E-409C-BE32-E72D297353CC}">
                  <c16:uniqueId val="{00000000-8524-4160-AF45-1C2E1A34920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'F11'!$B$5:$C$5</c:f>
              <c:strCache>
                <c:ptCount val="2"/>
                <c:pt idx="0">
                  <c:v>Cofinanciamientos y subsidios</c:v>
                </c:pt>
                <c:pt idx="1">
                  <c:v>Crédito individual</c:v>
                </c:pt>
              </c:strCache>
            </c:strRef>
          </c:cat>
          <c:val>
            <c:numRef>
              <c:f>'F11'!$B$6:$C$6</c:f>
              <c:numCache>
                <c:formatCode>General</c:formatCode>
                <c:ptCount val="2"/>
                <c:pt idx="1">
                  <c:v>1778</c:v>
                </c:pt>
              </c:numCache>
            </c:numRef>
          </c:val>
          <c:extLst>
            <c:ext xmlns:c16="http://schemas.microsoft.com/office/drawing/2014/chart" uri="{C3380CC4-5D6E-409C-BE32-E72D297353CC}">
              <c16:uniqueId val="{00000001-8524-4160-AF45-1C2E1A349205}"/>
            </c:ext>
          </c:extLst>
        </c:ser>
        <c:ser>
          <c:idx val="1"/>
          <c:order val="1"/>
          <c:tx>
            <c:strRef>
              <c:f>'F11'!$A$7</c:f>
              <c:strCache>
                <c:ptCount val="1"/>
                <c:pt idx="0">
                  <c:v>BANCA (CNBV)</c:v>
                </c:pt>
              </c:strCache>
            </c:strRef>
          </c:tx>
          <c:spPr>
            <a:solidFill>
              <a:schemeClr val="accent2"/>
            </a:solidFill>
            <a:ln>
              <a:noFill/>
            </a:ln>
            <a:effectLst/>
          </c:spPr>
          <c:invertIfNegative val="0"/>
          <c:dLbls>
            <c:dLbl>
              <c:idx val="1"/>
              <c:tx>
                <c:rich>
                  <a:bodyPr/>
                  <a:lstStyle/>
                  <a:p>
                    <a:fld id="{E1D3F21B-4C0F-4880-9965-6E40B9A0C96B}"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{E1D3F21B-4C0F-4880-9965-6E40B9A0C96B}</c15:txfldGUID>
                      <c15:f>'F11'!$E$7</c15:f>
                      <c15:dlblFieldTableCache>
                        <c:ptCount val="1"/>
                        <c:pt idx="0">
                          <c:v>31.8%</c:v>
                        </c:pt>
                      </c15:dlblFieldTableCache>
                    </c15:dlblFTEntry>
                  </c15:dlblFieldTable>
                  <c15:showDataLabelsRange val="0"/>
                </c:ext>
                <c:ext xmlns:c16="http://schemas.microsoft.com/office/drawing/2014/chart" uri="{C3380CC4-5D6E-409C-BE32-E72D297353CC}">
                  <c16:uniqueId val="{00000002-8524-4160-AF45-1C2E1A34920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'F11'!$B$5:$C$5</c:f>
              <c:strCache>
                <c:ptCount val="2"/>
                <c:pt idx="0">
                  <c:v>Cofinanciamientos y subsidios</c:v>
                </c:pt>
                <c:pt idx="1">
                  <c:v>Crédito individual</c:v>
                </c:pt>
              </c:strCache>
            </c:strRef>
          </c:cat>
          <c:val>
            <c:numRef>
              <c:f>'F11'!$B$7:$C$7</c:f>
              <c:numCache>
                <c:formatCode>General</c:formatCode>
                <c:ptCount val="2"/>
                <c:pt idx="1">
                  <c:v>852</c:v>
                </c:pt>
              </c:numCache>
            </c:numRef>
          </c:val>
          <c:extLst>
            <c:ext xmlns:c16="http://schemas.microsoft.com/office/drawing/2014/chart" uri="{C3380CC4-5D6E-409C-BE32-E72D297353CC}">
              <c16:uniqueId val="{00000003-8524-4160-AF45-1C2E1A349205}"/>
            </c:ext>
          </c:extLst>
        </c:ser>
        <c:ser>
          <c:idx val="2"/>
          <c:order val="2"/>
          <c:tx>
            <c:strRef>
              <c:f>'F11'!$A$8</c:f>
              <c:strCache>
                <c:ptCount val="1"/>
                <c:pt idx="0">
                  <c:v>FOVISSSTE</c:v>
                </c:pt>
              </c:strCache>
            </c:strRef>
          </c:tx>
          <c:spPr>
            <a:solidFill>
              <a:schemeClr val="accent3"/>
            </a:solidFill>
            <a:ln>
              <a:noFill/>
            </a:ln>
            <a:effectLst/>
          </c:spPr>
          <c:invertIfNegative val="0"/>
          <c:dLbls>
            <c:dLbl>
              <c:idx val="1"/>
              <c:tx>
                <c:rich>
                  <a:bodyPr/>
                  <a:lstStyle/>
                  <a:p>
                    <a:fld id="{7C9BA675-FB01-4A5C-8639-0B8A179EB4FB}"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{7C9BA675-FB01-4A5C-8639-0B8A179EB4FB}</c15:txfldGUID>
                      <c15:f>'F11'!$E$8</c15:f>
                      <c15:dlblFieldTableCache>
                        <c:ptCount val="1"/>
                        <c:pt idx="0">
                          <c:v>1.9%</c:v>
                        </c:pt>
                      </c15:dlblFieldTableCache>
                    </c15:dlblFTEntry>
                  </c15:dlblFieldTable>
                  <c15:showDataLabelsRange val="0"/>
                </c:ext>
                <c:ext xmlns:c16="http://schemas.microsoft.com/office/drawing/2014/chart" uri="{C3380CC4-5D6E-409C-BE32-E72D297353CC}">
                  <c16:uniqueId val="{00000004-8524-4160-AF45-1C2E1A34920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'F11'!$B$5:$C$5</c:f>
              <c:strCache>
                <c:ptCount val="2"/>
                <c:pt idx="0">
                  <c:v>Cofinanciamientos y subsidios</c:v>
                </c:pt>
                <c:pt idx="1">
                  <c:v>Crédito individual</c:v>
                </c:pt>
              </c:strCache>
            </c:strRef>
          </c:cat>
          <c:val>
            <c:numRef>
              <c:f>'F11'!$B$8:$C$8</c:f>
              <c:numCache>
                <c:formatCode>General</c:formatCode>
                <c:ptCount val="2"/>
                <c:pt idx="1">
                  <c:v>50</c:v>
                </c:pt>
              </c:numCache>
            </c:numRef>
          </c:val>
          <c:extLst>
            <c:ext xmlns:c16="http://schemas.microsoft.com/office/drawing/2014/chart" uri="{C3380CC4-5D6E-409C-BE32-E72D297353CC}">
              <c16:uniqueId val="{00000005-8524-4160-AF45-1C2E1A349205}"/>
            </c:ext>
          </c:extLst>
        </c:ser>
        <c:ser>
          <c:idx val="3"/>
          <c:order val="3"/>
          <c:tx>
            <c:strRef>
              <c:f>'F11'!$A$9</c:f>
              <c:strCache>
                <c:ptCount val="1"/>
                <c:pt idx="0">
                  <c:v>OTROS</c:v>
                </c:pt>
              </c:strCache>
            </c:strRef>
          </c:tx>
          <c:spPr>
            <a:solidFill>
              <a:srgbClr val="BDCFF1"/>
            </a:solidFill>
            <a:ln>
              <a:noFill/>
            </a:ln>
            <a:effectLst/>
          </c:spPr>
          <c:invertIfNegative val="0"/>
          <c:dLbls>
            <c:dLbl>
              <c:idx val="1"/>
              <c:layout>
                <c:manualLayout>
                  <c:x val="0"/>
                  <c:y val="-1.3333333333333353E-2"/>
                </c:manualLayout>
              </c:layout>
              <c:tx>
                <c:rich>
                  <a:bodyPr/>
                  <a:lstStyle/>
                  <a:p>
                    <a:fld id="{C5523015-966C-4D5E-A797-E97F7F2D5497}"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{C5523015-966C-4D5E-A797-E97F7F2D5497}</c15:txfldGUID>
                      <c15:f>'F11'!$E$9</c15:f>
                      <c15:dlblFieldTableCache>
                        <c:ptCount val="1"/>
                        <c:pt idx="0">
                          <c:v>0.1%</c:v>
                        </c:pt>
                      </c15:dlblFieldTableCache>
                    </c15:dlblFTEntry>
                  </c15:dlblFieldTable>
                  <c15:showDataLabelsRange val="0"/>
                </c:ext>
                <c:ext xmlns:c16="http://schemas.microsoft.com/office/drawing/2014/chart" uri="{C3380CC4-5D6E-409C-BE32-E72D297353CC}">
                  <c16:uniqueId val="{00000006-8524-4160-AF45-1C2E1A34920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'F11'!$B$5:$C$5</c:f>
              <c:strCache>
                <c:ptCount val="2"/>
                <c:pt idx="0">
                  <c:v>Cofinanciamientos y subsidios</c:v>
                </c:pt>
                <c:pt idx="1">
                  <c:v>Crédito individual</c:v>
                </c:pt>
              </c:strCache>
            </c:strRef>
          </c:cat>
          <c:val>
            <c:numRef>
              <c:f>'F11'!$B$9:$C$9</c:f>
              <c:numCache>
                <c:formatCode>General</c:formatCode>
                <c:ptCount val="2"/>
                <c:pt idx="1">
                  <c:v>2</c:v>
                </c:pt>
              </c:numCache>
            </c:numRef>
          </c:val>
          <c:extLst>
            <c:ext xmlns:c16="http://schemas.microsoft.com/office/drawing/2014/chart" uri="{C3380CC4-5D6E-409C-BE32-E72D297353CC}">
              <c16:uniqueId val="{00000007-8524-4160-AF45-1C2E1A349205}"/>
            </c:ext>
          </c:extLst>
        </c:ser>
        <c:ser>
          <c:idx val="4"/>
          <c:order val="4"/>
          <c:tx>
            <c:strRef>
              <c:f>'F11'!$A$10</c:f>
              <c:strCache>
                <c:ptCount val="1"/>
                <c:pt idx="0">
                  <c:v>Cofinanciamientos y subsidios</c:v>
                </c:pt>
              </c:strCache>
            </c:strRef>
          </c:tx>
          <c:spPr>
            <a:solidFill>
              <a:srgbClr val="393D3F"/>
            </a:solidFill>
            <a:ln>
              <a:noFill/>
            </a:ln>
            <a:effectLst/>
          </c:spPr>
          <c:invertIfNegative val="0"/>
          <c:dLbls>
            <c:dLbl>
              <c:idx val="0"/>
              <c:tx>
                <c:rich>
                  <a:bodyPr/>
                  <a:lstStyle/>
                  <a:p>
                    <a:fld id="{31CC1B51-83AF-4AA3-9192-739382E93798}" type="CELLRANGE">
                      <a:rPr lang="es-MX"/>
                      <a:pPr/>
                      <a:t>[CELLRANGE]</a:t>
                    </a:fld>
                    <a:r>
                      <a:rPr lang="es-MX" baseline="0"/>
                      <a:t>, </a:t>
                    </a:r>
                    <a:fld id="{12589422-D376-4AEC-BF2A-6CE95E250404}" type="VALUE">
                      <a:rPr lang="es-MX" baseline="0"/>
                      <a:pPr/>
                      <a:t>[VALOR]</a:t>
                    </a:fld>
                    <a:endParaRPr lang="es-MX"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524-4160-AF45-1C2E1A349205}"/>
                </c:ext>
              </c:extLst>
            </c:dLbl>
            <c:dLbl>
              <c:idx val="1"/>
              <c:tx>
                <c:rich>
                  <a:bodyPr/>
                  <a:lstStyle/>
                  <a:p>
                    <a:endParaRPr lang="en-US"/>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524-4160-AF45-1C2E1A349205}"/>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'F11'!$B$5:$C$5</c:f>
              <c:strCache>
                <c:ptCount val="2"/>
                <c:pt idx="0">
                  <c:v>Cofinanciamientos y subsidios</c:v>
                </c:pt>
                <c:pt idx="1">
                  <c:v>Crédito individual</c:v>
                </c:pt>
              </c:strCache>
            </c:strRef>
          </c:cat>
          <c:val>
            <c:numRef>
              <c:f>'F11'!$B$10:$C$10</c:f>
              <c:numCache>
                <c:formatCode>General</c:formatCode>
                <c:ptCount val="2"/>
                <c:pt idx="0">
                  <c:v>532</c:v>
                </c:pt>
              </c:numCache>
            </c:numRef>
          </c:val>
          <c:extLst>
            <c:ext xmlns:c15="http://schemas.microsoft.com/office/drawing/2012/chart" uri="{02D57815-91ED-43cb-92C2-25804820EDAC}">
              <c15:datalabelsRange>
                <c15:f>'F11'!$D$10</c15:f>
                <c15:dlblRangeCache>
                  <c:ptCount val="1"/>
                  <c:pt idx="0">
                    <c:v>16.6%</c:v>
                  </c:pt>
                </c15:dlblRangeCache>
              </c15:datalabelsRange>
            </c:ext>
            <c:ext xmlns:c16="http://schemas.microsoft.com/office/drawing/2014/chart" uri="{C3380CC4-5D6E-409C-BE32-E72D297353CC}">
              <c16:uniqueId val="{0000000A-8524-4160-AF45-1C2E1A349205}"/>
            </c:ext>
          </c:extLst>
        </c:ser>
        <c:dLbls>
          <c:dLblPos val="ctr"/>
          <c:showLegendKey val="0"/>
          <c:showVal val="1"/>
          <c:showCatName val="0"/>
          <c:showSerName val="0"/>
          <c:showPercent val="0"/>
          <c:showBubbleSize val="0"/>
        </c:dLbls>
        <c:gapWidth val="150"/>
        <c:overlap val="100"/>
        <c:axId val="439071768"/>
        <c:axId val="439071440"/>
      </c:barChart>
      <c:catAx>
        <c:axId val="439071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39071440"/>
        <c:crosses val="autoZero"/>
        <c:auto val="1"/>
        <c:lblAlgn val="ctr"/>
        <c:lblOffset val="100"/>
        <c:noMultiLvlLbl val="0"/>
      </c:catAx>
      <c:valAx>
        <c:axId val="439071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39071768"/>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5D72-473C-9622-639EA3FC8E75}"/>
              </c:ext>
            </c:extLst>
          </c:dPt>
          <c:dPt>
            <c:idx val="2"/>
            <c:invertIfNegative val="0"/>
            <c:bubble3D val="0"/>
            <c:spPr>
              <a:solidFill>
                <a:srgbClr val="95682B"/>
              </a:solidFill>
              <a:ln>
                <a:noFill/>
              </a:ln>
              <a:effectLst/>
            </c:spPr>
            <c:extLst>
              <c:ext xmlns:c16="http://schemas.microsoft.com/office/drawing/2014/chart" uri="{C3380CC4-5D6E-409C-BE32-E72D297353CC}">
                <c16:uniqueId val="{00000003-5D72-473C-9622-639EA3FC8E75}"/>
              </c:ext>
            </c:extLst>
          </c:dPt>
          <c:dPt>
            <c:idx val="3"/>
            <c:invertIfNegative val="0"/>
            <c:bubble3D val="0"/>
            <c:spPr>
              <a:solidFill>
                <a:srgbClr val="BDCFD6"/>
              </a:solidFill>
              <a:ln>
                <a:noFill/>
              </a:ln>
              <a:effectLst/>
            </c:spPr>
            <c:extLst>
              <c:ext xmlns:c16="http://schemas.microsoft.com/office/drawing/2014/chart" uri="{C3380CC4-5D6E-409C-BE32-E72D297353CC}">
                <c16:uniqueId val="{00000005-5D72-473C-9622-639EA3FC8E75}"/>
              </c:ext>
            </c:extLst>
          </c:dPt>
          <c:dPt>
            <c:idx val="4"/>
            <c:invertIfNegative val="0"/>
            <c:bubble3D val="0"/>
            <c:spPr>
              <a:solidFill>
                <a:srgbClr val="004A98"/>
              </a:solidFill>
              <a:ln>
                <a:noFill/>
              </a:ln>
              <a:effectLst/>
            </c:spPr>
            <c:extLst>
              <c:ext xmlns:c16="http://schemas.microsoft.com/office/drawing/2014/chart" uri="{C3380CC4-5D6E-409C-BE32-E72D297353CC}">
                <c16:uniqueId val="{00000007-5D72-473C-9622-639EA3FC8E75}"/>
              </c:ext>
            </c:extLst>
          </c:dPt>
          <c:dPt>
            <c:idx val="6"/>
            <c:invertIfNegative val="0"/>
            <c:bubble3D val="0"/>
            <c:spPr>
              <a:solidFill>
                <a:srgbClr val="FBBB27"/>
              </a:solidFill>
              <a:ln>
                <a:noFill/>
              </a:ln>
              <a:effectLst/>
            </c:spPr>
            <c:extLst>
              <c:ext xmlns:c16="http://schemas.microsoft.com/office/drawing/2014/chart" uri="{C3380CC4-5D6E-409C-BE32-E72D297353CC}">
                <c16:uniqueId val="{00000009-5D72-473C-9622-639EA3FC8E75}"/>
              </c:ext>
            </c:extLst>
          </c:dPt>
          <c:dPt>
            <c:idx val="10"/>
            <c:invertIfNegative val="0"/>
            <c:bubble3D val="0"/>
            <c:spPr>
              <a:solidFill>
                <a:srgbClr val="FBBB27"/>
              </a:solidFill>
              <a:ln>
                <a:noFill/>
              </a:ln>
              <a:effectLst/>
            </c:spPr>
            <c:extLst>
              <c:ext xmlns:c16="http://schemas.microsoft.com/office/drawing/2014/chart" uri="{C3380CC4-5D6E-409C-BE32-E72D297353CC}">
                <c16:uniqueId val="{0000000B-5D72-473C-9622-639EA3FC8E75}"/>
              </c:ext>
            </c:extLst>
          </c:dPt>
          <c:dPt>
            <c:idx val="14"/>
            <c:invertIfNegative val="0"/>
            <c:bubble3D val="0"/>
            <c:spPr>
              <a:solidFill>
                <a:srgbClr val="FBBB27"/>
              </a:solidFill>
              <a:ln>
                <a:noFill/>
              </a:ln>
              <a:effectLst/>
            </c:spPr>
            <c:extLst>
              <c:ext xmlns:c16="http://schemas.microsoft.com/office/drawing/2014/chart" uri="{C3380CC4-5D6E-409C-BE32-E72D297353CC}">
                <c16:uniqueId val="{0000000D-5D72-473C-9622-639EA3FC8E75}"/>
              </c:ext>
            </c:extLst>
          </c:dPt>
          <c:dPt>
            <c:idx val="18"/>
            <c:invertIfNegative val="0"/>
            <c:bubble3D val="0"/>
            <c:spPr>
              <a:solidFill>
                <a:srgbClr val="FBBB27"/>
              </a:solidFill>
              <a:ln>
                <a:noFill/>
              </a:ln>
              <a:effectLst/>
            </c:spPr>
            <c:extLst>
              <c:ext xmlns:c16="http://schemas.microsoft.com/office/drawing/2014/chart" uri="{C3380CC4-5D6E-409C-BE32-E72D297353CC}">
                <c16:uniqueId val="{0000000F-5D72-473C-9622-639EA3FC8E75}"/>
              </c:ext>
            </c:extLst>
          </c:dPt>
          <c:dPt>
            <c:idx val="22"/>
            <c:invertIfNegative val="0"/>
            <c:bubble3D val="0"/>
            <c:spPr>
              <a:solidFill>
                <a:srgbClr val="FBBB27"/>
              </a:solidFill>
              <a:ln>
                <a:noFill/>
              </a:ln>
              <a:effectLst/>
            </c:spPr>
            <c:extLst>
              <c:ext xmlns:c16="http://schemas.microsoft.com/office/drawing/2014/chart" uri="{C3380CC4-5D6E-409C-BE32-E72D297353CC}">
                <c16:uniqueId val="{00000011-5D72-473C-9622-639EA3FC8E75}"/>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'F87'!$A$6:$A$10</c:f>
              <c:strCache>
                <c:ptCount val="5"/>
                <c:pt idx="0">
                  <c:v>Actividades secundarias</c:v>
                </c:pt>
                <c:pt idx="1">
                  <c:v>Industria de la construcción</c:v>
                </c:pt>
                <c:pt idx="2">
                  <c:v>Industrias manufactureras</c:v>
                </c:pt>
                <c:pt idx="3">
                  <c:v>Minería</c:v>
                </c:pt>
                <c:pt idx="4">
                  <c:v>Servicios Públicos</c:v>
                </c:pt>
              </c:strCache>
            </c:strRef>
          </c:cat>
          <c:val>
            <c:numRef>
              <c:f>'F87'!$B$6:$B$10</c:f>
              <c:numCache>
                <c:formatCode>0.0</c:formatCode>
                <c:ptCount val="5"/>
                <c:pt idx="0">
                  <c:v>2.2029053482699998</c:v>
                </c:pt>
                <c:pt idx="1">
                  <c:v>20.094038036034</c:v>
                </c:pt>
                <c:pt idx="2">
                  <c:v>-2.4392183875920002</c:v>
                </c:pt>
                <c:pt idx="3">
                  <c:v>-3.1526239682230002</c:v>
                </c:pt>
                <c:pt idx="4">
                  <c:v>2.3611512252970002</c:v>
                </c:pt>
              </c:numCache>
            </c:numRef>
          </c:val>
          <c:extLst>
            <c:ext xmlns:c16="http://schemas.microsoft.com/office/drawing/2014/chart" uri="{C3380CC4-5D6E-409C-BE32-E72D297353CC}">
              <c16:uniqueId val="{00000012-5D72-473C-9622-639EA3FC8E75}"/>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0.0"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'F88'!$C$5</c:f>
              <c:strCache>
                <c:ptCount val="1"/>
                <c:pt idx="0">
                  <c:v>Variación</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A677-4A3E-8EDC-44631095A7D6}"/>
              </c:ext>
            </c:extLst>
          </c:dPt>
          <c:dPt>
            <c:idx val="16"/>
            <c:invertIfNegative val="0"/>
            <c:bubble3D val="0"/>
            <c:spPr>
              <a:solidFill>
                <a:srgbClr val="7C878E"/>
              </a:solidFill>
              <a:ln>
                <a:noFill/>
              </a:ln>
              <a:effectLst/>
            </c:spPr>
            <c:extLst>
              <c:ext xmlns:c16="http://schemas.microsoft.com/office/drawing/2014/chart" uri="{C3380CC4-5D6E-409C-BE32-E72D297353CC}">
                <c16:uniqueId val="{00000003-A677-4A3E-8EDC-44631095A7D6}"/>
              </c:ext>
            </c:extLst>
          </c:dPt>
          <c:dPt>
            <c:idx val="28"/>
            <c:invertIfNegative val="0"/>
            <c:bubble3D val="0"/>
            <c:spPr>
              <a:solidFill>
                <a:srgbClr val="7C878E"/>
              </a:solidFill>
              <a:ln>
                <a:noFill/>
              </a:ln>
              <a:effectLst/>
            </c:spPr>
            <c:extLst>
              <c:ext xmlns:c16="http://schemas.microsoft.com/office/drawing/2014/chart" uri="{C3380CC4-5D6E-409C-BE32-E72D297353CC}">
                <c16:uniqueId val="{00000005-A677-4A3E-8EDC-44631095A7D6}"/>
              </c:ext>
            </c:extLst>
          </c:dPt>
          <c:dPt>
            <c:idx val="40"/>
            <c:invertIfNegative val="0"/>
            <c:bubble3D val="0"/>
            <c:spPr>
              <a:solidFill>
                <a:srgbClr val="7C878E"/>
              </a:solidFill>
              <a:ln>
                <a:noFill/>
              </a:ln>
              <a:effectLst/>
            </c:spPr>
            <c:extLst>
              <c:ext xmlns:c16="http://schemas.microsoft.com/office/drawing/2014/chart" uri="{C3380CC4-5D6E-409C-BE32-E72D297353CC}">
                <c16:uniqueId val="{00000007-A677-4A3E-8EDC-44631095A7D6}"/>
              </c:ext>
            </c:extLst>
          </c:dPt>
          <c:dPt>
            <c:idx val="52"/>
            <c:invertIfNegative val="0"/>
            <c:bubble3D val="0"/>
            <c:spPr>
              <a:solidFill>
                <a:srgbClr val="7C878E"/>
              </a:solidFill>
              <a:ln>
                <a:noFill/>
              </a:ln>
              <a:effectLst/>
            </c:spPr>
            <c:extLst>
              <c:ext xmlns:c16="http://schemas.microsoft.com/office/drawing/2014/chart" uri="{C3380CC4-5D6E-409C-BE32-E72D297353CC}">
                <c16:uniqueId val="{00000009-A677-4A3E-8EDC-44631095A7D6}"/>
              </c:ext>
            </c:extLst>
          </c:dPt>
          <c:dPt>
            <c:idx val="64"/>
            <c:invertIfNegative val="0"/>
            <c:bubble3D val="0"/>
            <c:spPr>
              <a:solidFill>
                <a:srgbClr val="7C878E"/>
              </a:solidFill>
              <a:ln>
                <a:noFill/>
              </a:ln>
              <a:effectLst/>
            </c:spPr>
            <c:extLst>
              <c:ext xmlns:c16="http://schemas.microsoft.com/office/drawing/2014/chart" uri="{C3380CC4-5D6E-409C-BE32-E72D297353CC}">
                <c16:uniqueId val="{0000000B-A677-4A3E-8EDC-44631095A7D6}"/>
              </c:ext>
            </c:extLst>
          </c:dPt>
          <c:dPt>
            <c:idx val="76"/>
            <c:invertIfNegative val="0"/>
            <c:bubble3D val="0"/>
            <c:spPr>
              <a:solidFill>
                <a:srgbClr val="7C878E"/>
              </a:solidFill>
              <a:ln>
                <a:noFill/>
              </a:ln>
              <a:effectLst/>
            </c:spPr>
            <c:extLst>
              <c:ext xmlns:c16="http://schemas.microsoft.com/office/drawing/2014/chart" uri="{C3380CC4-5D6E-409C-BE32-E72D297353CC}">
                <c16:uniqueId val="{0000000D-A677-4A3E-8EDC-44631095A7D6}"/>
              </c:ext>
            </c:extLst>
          </c:dPt>
          <c:dPt>
            <c:idx val="88"/>
            <c:invertIfNegative val="0"/>
            <c:bubble3D val="0"/>
            <c:spPr>
              <a:solidFill>
                <a:srgbClr val="7C878E"/>
              </a:solidFill>
              <a:ln>
                <a:noFill/>
              </a:ln>
              <a:effectLst/>
            </c:spPr>
            <c:extLst>
              <c:ext xmlns:c16="http://schemas.microsoft.com/office/drawing/2014/chart" uri="{C3380CC4-5D6E-409C-BE32-E72D297353CC}">
                <c16:uniqueId val="{0000000F-A677-4A3E-8EDC-44631095A7D6}"/>
              </c:ext>
            </c:extLst>
          </c:dPt>
          <c:dPt>
            <c:idx val="100"/>
            <c:invertIfNegative val="0"/>
            <c:bubble3D val="0"/>
            <c:spPr>
              <a:solidFill>
                <a:srgbClr val="7C878E"/>
              </a:solidFill>
              <a:ln>
                <a:noFill/>
              </a:ln>
              <a:effectLst/>
            </c:spPr>
            <c:extLst>
              <c:ext xmlns:c16="http://schemas.microsoft.com/office/drawing/2014/chart" uri="{C3380CC4-5D6E-409C-BE32-E72D297353CC}">
                <c16:uniqueId val="{00000011-A677-4A3E-8EDC-44631095A7D6}"/>
              </c:ext>
            </c:extLst>
          </c:dPt>
          <c:dPt>
            <c:idx val="112"/>
            <c:invertIfNegative val="0"/>
            <c:bubble3D val="0"/>
            <c:spPr>
              <a:solidFill>
                <a:srgbClr val="7C878E"/>
              </a:solidFill>
              <a:ln>
                <a:noFill/>
              </a:ln>
              <a:effectLst/>
            </c:spPr>
            <c:extLst>
              <c:ext xmlns:c16="http://schemas.microsoft.com/office/drawing/2014/chart" uri="{C3380CC4-5D6E-409C-BE32-E72D297353CC}">
                <c16:uniqueId val="{00000013-A677-4A3E-8EDC-44631095A7D6}"/>
              </c:ext>
            </c:extLst>
          </c:dPt>
          <c:dPt>
            <c:idx val="124"/>
            <c:invertIfNegative val="0"/>
            <c:bubble3D val="0"/>
            <c:spPr>
              <a:solidFill>
                <a:srgbClr val="FBBB27"/>
              </a:solidFill>
              <a:ln>
                <a:noFill/>
              </a:ln>
              <a:effectLst/>
            </c:spPr>
            <c:extLst>
              <c:ext xmlns:c16="http://schemas.microsoft.com/office/drawing/2014/chart" uri="{C3380CC4-5D6E-409C-BE32-E72D297353CC}">
                <c16:uniqueId val="{00000015-A677-4A3E-8EDC-44631095A7D6}"/>
              </c:ext>
            </c:extLst>
          </c:dPt>
          <c:cat>
            <c:multiLvlStrRef>
              <c:f>'F88'!$A$6:$B$130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'F88'!$C$6:$C$130</c:f>
              <c:numCache>
                <c:formatCode>0.0</c:formatCode>
                <c:ptCount val="125"/>
                <c:pt idx="0">
                  <c:v>-14.604625017690999</c:v>
                </c:pt>
                <c:pt idx="1">
                  <c:v>2.1508667094580001</c:v>
                </c:pt>
                <c:pt idx="2">
                  <c:v>-8.5398138719789998</c:v>
                </c:pt>
                <c:pt idx="3">
                  <c:v>-1.3532402339530001</c:v>
                </c:pt>
                <c:pt idx="4">
                  <c:v>-7.8716440205060003</c:v>
                </c:pt>
                <c:pt idx="5">
                  <c:v>-11.009485026413</c:v>
                </c:pt>
                <c:pt idx="6">
                  <c:v>-12.768252583288</c:v>
                </c:pt>
                <c:pt idx="7">
                  <c:v>1.4470483395710001</c:v>
                </c:pt>
                <c:pt idx="8">
                  <c:v>-0.65571456486099999</c:v>
                </c:pt>
                <c:pt idx="9">
                  <c:v>12.061323286638</c:v>
                </c:pt>
                <c:pt idx="10">
                  <c:v>12.322401706958001</c:v>
                </c:pt>
                <c:pt idx="11">
                  <c:v>8.0566941301129997</c:v>
                </c:pt>
                <c:pt idx="12">
                  <c:v>-7.8548236145130002</c:v>
                </c:pt>
                <c:pt idx="13">
                  <c:v>-8.1390417195900007</c:v>
                </c:pt>
                <c:pt idx="14">
                  <c:v>-3.2061573041539999</c:v>
                </c:pt>
                <c:pt idx="15">
                  <c:v>1.1569864207439999</c:v>
                </c:pt>
                <c:pt idx="16">
                  <c:v>5.2140160416230001</c:v>
                </c:pt>
                <c:pt idx="17">
                  <c:v>5.2252844743900004</c:v>
                </c:pt>
                <c:pt idx="18">
                  <c:v>-14.953404248569001</c:v>
                </c:pt>
                <c:pt idx="19">
                  <c:v>-14.419286210053</c:v>
                </c:pt>
                <c:pt idx="20">
                  <c:v>-11.435637466715001</c:v>
                </c:pt>
                <c:pt idx="21">
                  <c:v>-11.415912518936</c:v>
                </c:pt>
                <c:pt idx="22">
                  <c:v>-17.505626307162</c:v>
                </c:pt>
                <c:pt idx="23">
                  <c:v>-4.8223078635999999</c:v>
                </c:pt>
                <c:pt idx="24">
                  <c:v>14.806551119890001</c:v>
                </c:pt>
                <c:pt idx="25">
                  <c:v>1.26825802227</c:v>
                </c:pt>
                <c:pt idx="26">
                  <c:v>20.012484236513</c:v>
                </c:pt>
                <c:pt idx="27">
                  <c:v>15.005146558636</c:v>
                </c:pt>
                <c:pt idx="28">
                  <c:v>17.666947971877001</c:v>
                </c:pt>
                <c:pt idx="29">
                  <c:v>6.864350990708</c:v>
                </c:pt>
                <c:pt idx="30">
                  <c:v>25.865746653973002</c:v>
                </c:pt>
                <c:pt idx="31">
                  <c:v>34.217554451472999</c:v>
                </c:pt>
                <c:pt idx="32">
                  <c:v>32.190356219957003</c:v>
                </c:pt>
                <c:pt idx="33">
                  <c:v>6.0623126915160004</c:v>
                </c:pt>
                <c:pt idx="34">
                  <c:v>8.4639435456379992</c:v>
                </c:pt>
                <c:pt idx="35">
                  <c:v>3.63477998291</c:v>
                </c:pt>
                <c:pt idx="36">
                  <c:v>0.48554612532500002</c:v>
                </c:pt>
                <c:pt idx="37">
                  <c:v>7.8801503282610001</c:v>
                </c:pt>
                <c:pt idx="38">
                  <c:v>-5.4694050544269999</c:v>
                </c:pt>
                <c:pt idx="39">
                  <c:v>0.51252841420600004</c:v>
                </c:pt>
                <c:pt idx="40">
                  <c:v>-3.0895484311699999</c:v>
                </c:pt>
                <c:pt idx="41">
                  <c:v>5.7582106094269996</c:v>
                </c:pt>
                <c:pt idx="42">
                  <c:v>-8.2728504532879992</c:v>
                </c:pt>
                <c:pt idx="43">
                  <c:v>-12.121682165749</c:v>
                </c:pt>
                <c:pt idx="44">
                  <c:v>-8.6847076660759992</c:v>
                </c:pt>
                <c:pt idx="45">
                  <c:v>6.7874959446679997</c:v>
                </c:pt>
                <c:pt idx="46">
                  <c:v>14.552951738339001</c:v>
                </c:pt>
                <c:pt idx="47">
                  <c:v>8.5800071025589997</c:v>
                </c:pt>
                <c:pt idx="48">
                  <c:v>4.7242137969769997</c:v>
                </c:pt>
                <c:pt idx="49">
                  <c:v>12.707854188373</c:v>
                </c:pt>
                <c:pt idx="50">
                  <c:v>11.870834592354999</c:v>
                </c:pt>
                <c:pt idx="51">
                  <c:v>-0.95263940802299996</c:v>
                </c:pt>
                <c:pt idx="52">
                  <c:v>-1.502762939301</c:v>
                </c:pt>
                <c:pt idx="53">
                  <c:v>11.462014394437</c:v>
                </c:pt>
                <c:pt idx="54">
                  <c:v>8.6325114845270008</c:v>
                </c:pt>
                <c:pt idx="55">
                  <c:v>10.615490792419999</c:v>
                </c:pt>
                <c:pt idx="56">
                  <c:v>7.3086977387659999</c:v>
                </c:pt>
                <c:pt idx="57">
                  <c:v>-0.34965329410500001</c:v>
                </c:pt>
                <c:pt idx="58">
                  <c:v>-4.5122546502420002</c:v>
                </c:pt>
                <c:pt idx="59">
                  <c:v>12.836545734944</c:v>
                </c:pt>
                <c:pt idx="60">
                  <c:v>6.0175927163749998</c:v>
                </c:pt>
                <c:pt idx="61">
                  <c:v>-9.4182128918270003</c:v>
                </c:pt>
                <c:pt idx="62">
                  <c:v>-6.9455341155439996</c:v>
                </c:pt>
                <c:pt idx="63">
                  <c:v>-4.8126392819169999</c:v>
                </c:pt>
                <c:pt idx="64">
                  <c:v>-1.875017266527</c:v>
                </c:pt>
                <c:pt idx="65">
                  <c:v>-14.200386627534</c:v>
                </c:pt>
                <c:pt idx="66">
                  <c:v>2.4671926042360002</c:v>
                </c:pt>
                <c:pt idx="67">
                  <c:v>0.38472990821000003</c:v>
                </c:pt>
                <c:pt idx="68">
                  <c:v>-10.720872461081999</c:v>
                </c:pt>
                <c:pt idx="69">
                  <c:v>-2.086552707599</c:v>
                </c:pt>
                <c:pt idx="70">
                  <c:v>-14.493438459226001</c:v>
                </c:pt>
                <c:pt idx="71">
                  <c:v>-3.3012860752709998</c:v>
                </c:pt>
                <c:pt idx="72">
                  <c:v>3.9166794864900001</c:v>
                </c:pt>
                <c:pt idx="73">
                  <c:v>1.3116048004850001</c:v>
                </c:pt>
                <c:pt idx="74">
                  <c:v>3.8543607533030002</c:v>
                </c:pt>
                <c:pt idx="75">
                  <c:v>5.7437051020350003</c:v>
                </c:pt>
                <c:pt idx="76">
                  <c:v>-8.401711488838</c:v>
                </c:pt>
                <c:pt idx="77">
                  <c:v>-8.2324035931059996</c:v>
                </c:pt>
                <c:pt idx="78">
                  <c:v>-11.504604200791</c:v>
                </c:pt>
                <c:pt idx="79">
                  <c:v>-17.903037831222001</c:v>
                </c:pt>
                <c:pt idx="80">
                  <c:v>-15.189078059176</c:v>
                </c:pt>
                <c:pt idx="81">
                  <c:v>-19.151578206284</c:v>
                </c:pt>
                <c:pt idx="82">
                  <c:v>-7.3662744444920003</c:v>
                </c:pt>
                <c:pt idx="83">
                  <c:v>-18.964394050646</c:v>
                </c:pt>
                <c:pt idx="84">
                  <c:v>-9.2797986526689993</c:v>
                </c:pt>
                <c:pt idx="85">
                  <c:v>-7.701835237939</c:v>
                </c:pt>
                <c:pt idx="86">
                  <c:v>-6.9733989594699999</c:v>
                </c:pt>
                <c:pt idx="87">
                  <c:v>-46.711414134327001</c:v>
                </c:pt>
                <c:pt idx="88">
                  <c:v>-44.298607583127001</c:v>
                </c:pt>
                <c:pt idx="89">
                  <c:v>-32.501274350038003</c:v>
                </c:pt>
                <c:pt idx="90">
                  <c:v>-26.337399477950001</c:v>
                </c:pt>
                <c:pt idx="91">
                  <c:v>-7.1931053149049999</c:v>
                </c:pt>
                <c:pt idx="92">
                  <c:v>0.52444440580100005</c:v>
                </c:pt>
                <c:pt idx="93">
                  <c:v>10.852225519233</c:v>
                </c:pt>
                <c:pt idx="94">
                  <c:v>21.005995265517001</c:v>
                </c:pt>
                <c:pt idx="95">
                  <c:v>7.3298306182640003</c:v>
                </c:pt>
                <c:pt idx="96">
                  <c:v>0.68010945887999996</c:v>
                </c:pt>
                <c:pt idx="97">
                  <c:v>-4.4107473964280004</c:v>
                </c:pt>
                <c:pt idx="98">
                  <c:v>2.0015577210969999</c:v>
                </c:pt>
                <c:pt idx="99">
                  <c:v>65.843073628035</c:v>
                </c:pt>
                <c:pt idx="100">
                  <c:v>63.027426785698999</c:v>
                </c:pt>
                <c:pt idx="101">
                  <c:v>20.076070206886001</c:v>
                </c:pt>
                <c:pt idx="102">
                  <c:v>16.559067243963</c:v>
                </c:pt>
                <c:pt idx="103">
                  <c:v>0.23987824854500001</c:v>
                </c:pt>
                <c:pt idx="104">
                  <c:v>-5.8221718207019997</c:v>
                </c:pt>
                <c:pt idx="105">
                  <c:v>-11.367653773084999</c:v>
                </c:pt>
                <c:pt idx="106">
                  <c:v>-20.621106389790999</c:v>
                </c:pt>
                <c:pt idx="107">
                  <c:v>-10.859343586504</c:v>
                </c:pt>
                <c:pt idx="108">
                  <c:v>-10.004740722777999</c:v>
                </c:pt>
                <c:pt idx="109">
                  <c:v>0.59368988666199995</c:v>
                </c:pt>
                <c:pt idx="110">
                  <c:v>-3.268603816922</c:v>
                </c:pt>
                <c:pt idx="111">
                  <c:v>4.264776727708</c:v>
                </c:pt>
                <c:pt idx="112">
                  <c:v>6.2686314311910003</c:v>
                </c:pt>
                <c:pt idx="113">
                  <c:v>13.575089161163</c:v>
                </c:pt>
                <c:pt idx="114">
                  <c:v>2.7581149601420001</c:v>
                </c:pt>
                <c:pt idx="115">
                  <c:v>4.2970287479760003</c:v>
                </c:pt>
                <c:pt idx="116">
                  <c:v>3.818400150919</c:v>
                </c:pt>
                <c:pt idx="117">
                  <c:v>1.357474817031</c:v>
                </c:pt>
                <c:pt idx="118">
                  <c:v>4.3819124035229997</c:v>
                </c:pt>
                <c:pt idx="119">
                  <c:v>-1.718657040344</c:v>
                </c:pt>
                <c:pt idx="120">
                  <c:v>-5.4766809513129999</c:v>
                </c:pt>
                <c:pt idx="121">
                  <c:v>1.621617880279</c:v>
                </c:pt>
                <c:pt idx="122">
                  <c:v>4.5024952594330001</c:v>
                </c:pt>
                <c:pt idx="123">
                  <c:v>9.6048662133629996</c:v>
                </c:pt>
                <c:pt idx="124">
                  <c:v>20.094038036034</c:v>
                </c:pt>
              </c:numCache>
            </c:numRef>
          </c:val>
          <c:extLst>
            <c:ext xmlns:c16="http://schemas.microsoft.com/office/drawing/2014/chart" uri="{C3380CC4-5D6E-409C-BE32-E72D297353CC}">
              <c16:uniqueId val="{00000016-A677-4A3E-8EDC-44631095A7D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'F88'!$D$5</c:f>
              <c:strCache>
                <c:ptCount val="1"/>
                <c:pt idx="0">
                  <c:v>Variación promedio</c:v>
                </c:pt>
              </c:strCache>
            </c:strRef>
          </c:tx>
          <c:spPr>
            <a:ln w="28575" cap="rnd">
              <a:solidFill>
                <a:srgbClr val="B69630"/>
              </a:solidFill>
              <a:round/>
            </a:ln>
            <a:effectLst/>
          </c:spPr>
          <c:marker>
            <c:symbol val="none"/>
          </c:marker>
          <c:cat>
            <c:multiLvlStrRef>
              <c:f>'F88'!$A$6:$B$130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'F88'!$D$6:$D$130</c:f>
              <c:numCache>
                <c:formatCode>0.0</c:formatCode>
                <c:ptCount val="125"/>
                <c:pt idx="0">
                  <c:v>-4.5909476648554204</c:v>
                </c:pt>
                <c:pt idx="1">
                  <c:v>-3.8924324982562499</c:v>
                </c:pt>
                <c:pt idx="2">
                  <c:v>-4.891206157389</c:v>
                </c:pt>
                <c:pt idx="3">
                  <c:v>-4.3586562124305797</c:v>
                </c:pt>
                <c:pt idx="4">
                  <c:v>-4.9651087146566697</c:v>
                </c:pt>
                <c:pt idx="5">
                  <c:v>-5.63911883962483</c:v>
                </c:pt>
                <c:pt idx="6">
                  <c:v>-7.0416831578330799</c:v>
                </c:pt>
                <c:pt idx="7">
                  <c:v>-7.23736415805483</c:v>
                </c:pt>
                <c:pt idx="8">
                  <c:v>-7.1052967467960002</c:v>
                </c:pt>
                <c:pt idx="9">
                  <c:v>-5.1982823529259203</c:v>
                </c:pt>
                <c:pt idx="10">
                  <c:v>-3.3112010383313302</c:v>
                </c:pt>
                <c:pt idx="11">
                  <c:v>-1.7303700954960799</c:v>
                </c:pt>
                <c:pt idx="12">
                  <c:v>-1.16788664523125</c:v>
                </c:pt>
                <c:pt idx="13">
                  <c:v>-2.0253790143185801</c:v>
                </c:pt>
                <c:pt idx="14">
                  <c:v>-1.5809076336665</c:v>
                </c:pt>
                <c:pt idx="15">
                  <c:v>-1.3717220791084199</c:v>
                </c:pt>
                <c:pt idx="16">
                  <c:v>-0.28125040726433298</c:v>
                </c:pt>
                <c:pt idx="17">
                  <c:v>1.07164705113592</c:v>
                </c:pt>
                <c:pt idx="18">
                  <c:v>0.88955107902916697</c:v>
                </c:pt>
                <c:pt idx="19">
                  <c:v>-0.432643466772833</c:v>
                </c:pt>
                <c:pt idx="20">
                  <c:v>-1.3309703752606701</c:v>
                </c:pt>
                <c:pt idx="21">
                  <c:v>-3.2874066923918299</c:v>
                </c:pt>
                <c:pt idx="22">
                  <c:v>-5.7730756935684999</c:v>
                </c:pt>
                <c:pt idx="23">
                  <c:v>-6.84632585971125</c:v>
                </c:pt>
                <c:pt idx="24">
                  <c:v>-4.9578779651776701</c:v>
                </c:pt>
                <c:pt idx="25">
                  <c:v>-4.17393632002267</c:v>
                </c:pt>
                <c:pt idx="26">
                  <c:v>-2.2390495249670801</c:v>
                </c:pt>
                <c:pt idx="27">
                  <c:v>-1.0850361801427499</c:v>
                </c:pt>
                <c:pt idx="28">
                  <c:v>-4.7291852621583398E-2</c:v>
                </c:pt>
                <c:pt idx="29">
                  <c:v>8.9297023738249895E-2</c:v>
                </c:pt>
                <c:pt idx="30">
                  <c:v>3.4908929322834199</c:v>
                </c:pt>
                <c:pt idx="31">
                  <c:v>7.5439629874105796</c:v>
                </c:pt>
                <c:pt idx="32">
                  <c:v>11.179462461299901</c:v>
                </c:pt>
                <c:pt idx="33">
                  <c:v>12.635981228837601</c:v>
                </c:pt>
                <c:pt idx="34">
                  <c:v>14.8001120499043</c:v>
                </c:pt>
                <c:pt idx="35">
                  <c:v>15.5048693704467</c:v>
                </c:pt>
                <c:pt idx="36">
                  <c:v>14.311452287566301</c:v>
                </c:pt>
                <c:pt idx="37">
                  <c:v>14.862443313065601</c:v>
                </c:pt>
                <c:pt idx="38">
                  <c:v>12.7389525388206</c:v>
                </c:pt>
                <c:pt idx="39">
                  <c:v>11.5312343601181</c:v>
                </c:pt>
                <c:pt idx="40">
                  <c:v>9.8015263265308299</c:v>
                </c:pt>
                <c:pt idx="41">
                  <c:v>9.7093479614240792</c:v>
                </c:pt>
                <c:pt idx="42">
                  <c:v>6.8644648691523296</c:v>
                </c:pt>
                <c:pt idx="43">
                  <c:v>3.0028618177171702</c:v>
                </c:pt>
                <c:pt idx="44">
                  <c:v>-0.403393506118917</c:v>
                </c:pt>
                <c:pt idx="45">
                  <c:v>-0.34296156835625002</c:v>
                </c:pt>
                <c:pt idx="46">
                  <c:v>0.16445578103549999</c:v>
                </c:pt>
                <c:pt idx="47">
                  <c:v>0.57655804100624997</c:v>
                </c:pt>
                <c:pt idx="48">
                  <c:v>0.92978034697724998</c:v>
                </c:pt>
                <c:pt idx="49">
                  <c:v>1.3320890019865801</c:v>
                </c:pt>
                <c:pt idx="50">
                  <c:v>2.7771089725517499</c:v>
                </c:pt>
                <c:pt idx="51">
                  <c:v>2.6550116540326698</c:v>
                </c:pt>
                <c:pt idx="52">
                  <c:v>2.7872437783550801</c:v>
                </c:pt>
                <c:pt idx="53">
                  <c:v>3.2625607604392499</c:v>
                </c:pt>
                <c:pt idx="54">
                  <c:v>4.6713409219238304</c:v>
                </c:pt>
                <c:pt idx="55">
                  <c:v>6.5661053351045799</c:v>
                </c:pt>
                <c:pt idx="56">
                  <c:v>7.8988891188414199</c:v>
                </c:pt>
                <c:pt idx="57">
                  <c:v>7.3041266822770003</c:v>
                </c:pt>
                <c:pt idx="58">
                  <c:v>5.7153594832285801</c:v>
                </c:pt>
                <c:pt idx="59">
                  <c:v>6.07007103592733</c:v>
                </c:pt>
                <c:pt idx="60">
                  <c:v>6.1778526125438296</c:v>
                </c:pt>
                <c:pt idx="61">
                  <c:v>4.3340136891938297</c:v>
                </c:pt>
                <c:pt idx="62">
                  <c:v>2.7659829635355799</c:v>
                </c:pt>
                <c:pt idx="63">
                  <c:v>2.4443163073777501</c:v>
                </c:pt>
                <c:pt idx="64">
                  <c:v>2.41329511344225</c:v>
                </c:pt>
                <c:pt idx="65">
                  <c:v>0.27476169494466701</c:v>
                </c:pt>
                <c:pt idx="66">
                  <c:v>-0.23901487841291699</c:v>
                </c:pt>
                <c:pt idx="67">
                  <c:v>-1.0915782854304199</c:v>
                </c:pt>
                <c:pt idx="68">
                  <c:v>-2.5940424687510801</c:v>
                </c:pt>
                <c:pt idx="69">
                  <c:v>-2.7387840865422501</c:v>
                </c:pt>
                <c:pt idx="70">
                  <c:v>-3.57054940395758</c:v>
                </c:pt>
                <c:pt idx="71">
                  <c:v>-4.9153687214754997</c:v>
                </c:pt>
                <c:pt idx="72">
                  <c:v>-5.0904448239659201</c:v>
                </c:pt>
                <c:pt idx="73">
                  <c:v>-4.19629334960658</c:v>
                </c:pt>
                <c:pt idx="74">
                  <c:v>-3.2963021105360002</c:v>
                </c:pt>
                <c:pt idx="75">
                  <c:v>-2.41660674520667</c:v>
                </c:pt>
                <c:pt idx="76">
                  <c:v>-2.9604979303992498</c:v>
                </c:pt>
                <c:pt idx="77">
                  <c:v>-2.46316601086358</c:v>
                </c:pt>
                <c:pt idx="78">
                  <c:v>-3.6274824112825002</c:v>
                </c:pt>
                <c:pt idx="79">
                  <c:v>-5.15146305623517</c:v>
                </c:pt>
                <c:pt idx="80">
                  <c:v>-5.5238135227429996</c:v>
                </c:pt>
                <c:pt idx="81">
                  <c:v>-6.9458989809667502</c:v>
                </c:pt>
                <c:pt idx="82">
                  <c:v>-6.35196864640558</c:v>
                </c:pt>
                <c:pt idx="83">
                  <c:v>-7.6572276443535001</c:v>
                </c:pt>
                <c:pt idx="84">
                  <c:v>-8.7569341559500806</c:v>
                </c:pt>
                <c:pt idx="85">
                  <c:v>-9.5080541591520795</c:v>
                </c:pt>
                <c:pt idx="86">
                  <c:v>-10.410367468549801</c:v>
                </c:pt>
                <c:pt idx="87">
                  <c:v>-14.7816274049133</c:v>
                </c:pt>
                <c:pt idx="88">
                  <c:v>-17.7730354127707</c:v>
                </c:pt>
                <c:pt idx="89">
                  <c:v>-19.7954413091818</c:v>
                </c:pt>
                <c:pt idx="90">
                  <c:v>-21.031507582278302</c:v>
                </c:pt>
                <c:pt idx="91">
                  <c:v>-20.139013205918602</c:v>
                </c:pt>
                <c:pt idx="92">
                  <c:v>-18.8295530005038</c:v>
                </c:pt>
                <c:pt idx="93">
                  <c:v>-16.329236023377401</c:v>
                </c:pt>
                <c:pt idx="94">
                  <c:v>-13.96488021421</c:v>
                </c:pt>
                <c:pt idx="95">
                  <c:v>-11.7736948251342</c:v>
                </c:pt>
                <c:pt idx="96">
                  <c:v>-10.943702482505101</c:v>
                </c:pt>
                <c:pt idx="97">
                  <c:v>-10.669445162379199</c:v>
                </c:pt>
                <c:pt idx="98">
                  <c:v>-9.9215321056652499</c:v>
                </c:pt>
                <c:pt idx="99">
                  <c:v>-0.54199145880175004</c:v>
                </c:pt>
                <c:pt idx="100">
                  <c:v>8.4018447386004205</c:v>
                </c:pt>
                <c:pt idx="101">
                  <c:v>12.7832901183441</c:v>
                </c:pt>
                <c:pt idx="102">
                  <c:v>16.357995678503499</c:v>
                </c:pt>
                <c:pt idx="103">
                  <c:v>16.977410975457701</c:v>
                </c:pt>
                <c:pt idx="104">
                  <c:v>16.448526289915801</c:v>
                </c:pt>
                <c:pt idx="105">
                  <c:v>14.5968696822226</c:v>
                </c:pt>
                <c:pt idx="106">
                  <c:v>11.1279445442803</c:v>
                </c:pt>
                <c:pt idx="107">
                  <c:v>9.6121800272162492</c:v>
                </c:pt>
                <c:pt idx="108">
                  <c:v>8.72177584541142</c:v>
                </c:pt>
                <c:pt idx="109">
                  <c:v>9.1388122856689193</c:v>
                </c:pt>
                <c:pt idx="110">
                  <c:v>8.6996321575006696</c:v>
                </c:pt>
                <c:pt idx="111">
                  <c:v>3.5681074158067498</c:v>
                </c:pt>
                <c:pt idx="112">
                  <c:v>-1.16179219706892</c:v>
                </c:pt>
                <c:pt idx="113">
                  <c:v>-1.7035406175458301</c:v>
                </c:pt>
                <c:pt idx="114">
                  <c:v>-2.8536199745309201</c:v>
                </c:pt>
                <c:pt idx="115">
                  <c:v>-2.5155240995783301</c:v>
                </c:pt>
                <c:pt idx="116">
                  <c:v>-1.71214310194325</c:v>
                </c:pt>
                <c:pt idx="117">
                  <c:v>-0.65171571943358297</c:v>
                </c:pt>
                <c:pt idx="118">
                  <c:v>1.43186918000925</c:v>
                </c:pt>
                <c:pt idx="119">
                  <c:v>2.19359305885592</c:v>
                </c:pt>
                <c:pt idx="120">
                  <c:v>2.5709313731446701</c:v>
                </c:pt>
                <c:pt idx="121">
                  <c:v>2.65659203927942</c:v>
                </c:pt>
                <c:pt idx="122">
                  <c:v>3.3041836289756699</c:v>
                </c:pt>
                <c:pt idx="123">
                  <c:v>3.74919108611358</c:v>
                </c:pt>
                <c:pt idx="124">
                  <c:v>4.9013083031838303</c:v>
                </c:pt>
              </c:numCache>
            </c:numRef>
          </c:val>
          <c:smooth val="0"/>
          <c:extLst>
            <c:ext xmlns:c16="http://schemas.microsoft.com/office/drawing/2014/chart" uri="{C3380CC4-5D6E-409C-BE32-E72D297353CC}">
              <c16:uniqueId val="{00000017-A677-4A3E-8EDC-44631095A7D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DA1-430F-847A-8AAEFC2B04C1}"/>
              </c:ext>
            </c:extLst>
          </c:dPt>
          <c:dPt>
            <c:idx val="1"/>
            <c:invertIfNegative val="0"/>
            <c:bubble3D val="0"/>
            <c:spPr>
              <a:solidFill>
                <a:srgbClr val="7C878E"/>
              </a:solidFill>
              <a:ln>
                <a:noFill/>
              </a:ln>
              <a:effectLst/>
            </c:spPr>
            <c:extLst>
              <c:ext xmlns:c16="http://schemas.microsoft.com/office/drawing/2014/chart" uri="{C3380CC4-5D6E-409C-BE32-E72D297353CC}">
                <c16:uniqueId val="{00000003-9DA1-430F-847A-8AAEFC2B04C1}"/>
              </c:ext>
            </c:extLst>
          </c:dPt>
          <c:dPt>
            <c:idx val="2"/>
            <c:invertIfNegative val="0"/>
            <c:bubble3D val="0"/>
            <c:spPr>
              <a:solidFill>
                <a:srgbClr val="7C878E"/>
              </a:solidFill>
              <a:ln>
                <a:noFill/>
              </a:ln>
              <a:effectLst/>
            </c:spPr>
            <c:extLst>
              <c:ext xmlns:c16="http://schemas.microsoft.com/office/drawing/2014/chart" uri="{C3380CC4-5D6E-409C-BE32-E72D297353CC}">
                <c16:uniqueId val="{00000005-9DA1-430F-847A-8AAEFC2B04C1}"/>
              </c:ext>
            </c:extLst>
          </c:dPt>
          <c:dPt>
            <c:idx val="3"/>
            <c:invertIfNegative val="0"/>
            <c:bubble3D val="0"/>
            <c:spPr>
              <a:solidFill>
                <a:srgbClr val="7C878E"/>
              </a:solidFill>
              <a:ln>
                <a:noFill/>
              </a:ln>
              <a:effectLst/>
            </c:spPr>
            <c:extLst>
              <c:ext xmlns:c16="http://schemas.microsoft.com/office/drawing/2014/chart" uri="{C3380CC4-5D6E-409C-BE32-E72D297353CC}">
                <c16:uniqueId val="{00000007-9DA1-430F-847A-8AAEFC2B04C1}"/>
              </c:ext>
            </c:extLst>
          </c:dPt>
          <c:dPt>
            <c:idx val="4"/>
            <c:invertIfNegative val="0"/>
            <c:bubble3D val="0"/>
            <c:spPr>
              <a:solidFill>
                <a:srgbClr val="7C878E"/>
              </a:solidFill>
              <a:ln>
                <a:noFill/>
              </a:ln>
              <a:effectLst/>
            </c:spPr>
            <c:extLst>
              <c:ext xmlns:c16="http://schemas.microsoft.com/office/drawing/2014/chart" uri="{C3380CC4-5D6E-409C-BE32-E72D297353CC}">
                <c16:uniqueId val="{00000009-9DA1-430F-847A-8AAEFC2B04C1}"/>
              </c:ext>
            </c:extLst>
          </c:dPt>
          <c:dPt>
            <c:idx val="5"/>
            <c:invertIfNegative val="0"/>
            <c:bubble3D val="0"/>
            <c:spPr>
              <a:solidFill>
                <a:srgbClr val="7C878E"/>
              </a:solidFill>
              <a:ln>
                <a:noFill/>
              </a:ln>
              <a:effectLst/>
            </c:spPr>
            <c:extLst>
              <c:ext xmlns:c16="http://schemas.microsoft.com/office/drawing/2014/chart" uri="{C3380CC4-5D6E-409C-BE32-E72D297353CC}">
                <c16:uniqueId val="{0000000B-9DA1-430F-847A-8AAEFC2B04C1}"/>
              </c:ext>
            </c:extLst>
          </c:dPt>
          <c:dPt>
            <c:idx val="6"/>
            <c:invertIfNegative val="0"/>
            <c:bubble3D val="0"/>
            <c:spPr>
              <a:solidFill>
                <a:srgbClr val="7C878E"/>
              </a:solidFill>
              <a:ln>
                <a:noFill/>
              </a:ln>
              <a:effectLst/>
            </c:spPr>
            <c:extLst>
              <c:ext xmlns:c16="http://schemas.microsoft.com/office/drawing/2014/chart" uri="{C3380CC4-5D6E-409C-BE32-E72D297353CC}">
                <c16:uniqueId val="{0000000D-9DA1-430F-847A-8AAEFC2B04C1}"/>
              </c:ext>
            </c:extLst>
          </c:dPt>
          <c:dPt>
            <c:idx val="7"/>
            <c:invertIfNegative val="0"/>
            <c:bubble3D val="0"/>
            <c:spPr>
              <a:solidFill>
                <a:srgbClr val="7C878E"/>
              </a:solidFill>
              <a:ln>
                <a:noFill/>
              </a:ln>
              <a:effectLst/>
            </c:spPr>
            <c:extLst>
              <c:ext xmlns:c16="http://schemas.microsoft.com/office/drawing/2014/chart" uri="{C3380CC4-5D6E-409C-BE32-E72D297353CC}">
                <c16:uniqueId val="{0000000F-9DA1-430F-847A-8AAEFC2B04C1}"/>
              </c:ext>
            </c:extLst>
          </c:dPt>
          <c:dPt>
            <c:idx val="8"/>
            <c:invertIfNegative val="0"/>
            <c:bubble3D val="0"/>
            <c:spPr>
              <a:solidFill>
                <a:srgbClr val="7C878E"/>
              </a:solidFill>
              <a:ln>
                <a:noFill/>
              </a:ln>
              <a:effectLst/>
            </c:spPr>
            <c:extLst>
              <c:ext xmlns:c16="http://schemas.microsoft.com/office/drawing/2014/chart" uri="{C3380CC4-5D6E-409C-BE32-E72D297353CC}">
                <c16:uniqueId val="{00000011-9DA1-430F-847A-8AAEFC2B04C1}"/>
              </c:ext>
            </c:extLst>
          </c:dPt>
          <c:dPt>
            <c:idx val="9"/>
            <c:invertIfNegative val="0"/>
            <c:bubble3D val="0"/>
            <c:spPr>
              <a:solidFill>
                <a:srgbClr val="7C878E"/>
              </a:solidFill>
              <a:ln>
                <a:noFill/>
              </a:ln>
              <a:effectLst/>
            </c:spPr>
            <c:extLst>
              <c:ext xmlns:c16="http://schemas.microsoft.com/office/drawing/2014/chart" uri="{C3380CC4-5D6E-409C-BE32-E72D297353CC}">
                <c16:uniqueId val="{00000013-9DA1-430F-847A-8AAEFC2B04C1}"/>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DA1-430F-847A-8AAEFC2B04C1}"/>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DA1-430F-847A-8AAEFC2B04C1}"/>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DA1-430F-847A-8AAEFC2B04C1}"/>
              </c:ext>
            </c:extLst>
          </c:dPt>
          <c:dPt>
            <c:idx val="13"/>
            <c:invertIfNegative val="0"/>
            <c:bubble3D val="0"/>
            <c:spPr>
              <a:solidFill>
                <a:srgbClr val="7C878E"/>
              </a:solidFill>
              <a:ln>
                <a:noFill/>
              </a:ln>
              <a:effectLst/>
            </c:spPr>
            <c:extLst>
              <c:ext xmlns:c16="http://schemas.microsoft.com/office/drawing/2014/chart" uri="{C3380CC4-5D6E-409C-BE32-E72D297353CC}">
                <c16:uniqueId val="{0000001B-9DA1-430F-847A-8AAEFC2B04C1}"/>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DA1-430F-847A-8AAEFC2B04C1}"/>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DA1-430F-847A-8AAEFC2B04C1}"/>
              </c:ext>
            </c:extLst>
          </c:dPt>
          <c:dPt>
            <c:idx val="16"/>
            <c:invertIfNegative val="0"/>
            <c:bubble3D val="0"/>
            <c:spPr>
              <a:solidFill>
                <a:srgbClr val="7C878E"/>
              </a:solidFill>
              <a:ln>
                <a:noFill/>
              </a:ln>
              <a:effectLst/>
            </c:spPr>
            <c:extLst>
              <c:ext xmlns:c16="http://schemas.microsoft.com/office/drawing/2014/chart" uri="{C3380CC4-5D6E-409C-BE32-E72D297353CC}">
                <c16:uniqueId val="{00000021-9DA1-430F-847A-8AAEFC2B04C1}"/>
              </c:ext>
            </c:extLst>
          </c:dPt>
          <c:dPt>
            <c:idx val="17"/>
            <c:invertIfNegative val="0"/>
            <c:bubble3D val="0"/>
            <c:spPr>
              <a:solidFill>
                <a:srgbClr val="95682B"/>
              </a:solidFill>
              <a:ln>
                <a:noFill/>
              </a:ln>
              <a:effectLst/>
            </c:spPr>
            <c:extLst>
              <c:ext xmlns:c16="http://schemas.microsoft.com/office/drawing/2014/chart" uri="{C3380CC4-5D6E-409C-BE32-E72D297353CC}">
                <c16:uniqueId val="{00000023-9DA1-430F-847A-8AAEFC2B04C1}"/>
              </c:ext>
            </c:extLst>
          </c:dPt>
          <c:dPt>
            <c:idx val="20"/>
            <c:invertIfNegative val="0"/>
            <c:bubble3D val="0"/>
            <c:spPr>
              <a:solidFill>
                <a:srgbClr val="FBBB27"/>
              </a:solidFill>
              <a:ln>
                <a:noFill/>
              </a:ln>
              <a:effectLst/>
            </c:spPr>
            <c:extLst>
              <c:ext xmlns:c16="http://schemas.microsoft.com/office/drawing/2014/chart" uri="{C3380CC4-5D6E-409C-BE32-E72D297353CC}">
                <c16:uniqueId val="{00000025-9DA1-430F-847A-8AAEFC2B04C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'F89'!$A$6:$A$38</c:f>
              <c:strCache>
                <c:ptCount val="33"/>
                <c:pt idx="0">
                  <c:v>Ciudad de México</c:v>
                </c:pt>
                <c:pt idx="1">
                  <c:v>Guerrero</c:v>
                </c:pt>
                <c:pt idx="2">
                  <c:v>Guanajuato</c:v>
                </c:pt>
                <c:pt idx="3">
                  <c:v>Tamaulipas</c:v>
                </c:pt>
                <c:pt idx="4">
                  <c:v>Nuevo León</c:v>
                </c:pt>
                <c:pt idx="5">
                  <c:v>Morelos</c:v>
                </c:pt>
                <c:pt idx="6">
                  <c:v>Coahuila</c:v>
                </c:pt>
                <c:pt idx="7">
                  <c:v>Nayarit</c:v>
                </c:pt>
                <c:pt idx="8">
                  <c:v>Puebla</c:v>
                </c:pt>
                <c:pt idx="9">
                  <c:v>Zacatecas</c:v>
                </c:pt>
                <c:pt idx="10">
                  <c:v>Baja California Sur</c:v>
                </c:pt>
                <c:pt idx="11">
                  <c:v>Veracruz</c:v>
                </c:pt>
                <c:pt idx="12">
                  <c:v>Colima</c:v>
                </c:pt>
                <c:pt idx="13">
                  <c:v>Chiapas</c:v>
                </c:pt>
                <c:pt idx="14">
                  <c:v>San Luis Potosí</c:v>
                </c:pt>
                <c:pt idx="15">
                  <c:v>Querétaro</c:v>
                </c:pt>
                <c:pt idx="16">
                  <c:v>Michoacán</c:v>
                </c:pt>
                <c:pt idx="17">
                  <c:v>Nacional</c:v>
                </c:pt>
                <c:pt idx="18">
                  <c:v>Hidalgo</c:v>
                </c:pt>
                <c:pt idx="19">
                  <c:v>Tabasco</c:v>
                </c:pt>
                <c:pt idx="20">
                  <c:v>Jalisco</c:v>
                </c:pt>
                <c:pt idx="21">
                  <c:v>Estado de México</c:v>
                </c:pt>
                <c:pt idx="22">
                  <c:v>Baja California</c:v>
                </c:pt>
                <c:pt idx="23">
                  <c:v>Sinaloa</c:v>
                </c:pt>
                <c:pt idx="24">
                  <c:v>Tlaxcala</c:v>
                </c:pt>
                <c:pt idx="25">
                  <c:v>Yucatán</c:v>
                </c:pt>
                <c:pt idx="26">
                  <c:v>Sonora</c:v>
                </c:pt>
                <c:pt idx="27">
                  <c:v>Aguascalientes</c:v>
                </c:pt>
                <c:pt idx="28">
                  <c:v>Chihuahua</c:v>
                </c:pt>
                <c:pt idx="29">
                  <c:v>Oaxaca</c:v>
                </c:pt>
                <c:pt idx="30">
                  <c:v>Durango</c:v>
                </c:pt>
                <c:pt idx="31">
                  <c:v>Campeche</c:v>
                </c:pt>
                <c:pt idx="32">
                  <c:v>Quintana Roo</c:v>
                </c:pt>
              </c:strCache>
            </c:strRef>
          </c:cat>
          <c:val>
            <c:numRef>
              <c:f>'F89'!$B$6:$B$38</c:f>
              <c:numCache>
                <c:formatCode>0.0</c:formatCode>
                <c:ptCount val="33"/>
                <c:pt idx="0">
                  <c:v>-13.724261869654001</c:v>
                </c:pt>
                <c:pt idx="1">
                  <c:v>-10.514015968622999</c:v>
                </c:pt>
                <c:pt idx="2">
                  <c:v>-10.476934795067001</c:v>
                </c:pt>
                <c:pt idx="3">
                  <c:v>-4.4329218760889999</c:v>
                </c:pt>
                <c:pt idx="4">
                  <c:v>-3.5204401043460001</c:v>
                </c:pt>
                <c:pt idx="5">
                  <c:v>-2.6208879016040001</c:v>
                </c:pt>
                <c:pt idx="6">
                  <c:v>-0.97347289397900005</c:v>
                </c:pt>
                <c:pt idx="7">
                  <c:v>-0.26550260757499999</c:v>
                </c:pt>
                <c:pt idx="8">
                  <c:v>0.98716331617300002</c:v>
                </c:pt>
                <c:pt idx="9">
                  <c:v>3.1660889063369999</c:v>
                </c:pt>
                <c:pt idx="10">
                  <c:v>5.2517720932370002</c:v>
                </c:pt>
                <c:pt idx="11">
                  <c:v>5.505141075339</c:v>
                </c:pt>
                <c:pt idx="12">
                  <c:v>6.4210831873860004</c:v>
                </c:pt>
                <c:pt idx="13">
                  <c:v>7.969036239477</c:v>
                </c:pt>
                <c:pt idx="14">
                  <c:v>9.1631465321960004</c:v>
                </c:pt>
                <c:pt idx="15">
                  <c:v>10.970473747645</c:v>
                </c:pt>
                <c:pt idx="16">
                  <c:v>14.618796340180999</c:v>
                </c:pt>
                <c:pt idx="17">
                  <c:v>17.594824699221999</c:v>
                </c:pt>
                <c:pt idx="18">
                  <c:v>17.596134613242999</c:v>
                </c:pt>
                <c:pt idx="19">
                  <c:v>17.837305663013002</c:v>
                </c:pt>
                <c:pt idx="20">
                  <c:v>20.094038036034</c:v>
                </c:pt>
                <c:pt idx="21">
                  <c:v>20.512125891417998</c:v>
                </c:pt>
                <c:pt idx="22">
                  <c:v>22.335167570787998</c:v>
                </c:pt>
                <c:pt idx="23">
                  <c:v>22.361968215312</c:v>
                </c:pt>
                <c:pt idx="24">
                  <c:v>28.400615879674</c:v>
                </c:pt>
                <c:pt idx="25">
                  <c:v>31.905810209327999</c:v>
                </c:pt>
                <c:pt idx="26">
                  <c:v>34.418272980612002</c:v>
                </c:pt>
                <c:pt idx="27">
                  <c:v>35.238915921354</c:v>
                </c:pt>
                <c:pt idx="28">
                  <c:v>36.549299997201999</c:v>
                </c:pt>
                <c:pt idx="29">
                  <c:v>63.946510714698</c:v>
                </c:pt>
                <c:pt idx="30">
                  <c:v>66.480493118555998</c:v>
                </c:pt>
                <c:pt idx="31">
                  <c:v>181.22177206533499</c:v>
                </c:pt>
                <c:pt idx="32">
                  <c:v>237.28821146381199</c:v>
                </c:pt>
              </c:numCache>
            </c:numRef>
          </c:val>
          <c:extLst>
            <c:ext xmlns:c16="http://schemas.microsoft.com/office/drawing/2014/chart" uri="{C3380CC4-5D6E-409C-BE32-E72D297353CC}">
              <c16:uniqueId val="{00000026-9DA1-430F-847A-8AAEFC2B04C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'F90'!$C$5</c:f>
              <c:strCache>
                <c:ptCount val="1"/>
                <c:pt idx="0">
                  <c:v>Variación</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4BDB-4A70-B283-78A6FEBB92A5}"/>
              </c:ext>
            </c:extLst>
          </c:dPt>
          <c:dPt>
            <c:idx val="16"/>
            <c:invertIfNegative val="0"/>
            <c:bubble3D val="0"/>
            <c:spPr>
              <a:solidFill>
                <a:srgbClr val="7C878E"/>
              </a:solidFill>
              <a:ln>
                <a:noFill/>
              </a:ln>
              <a:effectLst/>
            </c:spPr>
            <c:extLst>
              <c:ext xmlns:c16="http://schemas.microsoft.com/office/drawing/2014/chart" uri="{C3380CC4-5D6E-409C-BE32-E72D297353CC}">
                <c16:uniqueId val="{00000003-4BDB-4A70-B283-78A6FEBB92A5}"/>
              </c:ext>
            </c:extLst>
          </c:dPt>
          <c:dPt>
            <c:idx val="28"/>
            <c:invertIfNegative val="0"/>
            <c:bubble3D val="0"/>
            <c:spPr>
              <a:solidFill>
                <a:srgbClr val="7C878E"/>
              </a:solidFill>
              <a:ln>
                <a:noFill/>
              </a:ln>
              <a:effectLst/>
            </c:spPr>
            <c:extLst>
              <c:ext xmlns:c16="http://schemas.microsoft.com/office/drawing/2014/chart" uri="{C3380CC4-5D6E-409C-BE32-E72D297353CC}">
                <c16:uniqueId val="{00000005-4BDB-4A70-B283-78A6FEBB92A5}"/>
              </c:ext>
            </c:extLst>
          </c:dPt>
          <c:dPt>
            <c:idx val="40"/>
            <c:invertIfNegative val="0"/>
            <c:bubble3D val="0"/>
            <c:spPr>
              <a:solidFill>
                <a:srgbClr val="7C878E"/>
              </a:solidFill>
              <a:ln>
                <a:noFill/>
              </a:ln>
              <a:effectLst/>
            </c:spPr>
            <c:extLst>
              <c:ext xmlns:c16="http://schemas.microsoft.com/office/drawing/2014/chart" uri="{C3380CC4-5D6E-409C-BE32-E72D297353CC}">
                <c16:uniqueId val="{00000007-4BDB-4A70-B283-78A6FEBB92A5}"/>
              </c:ext>
            </c:extLst>
          </c:dPt>
          <c:dPt>
            <c:idx val="52"/>
            <c:invertIfNegative val="0"/>
            <c:bubble3D val="0"/>
            <c:spPr>
              <a:solidFill>
                <a:srgbClr val="7C878E"/>
              </a:solidFill>
              <a:ln>
                <a:noFill/>
              </a:ln>
              <a:effectLst/>
            </c:spPr>
            <c:extLst>
              <c:ext xmlns:c16="http://schemas.microsoft.com/office/drawing/2014/chart" uri="{C3380CC4-5D6E-409C-BE32-E72D297353CC}">
                <c16:uniqueId val="{00000009-4BDB-4A70-B283-78A6FEBB92A5}"/>
              </c:ext>
            </c:extLst>
          </c:dPt>
          <c:dPt>
            <c:idx val="64"/>
            <c:invertIfNegative val="0"/>
            <c:bubble3D val="0"/>
            <c:spPr>
              <a:solidFill>
                <a:srgbClr val="7C878E"/>
              </a:solidFill>
              <a:ln>
                <a:noFill/>
              </a:ln>
              <a:effectLst/>
            </c:spPr>
            <c:extLst>
              <c:ext xmlns:c16="http://schemas.microsoft.com/office/drawing/2014/chart" uri="{C3380CC4-5D6E-409C-BE32-E72D297353CC}">
                <c16:uniqueId val="{0000000B-4BDB-4A70-B283-78A6FEBB92A5}"/>
              </c:ext>
            </c:extLst>
          </c:dPt>
          <c:dPt>
            <c:idx val="76"/>
            <c:invertIfNegative val="0"/>
            <c:bubble3D val="0"/>
            <c:spPr>
              <a:solidFill>
                <a:srgbClr val="7C878E"/>
              </a:solidFill>
              <a:ln>
                <a:noFill/>
              </a:ln>
              <a:effectLst/>
            </c:spPr>
            <c:extLst>
              <c:ext xmlns:c16="http://schemas.microsoft.com/office/drawing/2014/chart" uri="{C3380CC4-5D6E-409C-BE32-E72D297353CC}">
                <c16:uniqueId val="{0000000D-4BDB-4A70-B283-78A6FEBB92A5}"/>
              </c:ext>
            </c:extLst>
          </c:dPt>
          <c:dPt>
            <c:idx val="88"/>
            <c:invertIfNegative val="0"/>
            <c:bubble3D val="0"/>
            <c:spPr>
              <a:solidFill>
                <a:srgbClr val="7C878E"/>
              </a:solidFill>
              <a:ln>
                <a:noFill/>
              </a:ln>
              <a:effectLst/>
            </c:spPr>
            <c:extLst>
              <c:ext xmlns:c16="http://schemas.microsoft.com/office/drawing/2014/chart" uri="{C3380CC4-5D6E-409C-BE32-E72D297353CC}">
                <c16:uniqueId val="{0000000F-4BDB-4A70-B283-78A6FEBB92A5}"/>
              </c:ext>
            </c:extLst>
          </c:dPt>
          <c:dPt>
            <c:idx val="100"/>
            <c:invertIfNegative val="0"/>
            <c:bubble3D val="0"/>
            <c:spPr>
              <a:solidFill>
                <a:srgbClr val="7C878E"/>
              </a:solidFill>
              <a:ln>
                <a:noFill/>
              </a:ln>
              <a:effectLst/>
            </c:spPr>
            <c:extLst>
              <c:ext xmlns:c16="http://schemas.microsoft.com/office/drawing/2014/chart" uri="{C3380CC4-5D6E-409C-BE32-E72D297353CC}">
                <c16:uniqueId val="{00000011-4BDB-4A70-B283-78A6FEBB92A5}"/>
              </c:ext>
            </c:extLst>
          </c:dPt>
          <c:dPt>
            <c:idx val="112"/>
            <c:invertIfNegative val="0"/>
            <c:bubble3D val="0"/>
            <c:spPr>
              <a:solidFill>
                <a:srgbClr val="7C878E"/>
              </a:solidFill>
              <a:ln>
                <a:noFill/>
              </a:ln>
              <a:effectLst/>
            </c:spPr>
            <c:extLst>
              <c:ext xmlns:c16="http://schemas.microsoft.com/office/drawing/2014/chart" uri="{C3380CC4-5D6E-409C-BE32-E72D297353CC}">
                <c16:uniqueId val="{00000013-4BDB-4A70-B283-78A6FEBB92A5}"/>
              </c:ext>
            </c:extLst>
          </c:dPt>
          <c:dPt>
            <c:idx val="124"/>
            <c:invertIfNegative val="0"/>
            <c:bubble3D val="0"/>
            <c:spPr>
              <a:solidFill>
                <a:srgbClr val="FBBB27"/>
              </a:solidFill>
              <a:ln>
                <a:noFill/>
              </a:ln>
              <a:effectLst/>
            </c:spPr>
            <c:extLst>
              <c:ext xmlns:c16="http://schemas.microsoft.com/office/drawing/2014/chart" uri="{C3380CC4-5D6E-409C-BE32-E72D297353CC}">
                <c16:uniqueId val="{00000015-4BDB-4A70-B283-78A6FEBB92A5}"/>
              </c:ext>
            </c:extLst>
          </c:dPt>
          <c:cat>
            <c:multiLvlStrRef>
              <c:f>'F90'!$A$6:$B$130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'F90'!$C$6:$C$130</c:f>
              <c:numCache>
                <c:formatCode>0.0</c:formatCode>
                <c:ptCount val="125"/>
                <c:pt idx="0">
                  <c:v>2.5335399691120002</c:v>
                </c:pt>
                <c:pt idx="1">
                  <c:v>-9.9417072058000003E-2</c:v>
                </c:pt>
                <c:pt idx="2">
                  <c:v>-6.7571422836909996</c:v>
                </c:pt>
                <c:pt idx="3">
                  <c:v>4.1966528334040003</c:v>
                </c:pt>
                <c:pt idx="4">
                  <c:v>2.2172369629270001</c:v>
                </c:pt>
                <c:pt idx="5">
                  <c:v>0.48941565187500002</c:v>
                </c:pt>
                <c:pt idx="6">
                  <c:v>6.6113885468250002</c:v>
                </c:pt>
                <c:pt idx="7">
                  <c:v>4.0261642890539999</c:v>
                </c:pt>
                <c:pt idx="8">
                  <c:v>4.9638932837510001</c:v>
                </c:pt>
                <c:pt idx="9">
                  <c:v>4.8695009035880004</c:v>
                </c:pt>
                <c:pt idx="10">
                  <c:v>3.0345826925880002</c:v>
                </c:pt>
                <c:pt idx="11">
                  <c:v>-0.58897882634700005</c:v>
                </c:pt>
                <c:pt idx="12">
                  <c:v>6.3238928080530004</c:v>
                </c:pt>
                <c:pt idx="13">
                  <c:v>4.1938215944610002</c:v>
                </c:pt>
                <c:pt idx="14">
                  <c:v>12.12676383987</c:v>
                </c:pt>
                <c:pt idx="15">
                  <c:v>7.1743150587770002</c:v>
                </c:pt>
                <c:pt idx="16">
                  <c:v>8.2466169626039996</c:v>
                </c:pt>
                <c:pt idx="17">
                  <c:v>10.144297290655</c:v>
                </c:pt>
                <c:pt idx="18">
                  <c:v>8.6855614041870002</c:v>
                </c:pt>
                <c:pt idx="19">
                  <c:v>7.7136117546429999</c:v>
                </c:pt>
                <c:pt idx="20">
                  <c:v>10.427083760163001</c:v>
                </c:pt>
                <c:pt idx="21">
                  <c:v>9.4825837430619995</c:v>
                </c:pt>
                <c:pt idx="22">
                  <c:v>8.5518790670110008</c:v>
                </c:pt>
                <c:pt idx="23">
                  <c:v>16.582869636611999</c:v>
                </c:pt>
                <c:pt idx="24">
                  <c:v>9.5083100779160006</c:v>
                </c:pt>
                <c:pt idx="25">
                  <c:v>9.0758520840140005</c:v>
                </c:pt>
                <c:pt idx="26">
                  <c:v>7.1320412207970003</c:v>
                </c:pt>
                <c:pt idx="27">
                  <c:v>6.0509874272550004</c:v>
                </c:pt>
                <c:pt idx="28">
                  <c:v>3.6920317958400002</c:v>
                </c:pt>
                <c:pt idx="29">
                  <c:v>5.8953078730969999</c:v>
                </c:pt>
                <c:pt idx="30">
                  <c:v>5.9741703810970002</c:v>
                </c:pt>
                <c:pt idx="31">
                  <c:v>2.8402602055530002</c:v>
                </c:pt>
                <c:pt idx="32">
                  <c:v>4.8584353010679999</c:v>
                </c:pt>
                <c:pt idx="33">
                  <c:v>3.254613038115</c:v>
                </c:pt>
                <c:pt idx="34">
                  <c:v>3.4913968383810001</c:v>
                </c:pt>
                <c:pt idx="35">
                  <c:v>6.5756689487479996</c:v>
                </c:pt>
                <c:pt idx="36">
                  <c:v>0.76708428373299997</c:v>
                </c:pt>
                <c:pt idx="37">
                  <c:v>4.0219829733730004</c:v>
                </c:pt>
                <c:pt idx="38">
                  <c:v>-5.8708113401000003E-2</c:v>
                </c:pt>
                <c:pt idx="39">
                  <c:v>6.4919203640300003</c:v>
                </c:pt>
                <c:pt idx="40">
                  <c:v>3.385701726098</c:v>
                </c:pt>
                <c:pt idx="41">
                  <c:v>2.3726973117179999</c:v>
                </c:pt>
                <c:pt idx="42">
                  <c:v>-1.5228475170839999</c:v>
                </c:pt>
                <c:pt idx="43">
                  <c:v>4.1527902552049998</c:v>
                </c:pt>
                <c:pt idx="44">
                  <c:v>-1.59793295053</c:v>
                </c:pt>
                <c:pt idx="45">
                  <c:v>-3.168297141934</c:v>
                </c:pt>
                <c:pt idx="46">
                  <c:v>-0.69771987458700002</c:v>
                </c:pt>
                <c:pt idx="47">
                  <c:v>-6.658266509183</c:v>
                </c:pt>
                <c:pt idx="48">
                  <c:v>-4.7096091728799996</c:v>
                </c:pt>
                <c:pt idx="49">
                  <c:v>-0.33140805363600001</c:v>
                </c:pt>
                <c:pt idx="50">
                  <c:v>6.364042826915</c:v>
                </c:pt>
                <c:pt idx="51">
                  <c:v>-6.409544200339</c:v>
                </c:pt>
                <c:pt idx="52">
                  <c:v>0.743430885968</c:v>
                </c:pt>
                <c:pt idx="53">
                  <c:v>2.5494911620549998</c:v>
                </c:pt>
                <c:pt idx="54">
                  <c:v>-1.2403421824800001</c:v>
                </c:pt>
                <c:pt idx="55">
                  <c:v>1.6616808334419999</c:v>
                </c:pt>
                <c:pt idx="56">
                  <c:v>2.677225293302</c:v>
                </c:pt>
                <c:pt idx="57">
                  <c:v>0.844502092027</c:v>
                </c:pt>
                <c:pt idx="58">
                  <c:v>1.147715147138</c:v>
                </c:pt>
                <c:pt idx="59">
                  <c:v>5.0230699281610001</c:v>
                </c:pt>
                <c:pt idx="60">
                  <c:v>11.422297530427</c:v>
                </c:pt>
                <c:pt idx="61">
                  <c:v>3.713114449011</c:v>
                </c:pt>
                <c:pt idx="62">
                  <c:v>-0.701087745077</c:v>
                </c:pt>
                <c:pt idx="63">
                  <c:v>6.8358358299740001</c:v>
                </c:pt>
                <c:pt idx="64">
                  <c:v>2.565150394237</c:v>
                </c:pt>
                <c:pt idx="65">
                  <c:v>-0.19406538158700001</c:v>
                </c:pt>
                <c:pt idx="66">
                  <c:v>3.32309070144</c:v>
                </c:pt>
                <c:pt idx="67">
                  <c:v>-1.0427283565550001</c:v>
                </c:pt>
                <c:pt idx="68">
                  <c:v>-2.3973953549679998</c:v>
                </c:pt>
                <c:pt idx="69">
                  <c:v>0.31644470745699999</c:v>
                </c:pt>
                <c:pt idx="70">
                  <c:v>1.738579822036</c:v>
                </c:pt>
                <c:pt idx="71">
                  <c:v>-2.70935481299</c:v>
                </c:pt>
                <c:pt idx="72">
                  <c:v>-0.47105678715600002</c:v>
                </c:pt>
                <c:pt idx="73">
                  <c:v>-0.193180993518</c:v>
                </c:pt>
                <c:pt idx="74">
                  <c:v>5.3309369880800004</c:v>
                </c:pt>
                <c:pt idx="75">
                  <c:v>4.4916487275339998</c:v>
                </c:pt>
                <c:pt idx="76">
                  <c:v>4.4079698348610004</c:v>
                </c:pt>
                <c:pt idx="77">
                  <c:v>1.3886920618709999</c:v>
                </c:pt>
                <c:pt idx="78">
                  <c:v>5.121222517184</c:v>
                </c:pt>
                <c:pt idx="79">
                  <c:v>0.63545445508999998</c:v>
                </c:pt>
                <c:pt idx="80">
                  <c:v>3.3549992137240001</c:v>
                </c:pt>
                <c:pt idx="81">
                  <c:v>0.30351530812999999</c:v>
                </c:pt>
                <c:pt idx="82">
                  <c:v>-1.019124325203</c:v>
                </c:pt>
                <c:pt idx="83">
                  <c:v>1.6220730434499999</c:v>
                </c:pt>
                <c:pt idx="84">
                  <c:v>-1.9529543908710001</c:v>
                </c:pt>
                <c:pt idx="85">
                  <c:v>-5.9896809467130003</c:v>
                </c:pt>
                <c:pt idx="86">
                  <c:v>-10.21209800836</c:v>
                </c:pt>
                <c:pt idx="87">
                  <c:v>-27.946454389883002</c:v>
                </c:pt>
                <c:pt idx="88">
                  <c:v>-25.939481638964999</c:v>
                </c:pt>
                <c:pt idx="89">
                  <c:v>-7.1670229572329998</c:v>
                </c:pt>
                <c:pt idx="90">
                  <c:v>-13.617350655741999</c:v>
                </c:pt>
                <c:pt idx="91">
                  <c:v>-12.977045841094</c:v>
                </c:pt>
                <c:pt idx="92">
                  <c:v>-12.926584590980999</c:v>
                </c:pt>
                <c:pt idx="93">
                  <c:v>-8.9598380981299997</c:v>
                </c:pt>
                <c:pt idx="94">
                  <c:v>-9.2415129876309994</c:v>
                </c:pt>
                <c:pt idx="95">
                  <c:v>-1.054833555923</c:v>
                </c:pt>
                <c:pt idx="96">
                  <c:v>-2.6037616421959999</c:v>
                </c:pt>
                <c:pt idx="97">
                  <c:v>-3.447340402135</c:v>
                </c:pt>
                <c:pt idx="98">
                  <c:v>4.5083361164450002</c:v>
                </c:pt>
                <c:pt idx="99">
                  <c:v>29.053801086779998</c:v>
                </c:pt>
                <c:pt idx="100">
                  <c:v>20.088194845036</c:v>
                </c:pt>
                <c:pt idx="101">
                  <c:v>1.292612155721</c:v>
                </c:pt>
                <c:pt idx="102">
                  <c:v>8.1292841805980007</c:v>
                </c:pt>
                <c:pt idx="103">
                  <c:v>9.1831600209839994</c:v>
                </c:pt>
                <c:pt idx="104">
                  <c:v>6.1221575387440001</c:v>
                </c:pt>
                <c:pt idx="105">
                  <c:v>2.7000391248829998</c:v>
                </c:pt>
                <c:pt idx="106">
                  <c:v>9.5946807270260006</c:v>
                </c:pt>
                <c:pt idx="107">
                  <c:v>6.3093011736070004</c:v>
                </c:pt>
                <c:pt idx="108">
                  <c:v>1.387854495749</c:v>
                </c:pt>
                <c:pt idx="109">
                  <c:v>15.987115633758</c:v>
                </c:pt>
                <c:pt idx="110">
                  <c:v>9.1451890723469997</c:v>
                </c:pt>
                <c:pt idx="111">
                  <c:v>10.773030569771</c:v>
                </c:pt>
                <c:pt idx="112">
                  <c:v>12.914169806364001</c:v>
                </c:pt>
                <c:pt idx="113">
                  <c:v>7.8631116504819998</c:v>
                </c:pt>
                <c:pt idx="114">
                  <c:v>5.6336573523229996</c:v>
                </c:pt>
                <c:pt idx="115">
                  <c:v>7.7543038897430003</c:v>
                </c:pt>
                <c:pt idx="116">
                  <c:v>9.7199396772310003</c:v>
                </c:pt>
                <c:pt idx="117">
                  <c:v>7.3396453694110004</c:v>
                </c:pt>
                <c:pt idx="118">
                  <c:v>2.2476216698210001</c:v>
                </c:pt>
                <c:pt idx="119">
                  <c:v>7.2084162056050003</c:v>
                </c:pt>
                <c:pt idx="120">
                  <c:v>4.6610269083629996</c:v>
                </c:pt>
                <c:pt idx="121">
                  <c:v>-0.36220518818399999</c:v>
                </c:pt>
                <c:pt idx="122">
                  <c:v>8.1563014899999997E-4</c:v>
                </c:pt>
                <c:pt idx="123">
                  <c:v>-6.402992008709</c:v>
                </c:pt>
                <c:pt idx="124">
                  <c:v>-2.4392183875920002</c:v>
                </c:pt>
              </c:numCache>
            </c:numRef>
          </c:val>
          <c:extLst>
            <c:ext xmlns:c16="http://schemas.microsoft.com/office/drawing/2014/chart" uri="{C3380CC4-5D6E-409C-BE32-E72D297353CC}">
              <c16:uniqueId val="{00000016-4BDB-4A70-B283-78A6FEBB92A5}"/>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'F90'!$D$5</c:f>
              <c:strCache>
                <c:ptCount val="1"/>
                <c:pt idx="0">
                  <c:v>Variación promedio</c:v>
                </c:pt>
              </c:strCache>
            </c:strRef>
          </c:tx>
          <c:spPr>
            <a:ln w="28575" cap="rnd">
              <a:solidFill>
                <a:srgbClr val="B69630"/>
              </a:solidFill>
              <a:round/>
            </a:ln>
            <a:effectLst/>
          </c:spPr>
          <c:marker>
            <c:symbol val="none"/>
          </c:marker>
          <c:cat>
            <c:multiLvlStrRef>
              <c:f>'F90'!$A$6:$B$130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'F90'!$D$6:$D$130</c:f>
              <c:numCache>
                <c:formatCode>0.0</c:formatCode>
                <c:ptCount val="125"/>
                <c:pt idx="0">
                  <c:v>6.4161864310079997</c:v>
                </c:pt>
                <c:pt idx="1">
                  <c:v>5.8340061131588303</c:v>
                </c:pt>
                <c:pt idx="2">
                  <c:v>4.6277925658802497</c:v>
                </c:pt>
                <c:pt idx="3">
                  <c:v>4.4936398381720801</c:v>
                </c:pt>
                <c:pt idx="4">
                  <c:v>3.7522608732831699</c:v>
                </c:pt>
                <c:pt idx="5">
                  <c:v>3.1251546320063301</c:v>
                </c:pt>
                <c:pt idx="6">
                  <c:v>2.9348054669663299</c:v>
                </c:pt>
                <c:pt idx="7">
                  <c:v>2.73796156803667</c:v>
                </c:pt>
                <c:pt idx="8">
                  <c:v>3.01053484172242</c:v>
                </c:pt>
                <c:pt idx="9">
                  <c:v>2.7322310706712498</c:v>
                </c:pt>
                <c:pt idx="10">
                  <c:v>2.50775810411433</c:v>
                </c:pt>
                <c:pt idx="11">
                  <c:v>2.12473641258567</c:v>
                </c:pt>
                <c:pt idx="12">
                  <c:v>2.4405991491640799</c:v>
                </c:pt>
                <c:pt idx="13">
                  <c:v>2.7983690380406698</c:v>
                </c:pt>
                <c:pt idx="14">
                  <c:v>4.3720278816707498</c:v>
                </c:pt>
                <c:pt idx="15">
                  <c:v>4.6201664004518301</c:v>
                </c:pt>
                <c:pt idx="16">
                  <c:v>5.1226147337582502</c:v>
                </c:pt>
                <c:pt idx="17">
                  <c:v>5.9271882036565797</c:v>
                </c:pt>
                <c:pt idx="18">
                  <c:v>6.1000359417700798</c:v>
                </c:pt>
                <c:pt idx="19">
                  <c:v>6.4073232305691699</c:v>
                </c:pt>
                <c:pt idx="20">
                  <c:v>6.8625891036034998</c:v>
                </c:pt>
                <c:pt idx="21">
                  <c:v>7.24701267355967</c:v>
                </c:pt>
                <c:pt idx="22">
                  <c:v>7.7067873714282502</c:v>
                </c:pt>
                <c:pt idx="23">
                  <c:v>9.1377747433415006</c:v>
                </c:pt>
                <c:pt idx="24">
                  <c:v>9.4031428491634195</c:v>
                </c:pt>
                <c:pt idx="25">
                  <c:v>9.8099787232928293</c:v>
                </c:pt>
                <c:pt idx="26">
                  <c:v>9.3937518383700809</c:v>
                </c:pt>
                <c:pt idx="27">
                  <c:v>9.3001412024099199</c:v>
                </c:pt>
                <c:pt idx="28">
                  <c:v>8.9205924385129194</c:v>
                </c:pt>
                <c:pt idx="29">
                  <c:v>8.5665099870497503</c:v>
                </c:pt>
                <c:pt idx="30">
                  <c:v>8.3405607351255799</c:v>
                </c:pt>
                <c:pt idx="31">
                  <c:v>7.9344481060347496</c:v>
                </c:pt>
                <c:pt idx="32">
                  <c:v>7.4703940677768301</c:v>
                </c:pt>
                <c:pt idx="33">
                  <c:v>6.9513965090312499</c:v>
                </c:pt>
                <c:pt idx="34">
                  <c:v>6.5296896566454201</c:v>
                </c:pt>
                <c:pt idx="35">
                  <c:v>5.69575626599008</c:v>
                </c:pt>
                <c:pt idx="36">
                  <c:v>4.9673207831415001</c:v>
                </c:pt>
                <c:pt idx="37">
                  <c:v>4.5461650239214197</c:v>
                </c:pt>
                <c:pt idx="38">
                  <c:v>3.9469359127382502</c:v>
                </c:pt>
                <c:pt idx="39">
                  <c:v>3.98368032413617</c:v>
                </c:pt>
                <c:pt idx="40">
                  <c:v>3.9581528183243302</c:v>
                </c:pt>
                <c:pt idx="41">
                  <c:v>3.6646019382094202</c:v>
                </c:pt>
                <c:pt idx="42">
                  <c:v>3.0398504466943299</c:v>
                </c:pt>
                <c:pt idx="43">
                  <c:v>3.149227950832</c:v>
                </c:pt>
                <c:pt idx="44">
                  <c:v>2.6111972631988301</c:v>
                </c:pt>
                <c:pt idx="45">
                  <c:v>2.07595474819475</c:v>
                </c:pt>
                <c:pt idx="46">
                  <c:v>1.72686168878075</c:v>
                </c:pt>
                <c:pt idx="47">
                  <c:v>0.62403373395316697</c:v>
                </c:pt>
                <c:pt idx="48">
                  <c:v>0.16764261256874999</c:v>
                </c:pt>
                <c:pt idx="49">
                  <c:v>-0.19513997301533301</c:v>
                </c:pt>
                <c:pt idx="50">
                  <c:v>0.34008927201099998</c:v>
                </c:pt>
                <c:pt idx="51">
                  <c:v>-0.73503277501974995</c:v>
                </c:pt>
                <c:pt idx="52">
                  <c:v>-0.95522201169724996</c:v>
                </c:pt>
                <c:pt idx="53">
                  <c:v>-0.94048919083583304</c:v>
                </c:pt>
                <c:pt idx="54">
                  <c:v>-0.91694707961883304</c:v>
                </c:pt>
                <c:pt idx="55">
                  <c:v>-1.12453953143242</c:v>
                </c:pt>
                <c:pt idx="56">
                  <c:v>-0.76827634444641701</c:v>
                </c:pt>
                <c:pt idx="57">
                  <c:v>-0.433876408283</c:v>
                </c:pt>
                <c:pt idx="58">
                  <c:v>-0.28009015647258301</c:v>
                </c:pt>
                <c:pt idx="59">
                  <c:v>0.69335454663941698</c:v>
                </c:pt>
                <c:pt idx="60">
                  <c:v>2.03768010524833</c:v>
                </c:pt>
                <c:pt idx="61">
                  <c:v>2.3747236471355802</c:v>
                </c:pt>
                <c:pt idx="62">
                  <c:v>1.78596276613625</c:v>
                </c:pt>
                <c:pt idx="63">
                  <c:v>2.8897444353289998</c:v>
                </c:pt>
                <c:pt idx="64">
                  <c:v>3.0415543943514201</c:v>
                </c:pt>
                <c:pt idx="65">
                  <c:v>2.8129246823812499</c:v>
                </c:pt>
                <c:pt idx="66">
                  <c:v>3.1932107560412502</c:v>
                </c:pt>
                <c:pt idx="67">
                  <c:v>2.9678433235415</c:v>
                </c:pt>
                <c:pt idx="68">
                  <c:v>2.5449582695189998</c:v>
                </c:pt>
                <c:pt idx="69">
                  <c:v>2.5009534874715</c:v>
                </c:pt>
                <c:pt idx="70">
                  <c:v>2.5501922103796701</c:v>
                </c:pt>
                <c:pt idx="71">
                  <c:v>1.9058234819504201</c:v>
                </c:pt>
                <c:pt idx="72">
                  <c:v>0.91471062215183296</c:v>
                </c:pt>
                <c:pt idx="73">
                  <c:v>0.58918600194108295</c:v>
                </c:pt>
                <c:pt idx="74">
                  <c:v>1.0918547297041701</c:v>
                </c:pt>
                <c:pt idx="75">
                  <c:v>0.89650580450083295</c:v>
                </c:pt>
                <c:pt idx="76">
                  <c:v>1.0500740912194999</c:v>
                </c:pt>
                <c:pt idx="77">
                  <c:v>1.1819705448410001</c:v>
                </c:pt>
                <c:pt idx="78">
                  <c:v>1.33181486281967</c:v>
                </c:pt>
                <c:pt idx="79">
                  <c:v>1.47166343045675</c:v>
                </c:pt>
                <c:pt idx="80">
                  <c:v>1.95102964451442</c:v>
                </c:pt>
                <c:pt idx="81">
                  <c:v>1.9499521945705001</c:v>
                </c:pt>
                <c:pt idx="82">
                  <c:v>1.72014351563392</c:v>
                </c:pt>
                <c:pt idx="83">
                  <c:v>2.0810958370039199</c:v>
                </c:pt>
                <c:pt idx="84">
                  <c:v>1.95760437002767</c:v>
                </c:pt>
                <c:pt idx="85">
                  <c:v>1.47456270726142</c:v>
                </c:pt>
                <c:pt idx="86">
                  <c:v>0.17930979089141699</c:v>
                </c:pt>
                <c:pt idx="87">
                  <c:v>-2.5238654688933302</c:v>
                </c:pt>
                <c:pt idx="88">
                  <c:v>-5.0528197583788304</c:v>
                </c:pt>
                <c:pt idx="89">
                  <c:v>-5.7657960099708303</c:v>
                </c:pt>
                <c:pt idx="90">
                  <c:v>-7.3273437743813297</c:v>
                </c:pt>
                <c:pt idx="91">
                  <c:v>-8.4617187990633305</c:v>
                </c:pt>
                <c:pt idx="92">
                  <c:v>-9.8185174494554204</c:v>
                </c:pt>
                <c:pt idx="93">
                  <c:v>-10.5904635666438</c:v>
                </c:pt>
                <c:pt idx="94">
                  <c:v>-11.2756626218461</c:v>
                </c:pt>
                <c:pt idx="95">
                  <c:v>-11.4987381717938</c:v>
                </c:pt>
                <c:pt idx="96">
                  <c:v>-11.5529721094042</c:v>
                </c:pt>
                <c:pt idx="97">
                  <c:v>-11.3411103973561</c:v>
                </c:pt>
                <c:pt idx="98">
                  <c:v>-10.1144075536223</c:v>
                </c:pt>
                <c:pt idx="99">
                  <c:v>-5.3643862639004203</c:v>
                </c:pt>
                <c:pt idx="100">
                  <c:v>-1.52874655690033</c:v>
                </c:pt>
                <c:pt idx="101">
                  <c:v>-0.82377696415416701</c:v>
                </c:pt>
                <c:pt idx="102">
                  <c:v>0.98844260554083296</c:v>
                </c:pt>
                <c:pt idx="103">
                  <c:v>2.8351264273806698</c:v>
                </c:pt>
                <c:pt idx="104">
                  <c:v>4.4225216048577503</c:v>
                </c:pt>
                <c:pt idx="105">
                  <c:v>5.3941780401088302</c:v>
                </c:pt>
                <c:pt idx="106">
                  <c:v>6.9638608496635799</c:v>
                </c:pt>
                <c:pt idx="107">
                  <c:v>7.5775387437910799</c:v>
                </c:pt>
                <c:pt idx="108">
                  <c:v>7.9101734219531696</c:v>
                </c:pt>
                <c:pt idx="109">
                  <c:v>9.5297114249442494</c:v>
                </c:pt>
                <c:pt idx="110">
                  <c:v>9.9161158379360792</c:v>
                </c:pt>
                <c:pt idx="111">
                  <c:v>8.3927182948519992</c:v>
                </c:pt>
                <c:pt idx="112">
                  <c:v>7.7948828749626697</c:v>
                </c:pt>
                <c:pt idx="113">
                  <c:v>8.3424244995260803</c:v>
                </c:pt>
                <c:pt idx="114">
                  <c:v>8.1344555971698291</c:v>
                </c:pt>
                <c:pt idx="115">
                  <c:v>8.0153842528997501</c:v>
                </c:pt>
                <c:pt idx="116">
                  <c:v>8.3151994311070005</c:v>
                </c:pt>
                <c:pt idx="117">
                  <c:v>8.7018332848176705</c:v>
                </c:pt>
                <c:pt idx="118">
                  <c:v>8.0895783633839198</c:v>
                </c:pt>
                <c:pt idx="119">
                  <c:v>8.1645046160504204</c:v>
                </c:pt>
                <c:pt idx="120">
                  <c:v>8.4372689837682504</c:v>
                </c:pt>
                <c:pt idx="121">
                  <c:v>7.0748255819397503</c:v>
                </c:pt>
                <c:pt idx="122">
                  <c:v>6.3127944617565799</c:v>
                </c:pt>
                <c:pt idx="123">
                  <c:v>4.8814592468832503</c:v>
                </c:pt>
                <c:pt idx="124">
                  <c:v>3.60201023072025</c:v>
                </c:pt>
              </c:numCache>
            </c:numRef>
          </c:val>
          <c:smooth val="0"/>
          <c:extLst>
            <c:ext xmlns:c16="http://schemas.microsoft.com/office/drawing/2014/chart" uri="{C3380CC4-5D6E-409C-BE32-E72D297353CC}">
              <c16:uniqueId val="{00000017-4BDB-4A70-B283-78A6FEBB92A5}"/>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5F3-48C9-AAA6-738ACDCF44F4}"/>
              </c:ext>
            </c:extLst>
          </c:dPt>
          <c:dPt>
            <c:idx val="1"/>
            <c:invertIfNegative val="0"/>
            <c:bubble3D val="0"/>
            <c:spPr>
              <a:solidFill>
                <a:srgbClr val="7C878E"/>
              </a:solidFill>
              <a:ln>
                <a:noFill/>
              </a:ln>
              <a:effectLst/>
            </c:spPr>
            <c:extLst>
              <c:ext xmlns:c16="http://schemas.microsoft.com/office/drawing/2014/chart" uri="{C3380CC4-5D6E-409C-BE32-E72D297353CC}">
                <c16:uniqueId val="{00000003-E5F3-48C9-AAA6-738ACDCF44F4}"/>
              </c:ext>
            </c:extLst>
          </c:dPt>
          <c:dPt>
            <c:idx val="2"/>
            <c:invertIfNegative val="0"/>
            <c:bubble3D val="0"/>
            <c:spPr>
              <a:solidFill>
                <a:srgbClr val="7C878E"/>
              </a:solidFill>
              <a:ln>
                <a:noFill/>
              </a:ln>
              <a:effectLst/>
            </c:spPr>
            <c:extLst>
              <c:ext xmlns:c16="http://schemas.microsoft.com/office/drawing/2014/chart" uri="{C3380CC4-5D6E-409C-BE32-E72D297353CC}">
                <c16:uniqueId val="{00000005-E5F3-48C9-AAA6-738ACDCF44F4}"/>
              </c:ext>
            </c:extLst>
          </c:dPt>
          <c:dPt>
            <c:idx val="3"/>
            <c:invertIfNegative val="0"/>
            <c:bubble3D val="0"/>
            <c:spPr>
              <a:solidFill>
                <a:srgbClr val="7C878E"/>
              </a:solidFill>
              <a:ln>
                <a:noFill/>
              </a:ln>
              <a:effectLst/>
            </c:spPr>
            <c:extLst>
              <c:ext xmlns:c16="http://schemas.microsoft.com/office/drawing/2014/chart" uri="{C3380CC4-5D6E-409C-BE32-E72D297353CC}">
                <c16:uniqueId val="{00000007-E5F3-48C9-AAA6-738ACDCF44F4}"/>
              </c:ext>
            </c:extLst>
          </c:dPt>
          <c:dPt>
            <c:idx val="4"/>
            <c:invertIfNegative val="0"/>
            <c:bubble3D val="0"/>
            <c:spPr>
              <a:solidFill>
                <a:srgbClr val="7C878E"/>
              </a:solidFill>
              <a:ln>
                <a:noFill/>
              </a:ln>
              <a:effectLst/>
            </c:spPr>
            <c:extLst>
              <c:ext xmlns:c16="http://schemas.microsoft.com/office/drawing/2014/chart" uri="{C3380CC4-5D6E-409C-BE32-E72D297353CC}">
                <c16:uniqueId val="{00000009-E5F3-48C9-AAA6-738ACDCF44F4}"/>
              </c:ext>
            </c:extLst>
          </c:dPt>
          <c:dPt>
            <c:idx val="5"/>
            <c:invertIfNegative val="0"/>
            <c:bubble3D val="0"/>
            <c:spPr>
              <a:solidFill>
                <a:srgbClr val="7C878E"/>
              </a:solidFill>
              <a:ln>
                <a:noFill/>
              </a:ln>
              <a:effectLst/>
            </c:spPr>
            <c:extLst>
              <c:ext xmlns:c16="http://schemas.microsoft.com/office/drawing/2014/chart" uri="{C3380CC4-5D6E-409C-BE32-E72D297353CC}">
                <c16:uniqueId val="{0000000B-E5F3-48C9-AAA6-738ACDCF44F4}"/>
              </c:ext>
            </c:extLst>
          </c:dPt>
          <c:dPt>
            <c:idx val="6"/>
            <c:invertIfNegative val="0"/>
            <c:bubble3D val="0"/>
            <c:spPr>
              <a:solidFill>
                <a:srgbClr val="FBBB27"/>
              </a:solidFill>
              <a:ln>
                <a:noFill/>
              </a:ln>
              <a:effectLst/>
            </c:spPr>
            <c:extLst>
              <c:ext xmlns:c16="http://schemas.microsoft.com/office/drawing/2014/chart" uri="{C3380CC4-5D6E-409C-BE32-E72D297353CC}">
                <c16:uniqueId val="{0000000D-E5F3-48C9-AAA6-738ACDCF44F4}"/>
              </c:ext>
            </c:extLst>
          </c:dPt>
          <c:dPt>
            <c:idx val="7"/>
            <c:invertIfNegative val="0"/>
            <c:bubble3D val="0"/>
            <c:spPr>
              <a:solidFill>
                <a:srgbClr val="7C878E"/>
              </a:solidFill>
              <a:ln>
                <a:noFill/>
              </a:ln>
              <a:effectLst/>
            </c:spPr>
            <c:extLst>
              <c:ext xmlns:c16="http://schemas.microsoft.com/office/drawing/2014/chart" uri="{C3380CC4-5D6E-409C-BE32-E72D297353CC}">
                <c16:uniqueId val="{0000000F-E5F3-48C9-AAA6-738ACDCF44F4}"/>
              </c:ext>
            </c:extLst>
          </c:dPt>
          <c:dPt>
            <c:idx val="8"/>
            <c:invertIfNegative val="0"/>
            <c:bubble3D val="0"/>
            <c:spPr>
              <a:solidFill>
                <a:srgbClr val="7C878E"/>
              </a:solidFill>
              <a:ln>
                <a:noFill/>
              </a:ln>
              <a:effectLst/>
            </c:spPr>
            <c:extLst>
              <c:ext xmlns:c16="http://schemas.microsoft.com/office/drawing/2014/chart" uri="{C3380CC4-5D6E-409C-BE32-E72D297353CC}">
                <c16:uniqueId val="{00000011-E5F3-48C9-AAA6-738ACDCF44F4}"/>
              </c:ext>
            </c:extLst>
          </c:dPt>
          <c:dPt>
            <c:idx val="9"/>
            <c:invertIfNegative val="0"/>
            <c:bubble3D val="0"/>
            <c:spPr>
              <a:solidFill>
                <a:srgbClr val="7C878E"/>
              </a:solidFill>
              <a:ln>
                <a:noFill/>
              </a:ln>
              <a:effectLst/>
            </c:spPr>
            <c:extLst>
              <c:ext xmlns:c16="http://schemas.microsoft.com/office/drawing/2014/chart" uri="{C3380CC4-5D6E-409C-BE32-E72D297353CC}">
                <c16:uniqueId val="{00000013-E5F3-48C9-AAA6-738ACDCF44F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5F3-48C9-AAA6-738ACDCF44F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5F3-48C9-AAA6-738ACDCF44F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5F3-48C9-AAA6-738ACDCF44F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E5F3-48C9-AAA6-738ACDCF44F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5F3-48C9-AAA6-738ACDCF44F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5F3-48C9-AAA6-738ACDCF44F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E5F3-48C9-AAA6-738ACDCF44F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5F3-48C9-AAA6-738ACDCF44F4}"/>
              </c:ext>
            </c:extLst>
          </c:dPt>
          <c:dPt>
            <c:idx val="20"/>
            <c:invertIfNegative val="0"/>
            <c:bubble3D val="0"/>
            <c:spPr>
              <a:solidFill>
                <a:srgbClr val="95682B"/>
              </a:solidFill>
              <a:ln>
                <a:noFill/>
              </a:ln>
              <a:effectLst/>
            </c:spPr>
            <c:extLst>
              <c:ext xmlns:c16="http://schemas.microsoft.com/office/drawing/2014/chart" uri="{C3380CC4-5D6E-409C-BE32-E72D297353CC}">
                <c16:uniqueId val="{00000025-E5F3-48C9-AAA6-738ACDCF44F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'F91'!$A$6:$A$38</c:f>
              <c:strCache>
                <c:ptCount val="33"/>
                <c:pt idx="0">
                  <c:v>Zacatecas</c:v>
                </c:pt>
                <c:pt idx="1">
                  <c:v>Tamaulipas</c:v>
                </c:pt>
                <c:pt idx="2">
                  <c:v>Nayarit</c:v>
                </c:pt>
                <c:pt idx="3">
                  <c:v>Durango</c:v>
                </c:pt>
                <c:pt idx="4">
                  <c:v>Guerrero</c:v>
                </c:pt>
                <c:pt idx="5">
                  <c:v>Tabasco</c:v>
                </c:pt>
                <c:pt idx="6">
                  <c:v>Jalisco</c:v>
                </c:pt>
                <c:pt idx="7">
                  <c:v>Puebla</c:v>
                </c:pt>
                <c:pt idx="8">
                  <c:v>Ciudad de México</c:v>
                </c:pt>
                <c:pt idx="9">
                  <c:v>Hidalgo</c:v>
                </c:pt>
                <c:pt idx="10">
                  <c:v>Campeche</c:v>
                </c:pt>
                <c:pt idx="11">
                  <c:v>Yucatán</c:v>
                </c:pt>
                <c:pt idx="12">
                  <c:v>Colima</c:v>
                </c:pt>
                <c:pt idx="13">
                  <c:v>Michoacán</c:v>
                </c:pt>
                <c:pt idx="14">
                  <c:v>Chiapas</c:v>
                </c:pt>
                <c:pt idx="15">
                  <c:v>Nuevo León</c:v>
                </c:pt>
                <c:pt idx="16">
                  <c:v>Chihuahua</c:v>
                </c:pt>
                <c:pt idx="17">
                  <c:v>Querétaro</c:v>
                </c:pt>
                <c:pt idx="18">
                  <c:v>Baja California</c:v>
                </c:pt>
                <c:pt idx="19">
                  <c:v>Sinaloa</c:v>
                </c:pt>
                <c:pt idx="20">
                  <c:v>Nacional</c:v>
                </c:pt>
                <c:pt idx="21">
                  <c:v>Baja California Sur</c:v>
                </c:pt>
                <c:pt idx="22">
                  <c:v>Morelos</c:v>
                </c:pt>
                <c:pt idx="23">
                  <c:v>Tlaxcala</c:v>
                </c:pt>
                <c:pt idx="24">
                  <c:v>Guanajuato</c:v>
                </c:pt>
                <c:pt idx="25">
                  <c:v>Estado de México</c:v>
                </c:pt>
                <c:pt idx="26">
                  <c:v>Coahuila</c:v>
                </c:pt>
                <c:pt idx="27">
                  <c:v>Oaxaca</c:v>
                </c:pt>
                <c:pt idx="28">
                  <c:v>Quintana Roo</c:v>
                </c:pt>
                <c:pt idx="29">
                  <c:v>Aguascalientes</c:v>
                </c:pt>
                <c:pt idx="30">
                  <c:v>Veracruz</c:v>
                </c:pt>
                <c:pt idx="31">
                  <c:v>Sonora</c:v>
                </c:pt>
                <c:pt idx="32">
                  <c:v>San Luis Potosí</c:v>
                </c:pt>
              </c:strCache>
            </c:strRef>
          </c:cat>
          <c:val>
            <c:numRef>
              <c:f>'F91'!$B$6:$B$38</c:f>
              <c:numCache>
                <c:formatCode>0.0</c:formatCode>
                <c:ptCount val="33"/>
                <c:pt idx="0">
                  <c:v>-13.704691810830999</c:v>
                </c:pt>
                <c:pt idx="1">
                  <c:v>-13.677591047602</c:v>
                </c:pt>
                <c:pt idx="2">
                  <c:v>-6.6386001137930002</c:v>
                </c:pt>
                <c:pt idx="3">
                  <c:v>-6.4007505331279999</c:v>
                </c:pt>
                <c:pt idx="4">
                  <c:v>-4.1011783905439998</c:v>
                </c:pt>
                <c:pt idx="5">
                  <c:v>-3.7758007581180002</c:v>
                </c:pt>
                <c:pt idx="6">
                  <c:v>-2.4392183875920002</c:v>
                </c:pt>
                <c:pt idx="7">
                  <c:v>-2.4016218344559999</c:v>
                </c:pt>
                <c:pt idx="8">
                  <c:v>-1.288248855123</c:v>
                </c:pt>
                <c:pt idx="9">
                  <c:v>-0.73375002945099999</c:v>
                </c:pt>
                <c:pt idx="10">
                  <c:v>-0.68944784606200005</c:v>
                </c:pt>
                <c:pt idx="11">
                  <c:v>-0.29494585148399999</c:v>
                </c:pt>
                <c:pt idx="12">
                  <c:v>-0.20408483674</c:v>
                </c:pt>
                <c:pt idx="13">
                  <c:v>-0.11179555103699999</c:v>
                </c:pt>
                <c:pt idx="14">
                  <c:v>-4.6786244310000002E-2</c:v>
                </c:pt>
                <c:pt idx="15">
                  <c:v>0.25788707038499997</c:v>
                </c:pt>
                <c:pt idx="16">
                  <c:v>1.4784976270329999</c:v>
                </c:pt>
                <c:pt idx="17">
                  <c:v>1.522829308193</c:v>
                </c:pt>
                <c:pt idx="18">
                  <c:v>1.582638681231</c:v>
                </c:pt>
                <c:pt idx="19">
                  <c:v>2.0235771296389999</c:v>
                </c:pt>
                <c:pt idx="20">
                  <c:v>2.2842712136880001</c:v>
                </c:pt>
                <c:pt idx="21">
                  <c:v>4.2736780150489997</c:v>
                </c:pt>
                <c:pt idx="22">
                  <c:v>4.4792980672129996</c:v>
                </c:pt>
                <c:pt idx="23">
                  <c:v>4.547354749358</c:v>
                </c:pt>
                <c:pt idx="24">
                  <c:v>5.5421011956140003</c:v>
                </c:pt>
                <c:pt idx="25">
                  <c:v>5.7800652153590004</c:v>
                </c:pt>
                <c:pt idx="26">
                  <c:v>5.8426264267169996</c:v>
                </c:pt>
                <c:pt idx="27">
                  <c:v>5.9805641486769998</c:v>
                </c:pt>
                <c:pt idx="28">
                  <c:v>6.3503971046640002</c:v>
                </c:pt>
                <c:pt idx="29">
                  <c:v>7.3902673580840004</c:v>
                </c:pt>
                <c:pt idx="30">
                  <c:v>8.0382693930800002</c:v>
                </c:pt>
                <c:pt idx="31">
                  <c:v>10.653932689567</c:v>
                </c:pt>
                <c:pt idx="32">
                  <c:v>21.673198847354001</c:v>
                </c:pt>
              </c:numCache>
            </c:numRef>
          </c:val>
          <c:extLst>
            <c:ext xmlns:c16="http://schemas.microsoft.com/office/drawing/2014/chart" uri="{C3380CC4-5D6E-409C-BE32-E72D297353CC}">
              <c16:uniqueId val="{00000026-E5F3-48C9-AAA6-738ACDCF44F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5"/>
            <c:invertIfNegative val="0"/>
            <c:bubble3D val="0"/>
            <c:spPr>
              <a:solidFill>
                <a:srgbClr val="FBBB27"/>
              </a:solidFill>
              <a:ln>
                <a:noFill/>
              </a:ln>
              <a:effectLst/>
            </c:spPr>
            <c:extLst>
              <c:ext xmlns:c16="http://schemas.microsoft.com/office/drawing/2014/chart" uri="{C3380CC4-5D6E-409C-BE32-E72D297353CC}">
                <c16:uniqueId val="{00000001-7281-415C-9153-02363372EDE5}"/>
              </c:ext>
            </c:extLst>
          </c:dPt>
          <c:dPt>
            <c:idx val="6"/>
            <c:invertIfNegative val="0"/>
            <c:bubble3D val="0"/>
            <c:spPr>
              <a:solidFill>
                <a:srgbClr val="7C878E"/>
              </a:solidFill>
              <a:ln>
                <a:noFill/>
              </a:ln>
              <a:effectLst/>
            </c:spPr>
            <c:extLst>
              <c:ext xmlns:c16="http://schemas.microsoft.com/office/drawing/2014/chart" uri="{C3380CC4-5D6E-409C-BE32-E72D297353CC}">
                <c16:uniqueId val="{00000003-7281-415C-9153-02363372EDE5}"/>
              </c:ext>
            </c:extLst>
          </c:dPt>
          <c:dLbls>
            <c:dLbl>
              <c:idx val="0"/>
              <c:delete val="1"/>
              <c:extLst>
                <c:ext xmlns:c15="http://schemas.microsoft.com/office/drawing/2012/chart" uri="{CE6537A1-D6FC-4f65-9D91-7224C49458BB}"/>
                <c:ext xmlns:c16="http://schemas.microsoft.com/office/drawing/2014/chart" uri="{C3380CC4-5D6E-409C-BE32-E72D297353CC}">
                  <c16:uniqueId val="{00000004-7281-415C-9153-02363372EDE5}"/>
                </c:ext>
              </c:extLst>
            </c:dLbl>
            <c:dLbl>
              <c:idx val="1"/>
              <c:delete val="1"/>
              <c:extLst>
                <c:ext xmlns:c15="http://schemas.microsoft.com/office/drawing/2012/chart" uri="{CE6537A1-D6FC-4f65-9D91-7224C49458BB}"/>
                <c:ext xmlns:c16="http://schemas.microsoft.com/office/drawing/2014/chart" uri="{C3380CC4-5D6E-409C-BE32-E72D297353CC}">
                  <c16:uniqueId val="{00000005-7281-415C-9153-02363372EDE5}"/>
                </c:ext>
              </c:extLst>
            </c:dLbl>
            <c:dLbl>
              <c:idx val="2"/>
              <c:delete val="1"/>
              <c:extLst>
                <c:ext xmlns:c15="http://schemas.microsoft.com/office/drawing/2012/chart" uri="{CE6537A1-D6FC-4f65-9D91-7224C49458BB}"/>
                <c:ext xmlns:c16="http://schemas.microsoft.com/office/drawing/2014/chart" uri="{C3380CC4-5D6E-409C-BE32-E72D297353CC}">
                  <c16:uniqueId val="{00000006-7281-415C-9153-02363372EDE5}"/>
                </c:ext>
              </c:extLst>
            </c:dLbl>
            <c:dLbl>
              <c:idx val="3"/>
              <c:delete val="1"/>
              <c:extLst>
                <c:ext xmlns:c15="http://schemas.microsoft.com/office/drawing/2012/chart" uri="{CE6537A1-D6FC-4f65-9D91-7224C49458BB}"/>
                <c:ext xmlns:c16="http://schemas.microsoft.com/office/drawing/2014/chart" uri="{C3380CC4-5D6E-409C-BE32-E72D297353CC}">
                  <c16:uniqueId val="{00000007-7281-415C-9153-02363372EDE5}"/>
                </c:ext>
              </c:extLst>
            </c:dLbl>
            <c:dLbl>
              <c:idx val="4"/>
              <c:delete val="1"/>
              <c:extLst>
                <c:ext xmlns:c15="http://schemas.microsoft.com/office/drawing/2012/chart" uri="{CE6537A1-D6FC-4f65-9D91-7224C49458BB}"/>
                <c:ext xmlns:c16="http://schemas.microsoft.com/office/drawing/2014/chart" uri="{C3380CC4-5D6E-409C-BE32-E72D297353CC}">
                  <c16:uniqueId val="{00000008-7281-415C-9153-02363372ED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'F92'!$A$6:$A$11</c:f>
              <c:strCache>
                <c:ptCount val="6"/>
                <c:pt idx="0">
                  <c:v>2018/07</c:v>
                </c:pt>
                <c:pt idx="1">
                  <c:v>2019/07</c:v>
                </c:pt>
                <c:pt idx="2">
                  <c:v>2020/07</c:v>
                </c:pt>
                <c:pt idx="3">
                  <c:v>2021/07</c:v>
                </c:pt>
                <c:pt idx="4">
                  <c:v>2022/07</c:v>
                </c:pt>
                <c:pt idx="5">
                  <c:v>2023/07</c:v>
                </c:pt>
              </c:strCache>
            </c:strRef>
          </c:cat>
          <c:val>
            <c:numRef>
              <c:f>'F92'!$B$6:$B$11</c:f>
              <c:numCache>
                <c:formatCode>#,##0</c:formatCode>
                <c:ptCount val="6"/>
                <c:pt idx="0">
                  <c:v>2696.5169999999998</c:v>
                </c:pt>
                <c:pt idx="1">
                  <c:v>2201.4899999999998</c:v>
                </c:pt>
                <c:pt idx="2">
                  <c:v>1932.2149999999999</c:v>
                </c:pt>
                <c:pt idx="3">
                  <c:v>2076.6840000000002</c:v>
                </c:pt>
                <c:pt idx="4">
                  <c:v>3903.5929999999998</c:v>
                </c:pt>
                <c:pt idx="5">
                  <c:v>3283.09</c:v>
                </c:pt>
              </c:numCache>
            </c:numRef>
          </c:val>
          <c:extLst>
            <c:ext xmlns:c16="http://schemas.microsoft.com/office/drawing/2014/chart" uri="{C3380CC4-5D6E-409C-BE32-E72D297353CC}">
              <c16:uniqueId val="{00000009-7281-415C-9153-02363372EDE5}"/>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'F93'!$C$5</c:f>
              <c:strCache>
                <c:ptCount val="1"/>
                <c:pt idx="0">
                  <c:v>Valor de la producción</c:v>
                </c:pt>
              </c:strCache>
            </c:strRef>
          </c:tx>
          <c:spPr>
            <a:solidFill>
              <a:srgbClr val="C9D0D6"/>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5441-4A63-BEC1-868E4007B4B9}"/>
              </c:ext>
            </c:extLst>
          </c:dPt>
          <c:dPt>
            <c:idx val="18"/>
            <c:invertIfNegative val="0"/>
            <c:bubble3D val="0"/>
            <c:spPr>
              <a:solidFill>
                <a:srgbClr val="7C878E"/>
              </a:solidFill>
              <a:ln>
                <a:noFill/>
              </a:ln>
              <a:effectLst/>
            </c:spPr>
            <c:extLst>
              <c:ext xmlns:c16="http://schemas.microsoft.com/office/drawing/2014/chart" uri="{C3380CC4-5D6E-409C-BE32-E72D297353CC}">
                <c16:uniqueId val="{00000003-5441-4A63-BEC1-868E4007B4B9}"/>
              </c:ext>
            </c:extLst>
          </c:dPt>
          <c:dPt>
            <c:idx val="30"/>
            <c:invertIfNegative val="0"/>
            <c:bubble3D val="0"/>
            <c:spPr>
              <a:solidFill>
                <a:srgbClr val="7C878E"/>
              </a:solidFill>
              <a:ln>
                <a:noFill/>
              </a:ln>
              <a:effectLst/>
            </c:spPr>
            <c:extLst>
              <c:ext xmlns:c16="http://schemas.microsoft.com/office/drawing/2014/chart" uri="{C3380CC4-5D6E-409C-BE32-E72D297353CC}">
                <c16:uniqueId val="{00000005-5441-4A63-BEC1-868E4007B4B9}"/>
              </c:ext>
            </c:extLst>
          </c:dPt>
          <c:dPt>
            <c:idx val="42"/>
            <c:invertIfNegative val="0"/>
            <c:bubble3D val="0"/>
            <c:spPr>
              <a:solidFill>
                <a:srgbClr val="7C878E"/>
              </a:solidFill>
              <a:ln>
                <a:noFill/>
              </a:ln>
              <a:effectLst/>
            </c:spPr>
            <c:extLst>
              <c:ext xmlns:c16="http://schemas.microsoft.com/office/drawing/2014/chart" uri="{C3380CC4-5D6E-409C-BE32-E72D297353CC}">
                <c16:uniqueId val="{00000007-5441-4A63-BEC1-868E4007B4B9}"/>
              </c:ext>
            </c:extLst>
          </c:dPt>
          <c:dPt>
            <c:idx val="54"/>
            <c:invertIfNegative val="0"/>
            <c:bubble3D val="0"/>
            <c:spPr>
              <a:solidFill>
                <a:srgbClr val="FBBB27"/>
              </a:solidFill>
              <a:ln>
                <a:noFill/>
              </a:ln>
              <a:effectLst/>
            </c:spPr>
            <c:extLst>
              <c:ext xmlns:c16="http://schemas.microsoft.com/office/drawing/2014/chart" uri="{C3380CC4-5D6E-409C-BE32-E72D297353CC}">
                <c16:uniqueId val="{00000009-5441-4A63-BEC1-868E4007B4B9}"/>
              </c:ext>
            </c:extLst>
          </c:dPt>
          <c:cat>
            <c:multiLvlStrRef>
              <c:f>'F93'!$A$6:$B$60</c:f>
              <c:multiLvlStrCache>
                <c:ptCount val="5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lvl>
                <c:lvl>
                  <c:pt idx="0">
                    <c:v>2019</c:v>
                  </c:pt>
                  <c:pt idx="12">
                    <c:v>2020</c:v>
                  </c:pt>
                  <c:pt idx="24">
                    <c:v>2021</c:v>
                  </c:pt>
                  <c:pt idx="36">
                    <c:v>2022</c:v>
                  </c:pt>
                  <c:pt idx="48">
                    <c:v>2023</c:v>
                  </c:pt>
                </c:lvl>
              </c:multiLvlStrCache>
            </c:multiLvlStrRef>
          </c:cat>
          <c:val>
            <c:numRef>
              <c:f>'F93'!$C$6:$C$60</c:f>
              <c:numCache>
                <c:formatCode>#,##0</c:formatCode>
                <c:ptCount val="55"/>
                <c:pt idx="0">
                  <c:v>2673.652</c:v>
                </c:pt>
                <c:pt idx="1">
                  <c:v>2528.0189999999998</c:v>
                </c:pt>
                <c:pt idx="2">
                  <c:v>2990.5030000000002</c:v>
                </c:pt>
                <c:pt idx="3">
                  <c:v>2168.81</c:v>
                </c:pt>
                <c:pt idx="4">
                  <c:v>2432.1750000000002</c:v>
                </c:pt>
                <c:pt idx="5">
                  <c:v>2365.35</c:v>
                </c:pt>
                <c:pt idx="6">
                  <c:v>2201.4899999999998</c:v>
                </c:pt>
                <c:pt idx="7">
                  <c:v>2127.9630000000002</c:v>
                </c:pt>
                <c:pt idx="8">
                  <c:v>1972.433</c:v>
                </c:pt>
                <c:pt idx="9">
                  <c:v>2153.8380000000002</c:v>
                </c:pt>
                <c:pt idx="10">
                  <c:v>2303.473</c:v>
                </c:pt>
                <c:pt idx="11">
                  <c:v>2295.6770000000001</c:v>
                </c:pt>
                <c:pt idx="12">
                  <c:v>2004.155</c:v>
                </c:pt>
                <c:pt idx="13">
                  <c:v>2244.2750000000001</c:v>
                </c:pt>
                <c:pt idx="14">
                  <c:v>2193.8539999999998</c:v>
                </c:pt>
                <c:pt idx="15">
                  <c:v>1713.433</c:v>
                </c:pt>
                <c:pt idx="16">
                  <c:v>1639.184</c:v>
                </c:pt>
                <c:pt idx="17">
                  <c:v>1803.6469999999999</c:v>
                </c:pt>
                <c:pt idx="18">
                  <c:v>1932.2149999999999</c:v>
                </c:pt>
                <c:pt idx="19">
                  <c:v>1920.4829999999999</c:v>
                </c:pt>
                <c:pt idx="20">
                  <c:v>1992.7729999999999</c:v>
                </c:pt>
                <c:pt idx="21">
                  <c:v>2095.39</c:v>
                </c:pt>
                <c:pt idx="22">
                  <c:v>2154.1149999999998</c:v>
                </c:pt>
                <c:pt idx="23">
                  <c:v>2033.1410000000001</c:v>
                </c:pt>
                <c:pt idx="24">
                  <c:v>2086.8980000000001</c:v>
                </c:pt>
                <c:pt idx="25">
                  <c:v>2030.3040000000001</c:v>
                </c:pt>
                <c:pt idx="26">
                  <c:v>2123.4110000000001</c:v>
                </c:pt>
                <c:pt idx="27">
                  <c:v>1994.154</c:v>
                </c:pt>
                <c:pt idx="28">
                  <c:v>2061.1590000000001</c:v>
                </c:pt>
                <c:pt idx="29">
                  <c:v>1969.211</c:v>
                </c:pt>
                <c:pt idx="30">
                  <c:v>2076.6840000000002</c:v>
                </c:pt>
                <c:pt idx="31">
                  <c:v>2078.6170000000002</c:v>
                </c:pt>
                <c:pt idx="32">
                  <c:v>2371.817</c:v>
                </c:pt>
                <c:pt idx="33">
                  <c:v>2566.4180000000001</c:v>
                </c:pt>
                <c:pt idx="34">
                  <c:v>2633.3589999999999</c:v>
                </c:pt>
                <c:pt idx="35">
                  <c:v>2826.2080000000001</c:v>
                </c:pt>
                <c:pt idx="36">
                  <c:v>3886.8620000000001</c:v>
                </c:pt>
                <c:pt idx="37">
                  <c:v>3445.3670000000002</c:v>
                </c:pt>
                <c:pt idx="38">
                  <c:v>3699.828</c:v>
                </c:pt>
                <c:pt idx="39">
                  <c:v>3921.83</c:v>
                </c:pt>
                <c:pt idx="40">
                  <c:v>4265.6610000000001</c:v>
                </c:pt>
                <c:pt idx="41">
                  <c:v>4192.7089999999998</c:v>
                </c:pt>
                <c:pt idx="42">
                  <c:v>3903.5929999999998</c:v>
                </c:pt>
                <c:pt idx="43">
                  <c:v>3621.0030000000002</c:v>
                </c:pt>
                <c:pt idx="44">
                  <c:v>3429.3310000000001</c:v>
                </c:pt>
                <c:pt idx="45">
                  <c:v>3472.011</c:v>
                </c:pt>
                <c:pt idx="46">
                  <c:v>3877.3020000000001</c:v>
                </c:pt>
                <c:pt idx="47">
                  <c:v>4598.5240000000003</c:v>
                </c:pt>
                <c:pt idx="48">
                  <c:v>3909.41</c:v>
                </c:pt>
                <c:pt idx="49">
                  <c:v>3821.2869999999998</c:v>
                </c:pt>
                <c:pt idx="50">
                  <c:v>3934.6869999999999</c:v>
                </c:pt>
                <c:pt idx="51">
                  <c:v>3860.462</c:v>
                </c:pt>
                <c:pt idx="52">
                  <c:v>3883.8969999999999</c:v>
                </c:pt>
                <c:pt idx="53">
                  <c:v>3339.7089999999998</c:v>
                </c:pt>
                <c:pt idx="54">
                  <c:v>3283.09</c:v>
                </c:pt>
              </c:numCache>
            </c:numRef>
          </c:val>
          <c:extLst>
            <c:ext xmlns:c16="http://schemas.microsoft.com/office/drawing/2014/chart" uri="{C3380CC4-5D6E-409C-BE32-E72D297353CC}">
              <c16:uniqueId val="{0000000A-5441-4A63-BEC1-868E4007B4B9}"/>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'F93'!$D$5</c:f>
              <c:strCache>
                <c:ptCount val="1"/>
                <c:pt idx="0">
                  <c:v>Promedio</c:v>
                </c:pt>
              </c:strCache>
            </c:strRef>
          </c:tx>
          <c:spPr>
            <a:ln w="28575" cap="rnd">
              <a:solidFill>
                <a:srgbClr val="B69630"/>
              </a:solidFill>
              <a:round/>
            </a:ln>
            <a:effectLst/>
          </c:spPr>
          <c:marker>
            <c:symbol val="none"/>
          </c:marker>
          <c:cat>
            <c:multiLvlStrRef>
              <c:f>'F93'!$A$6:$B$60</c:f>
              <c:multiLvlStrCache>
                <c:ptCount val="5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lvl>
                <c:lvl>
                  <c:pt idx="0">
                    <c:v>2019</c:v>
                  </c:pt>
                  <c:pt idx="12">
                    <c:v>2020</c:v>
                  </c:pt>
                  <c:pt idx="24">
                    <c:v>2021</c:v>
                  </c:pt>
                  <c:pt idx="36">
                    <c:v>2022</c:v>
                  </c:pt>
                  <c:pt idx="48">
                    <c:v>2023</c:v>
                  </c:pt>
                </c:lvl>
              </c:multiLvlStrCache>
            </c:multiLvlStrRef>
          </c:cat>
          <c:val>
            <c:numRef>
              <c:f>'F93'!$D$6:$D$60</c:f>
              <c:numCache>
                <c:formatCode>#,##0</c:formatCode>
                <c:ptCount val="55"/>
                <c:pt idx="0">
                  <c:v>2686.8505833333302</c:v>
                </c:pt>
                <c:pt idx="1">
                  <c:v>2722.1095833333302</c:v>
                </c:pt>
                <c:pt idx="2">
                  <c:v>2760.0162500000001</c:v>
                </c:pt>
                <c:pt idx="3">
                  <c:v>2752.64883333333</c:v>
                </c:pt>
                <c:pt idx="4">
                  <c:v>2730.95366666667</c:v>
                </c:pt>
                <c:pt idx="5">
                  <c:v>2728.7022499999998</c:v>
                </c:pt>
                <c:pt idx="6">
                  <c:v>2687.45</c:v>
                </c:pt>
                <c:pt idx="7">
                  <c:v>2608.7404166666702</c:v>
                </c:pt>
                <c:pt idx="8">
                  <c:v>2571.2802499999998</c:v>
                </c:pt>
                <c:pt idx="9">
                  <c:v>2477.69941666667</c:v>
                </c:pt>
                <c:pt idx="10">
                  <c:v>2456.9801666666699</c:v>
                </c:pt>
                <c:pt idx="11">
                  <c:v>2351.1152499999998</c:v>
                </c:pt>
                <c:pt idx="12">
                  <c:v>2295.3238333333302</c:v>
                </c:pt>
                <c:pt idx="13">
                  <c:v>2271.6785</c:v>
                </c:pt>
                <c:pt idx="14">
                  <c:v>2205.2910833333299</c:v>
                </c:pt>
                <c:pt idx="15">
                  <c:v>2167.3429999999998</c:v>
                </c:pt>
                <c:pt idx="16">
                  <c:v>2101.2604166666702</c:v>
                </c:pt>
                <c:pt idx="17">
                  <c:v>2054.4518333333299</c:v>
                </c:pt>
                <c:pt idx="18">
                  <c:v>2032.01225</c:v>
                </c:pt>
                <c:pt idx="19">
                  <c:v>2014.72225</c:v>
                </c:pt>
                <c:pt idx="20">
                  <c:v>2016.41725</c:v>
                </c:pt>
                <c:pt idx="21">
                  <c:v>2011.5465833333301</c:v>
                </c:pt>
                <c:pt idx="22">
                  <c:v>1999.1000833333301</c:v>
                </c:pt>
                <c:pt idx="23">
                  <c:v>1977.2220833333299</c:v>
                </c:pt>
                <c:pt idx="24">
                  <c:v>1984.11733333333</c:v>
                </c:pt>
                <c:pt idx="25">
                  <c:v>1966.28641666667</c:v>
                </c:pt>
                <c:pt idx="26">
                  <c:v>1960.4161666666701</c:v>
                </c:pt>
                <c:pt idx="27">
                  <c:v>1983.80958333333</c:v>
                </c:pt>
                <c:pt idx="28">
                  <c:v>2018.97416666667</c:v>
                </c:pt>
                <c:pt idx="29">
                  <c:v>2032.7711666666701</c:v>
                </c:pt>
                <c:pt idx="30">
                  <c:v>2044.81025</c:v>
                </c:pt>
                <c:pt idx="31">
                  <c:v>2057.98808333333</c:v>
                </c:pt>
                <c:pt idx="32">
                  <c:v>2089.57508333333</c:v>
                </c:pt>
                <c:pt idx="33">
                  <c:v>2128.8274166666702</c:v>
                </c:pt>
                <c:pt idx="34">
                  <c:v>2168.7644166666701</c:v>
                </c:pt>
                <c:pt idx="35">
                  <c:v>2234.8533333333298</c:v>
                </c:pt>
                <c:pt idx="36">
                  <c:v>2384.8503333333301</c:v>
                </c:pt>
                <c:pt idx="37">
                  <c:v>2502.77225</c:v>
                </c:pt>
                <c:pt idx="38">
                  <c:v>2634.1403333333301</c:v>
                </c:pt>
                <c:pt idx="39">
                  <c:v>2794.78</c:v>
                </c:pt>
                <c:pt idx="40">
                  <c:v>2978.4884999999999</c:v>
                </c:pt>
                <c:pt idx="41">
                  <c:v>3163.78</c:v>
                </c:pt>
                <c:pt idx="42">
                  <c:v>3316.0224166666699</c:v>
                </c:pt>
                <c:pt idx="43">
                  <c:v>3444.5545833333299</c:v>
                </c:pt>
                <c:pt idx="44">
                  <c:v>3532.68075</c:v>
                </c:pt>
                <c:pt idx="45">
                  <c:v>3608.1468333333301</c:v>
                </c:pt>
                <c:pt idx="46">
                  <c:v>3711.8087500000001</c:v>
                </c:pt>
                <c:pt idx="47">
                  <c:v>3859.5017499999999</c:v>
                </c:pt>
                <c:pt idx="48">
                  <c:v>3861.3807499999998</c:v>
                </c:pt>
                <c:pt idx="49">
                  <c:v>3892.7074166666698</c:v>
                </c:pt>
                <c:pt idx="50">
                  <c:v>3912.279</c:v>
                </c:pt>
                <c:pt idx="51">
                  <c:v>3907.165</c:v>
                </c:pt>
                <c:pt idx="52">
                  <c:v>3875.3513333333299</c:v>
                </c:pt>
                <c:pt idx="53">
                  <c:v>3804.268</c:v>
                </c:pt>
                <c:pt idx="54">
                  <c:v>3752.5594166666701</c:v>
                </c:pt>
              </c:numCache>
            </c:numRef>
          </c:val>
          <c:smooth val="0"/>
          <c:extLst>
            <c:ext xmlns:c16="http://schemas.microsoft.com/office/drawing/2014/chart" uri="{C3380CC4-5D6E-409C-BE32-E72D297353CC}">
              <c16:uniqueId val="{0000000B-5441-4A63-BEC1-868E4007B4B9}"/>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2A93-43CE-A0D6-428DF56F93B9}"/>
              </c:ext>
            </c:extLst>
          </c:dPt>
          <c:dPt>
            <c:idx val="1"/>
            <c:invertIfNegative val="0"/>
            <c:bubble3D val="0"/>
            <c:spPr>
              <a:solidFill>
                <a:srgbClr val="7C878E"/>
              </a:solidFill>
              <a:ln>
                <a:noFill/>
              </a:ln>
              <a:effectLst/>
            </c:spPr>
            <c:extLst>
              <c:ext xmlns:c16="http://schemas.microsoft.com/office/drawing/2014/chart" uri="{C3380CC4-5D6E-409C-BE32-E72D297353CC}">
                <c16:uniqueId val="{00000003-2A93-43CE-A0D6-428DF56F93B9}"/>
              </c:ext>
            </c:extLst>
          </c:dPt>
          <c:dPt>
            <c:idx val="2"/>
            <c:invertIfNegative val="0"/>
            <c:bubble3D val="0"/>
            <c:spPr>
              <a:solidFill>
                <a:srgbClr val="7C878E"/>
              </a:solidFill>
              <a:ln>
                <a:noFill/>
              </a:ln>
              <a:effectLst/>
            </c:spPr>
            <c:extLst>
              <c:ext xmlns:c16="http://schemas.microsoft.com/office/drawing/2014/chart" uri="{C3380CC4-5D6E-409C-BE32-E72D297353CC}">
                <c16:uniqueId val="{00000005-2A93-43CE-A0D6-428DF56F93B9}"/>
              </c:ext>
            </c:extLst>
          </c:dPt>
          <c:dPt>
            <c:idx val="3"/>
            <c:invertIfNegative val="0"/>
            <c:bubble3D val="0"/>
            <c:spPr>
              <a:solidFill>
                <a:srgbClr val="7C878E"/>
              </a:solidFill>
              <a:ln>
                <a:noFill/>
              </a:ln>
              <a:effectLst/>
            </c:spPr>
            <c:extLst>
              <c:ext xmlns:c16="http://schemas.microsoft.com/office/drawing/2014/chart" uri="{C3380CC4-5D6E-409C-BE32-E72D297353CC}">
                <c16:uniqueId val="{00000007-2A93-43CE-A0D6-428DF56F93B9}"/>
              </c:ext>
            </c:extLst>
          </c:dPt>
          <c:dPt>
            <c:idx val="4"/>
            <c:invertIfNegative val="0"/>
            <c:bubble3D val="0"/>
            <c:spPr>
              <a:solidFill>
                <a:srgbClr val="7C878E"/>
              </a:solidFill>
              <a:ln>
                <a:noFill/>
              </a:ln>
              <a:effectLst/>
            </c:spPr>
            <c:extLst>
              <c:ext xmlns:c16="http://schemas.microsoft.com/office/drawing/2014/chart" uri="{C3380CC4-5D6E-409C-BE32-E72D297353CC}">
                <c16:uniqueId val="{00000009-2A93-43CE-A0D6-428DF56F93B9}"/>
              </c:ext>
            </c:extLst>
          </c:dPt>
          <c:dPt>
            <c:idx val="5"/>
            <c:invertIfNegative val="0"/>
            <c:bubble3D val="0"/>
            <c:spPr>
              <a:solidFill>
                <a:srgbClr val="7C878E"/>
              </a:solidFill>
              <a:ln>
                <a:noFill/>
              </a:ln>
              <a:effectLst/>
            </c:spPr>
            <c:extLst>
              <c:ext xmlns:c16="http://schemas.microsoft.com/office/drawing/2014/chart" uri="{C3380CC4-5D6E-409C-BE32-E72D297353CC}">
                <c16:uniqueId val="{0000000B-2A93-43CE-A0D6-428DF56F93B9}"/>
              </c:ext>
            </c:extLst>
          </c:dPt>
          <c:dPt>
            <c:idx val="6"/>
            <c:invertIfNegative val="0"/>
            <c:bubble3D val="0"/>
            <c:spPr>
              <a:solidFill>
                <a:srgbClr val="7C878E"/>
              </a:solidFill>
              <a:ln>
                <a:noFill/>
              </a:ln>
              <a:effectLst/>
            </c:spPr>
            <c:extLst>
              <c:ext xmlns:c16="http://schemas.microsoft.com/office/drawing/2014/chart" uri="{C3380CC4-5D6E-409C-BE32-E72D297353CC}">
                <c16:uniqueId val="{0000000D-2A93-43CE-A0D6-428DF56F93B9}"/>
              </c:ext>
            </c:extLst>
          </c:dPt>
          <c:dPt>
            <c:idx val="7"/>
            <c:invertIfNegative val="0"/>
            <c:bubble3D val="0"/>
            <c:spPr>
              <a:solidFill>
                <a:srgbClr val="7C878E"/>
              </a:solidFill>
              <a:ln>
                <a:noFill/>
              </a:ln>
              <a:effectLst/>
            </c:spPr>
            <c:extLst>
              <c:ext xmlns:c16="http://schemas.microsoft.com/office/drawing/2014/chart" uri="{C3380CC4-5D6E-409C-BE32-E72D297353CC}">
                <c16:uniqueId val="{0000000F-2A93-43CE-A0D6-428DF56F93B9}"/>
              </c:ext>
            </c:extLst>
          </c:dPt>
          <c:dPt>
            <c:idx val="8"/>
            <c:invertIfNegative val="0"/>
            <c:bubble3D val="0"/>
            <c:spPr>
              <a:solidFill>
                <a:srgbClr val="7C878E"/>
              </a:solidFill>
              <a:ln>
                <a:noFill/>
              </a:ln>
              <a:effectLst/>
            </c:spPr>
            <c:extLst>
              <c:ext xmlns:c16="http://schemas.microsoft.com/office/drawing/2014/chart" uri="{C3380CC4-5D6E-409C-BE32-E72D297353CC}">
                <c16:uniqueId val="{00000011-2A93-43CE-A0D6-428DF56F93B9}"/>
              </c:ext>
            </c:extLst>
          </c:dPt>
          <c:dPt>
            <c:idx val="9"/>
            <c:invertIfNegative val="0"/>
            <c:bubble3D val="0"/>
            <c:spPr>
              <a:solidFill>
                <a:srgbClr val="7C878E"/>
              </a:solidFill>
              <a:ln>
                <a:noFill/>
              </a:ln>
              <a:effectLst/>
            </c:spPr>
            <c:extLst>
              <c:ext xmlns:c16="http://schemas.microsoft.com/office/drawing/2014/chart" uri="{C3380CC4-5D6E-409C-BE32-E72D297353CC}">
                <c16:uniqueId val="{00000013-2A93-43CE-A0D6-428DF56F93B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2A93-43CE-A0D6-428DF56F93B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2A93-43CE-A0D6-428DF56F93B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2A93-43CE-A0D6-428DF56F93B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2A93-43CE-A0D6-428DF56F93B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2A93-43CE-A0D6-428DF56F93B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2A93-43CE-A0D6-428DF56F93B9}"/>
              </c:ext>
            </c:extLst>
          </c:dPt>
          <c:dPt>
            <c:idx val="16"/>
            <c:invertIfNegative val="0"/>
            <c:bubble3D val="0"/>
            <c:spPr>
              <a:solidFill>
                <a:srgbClr val="7C878E"/>
              </a:solidFill>
              <a:ln>
                <a:noFill/>
              </a:ln>
              <a:effectLst/>
            </c:spPr>
            <c:extLst>
              <c:ext xmlns:c16="http://schemas.microsoft.com/office/drawing/2014/chart" uri="{C3380CC4-5D6E-409C-BE32-E72D297353CC}">
                <c16:uniqueId val="{00000021-2A93-43CE-A0D6-428DF56F93B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2A93-43CE-A0D6-428DF56F93B9}"/>
              </c:ext>
            </c:extLst>
          </c:dPt>
          <c:dPt>
            <c:idx val="28"/>
            <c:invertIfNegative val="0"/>
            <c:bubble3D val="0"/>
            <c:spPr>
              <a:solidFill>
                <a:srgbClr val="FBBB27"/>
              </a:solidFill>
              <a:ln>
                <a:noFill/>
              </a:ln>
              <a:effectLst/>
            </c:spPr>
            <c:extLst>
              <c:ext xmlns:c16="http://schemas.microsoft.com/office/drawing/2014/chart" uri="{C3380CC4-5D6E-409C-BE32-E72D297353CC}">
                <c16:uniqueId val="{00000025-2A93-43CE-A0D6-428DF56F93B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'F94'!$A$6:$A$37</c:f>
              <c:strCache>
                <c:ptCount val="32"/>
                <c:pt idx="0">
                  <c:v>Tlaxcala</c:v>
                </c:pt>
                <c:pt idx="1">
                  <c:v>Morelos</c:v>
                </c:pt>
                <c:pt idx="2">
                  <c:v>Zacatecas</c:v>
                </c:pt>
                <c:pt idx="3">
                  <c:v>Colima</c:v>
                </c:pt>
                <c:pt idx="4">
                  <c:v>Guerrero</c:v>
                </c:pt>
                <c:pt idx="5">
                  <c:v>Durango</c:v>
                </c:pt>
                <c:pt idx="6">
                  <c:v>Michoacán</c:v>
                </c:pt>
                <c:pt idx="7">
                  <c:v>Puebla</c:v>
                </c:pt>
                <c:pt idx="8">
                  <c:v>Chiapas</c:v>
                </c:pt>
                <c:pt idx="9">
                  <c:v>Aguascalientes</c:v>
                </c:pt>
                <c:pt idx="10">
                  <c:v>Baja California Sur</c:v>
                </c:pt>
                <c:pt idx="11">
                  <c:v>Nayarit</c:v>
                </c:pt>
                <c:pt idx="12">
                  <c:v>Tamaulipas</c:v>
                </c:pt>
                <c:pt idx="13">
                  <c:v>Veracruz</c:v>
                </c:pt>
                <c:pt idx="14">
                  <c:v>Sinaloa</c:v>
                </c:pt>
                <c:pt idx="15">
                  <c:v>Oaxaca</c:v>
                </c:pt>
                <c:pt idx="16">
                  <c:v>San Luis Potosí</c:v>
                </c:pt>
                <c:pt idx="17">
                  <c:v>Coahuila</c:v>
                </c:pt>
                <c:pt idx="18">
                  <c:v>Querétaro</c:v>
                </c:pt>
                <c:pt idx="19">
                  <c:v>Yucatán</c:v>
                </c:pt>
                <c:pt idx="20">
                  <c:v>Hidalgo</c:v>
                </c:pt>
                <c:pt idx="21">
                  <c:v>Baja California</c:v>
                </c:pt>
                <c:pt idx="22">
                  <c:v>Guanajuato</c:v>
                </c:pt>
                <c:pt idx="23">
                  <c:v>Estado de México</c:v>
                </c:pt>
                <c:pt idx="24">
                  <c:v>Tabasco</c:v>
                </c:pt>
                <c:pt idx="25">
                  <c:v>Ciudad de México</c:v>
                </c:pt>
                <c:pt idx="26">
                  <c:v>Sonora</c:v>
                </c:pt>
                <c:pt idx="27">
                  <c:v>Chihuahua</c:v>
                </c:pt>
                <c:pt idx="28">
                  <c:v>Jalisco</c:v>
                </c:pt>
                <c:pt idx="29">
                  <c:v>Campeche</c:v>
                </c:pt>
                <c:pt idx="30">
                  <c:v>Nuevo León</c:v>
                </c:pt>
                <c:pt idx="31">
                  <c:v>Quintana Roo</c:v>
                </c:pt>
              </c:strCache>
            </c:strRef>
          </c:cat>
          <c:val>
            <c:numRef>
              <c:f>'F94'!$B$6:$B$37</c:f>
              <c:numCache>
                <c:formatCode>0.0</c:formatCode>
                <c:ptCount val="32"/>
                <c:pt idx="0">
                  <c:v>7.9617960510885502E-2</c:v>
                </c:pt>
                <c:pt idx="1">
                  <c:v>0.26011666599962002</c:v>
                </c:pt>
                <c:pt idx="2">
                  <c:v>0.46486314746727497</c:v>
                </c:pt>
                <c:pt idx="3">
                  <c:v>0.53026543790617497</c:v>
                </c:pt>
                <c:pt idx="4">
                  <c:v>0.79408694301703997</c:v>
                </c:pt>
                <c:pt idx="5">
                  <c:v>0.81351050806773195</c:v>
                </c:pt>
                <c:pt idx="6">
                  <c:v>1.23138819951894</c:v>
                </c:pt>
                <c:pt idx="7">
                  <c:v>1.2473110876136899</c:v>
                </c:pt>
                <c:pt idx="8">
                  <c:v>1.3370755552392199</c:v>
                </c:pt>
                <c:pt idx="9">
                  <c:v>1.42468048006689</c:v>
                </c:pt>
                <c:pt idx="10">
                  <c:v>1.5050587686044099</c:v>
                </c:pt>
                <c:pt idx="11">
                  <c:v>2.04745073452791</c:v>
                </c:pt>
                <c:pt idx="12">
                  <c:v>2.1504083014303599</c:v>
                </c:pt>
                <c:pt idx="13">
                  <c:v>2.19388252037899</c:v>
                </c:pt>
                <c:pt idx="14">
                  <c:v>2.25155304919523</c:v>
                </c:pt>
                <c:pt idx="15">
                  <c:v>2.4099881617630299</c:v>
                </c:pt>
                <c:pt idx="16">
                  <c:v>2.53311202155699</c:v>
                </c:pt>
                <c:pt idx="17">
                  <c:v>2.74140142042652</c:v>
                </c:pt>
                <c:pt idx="18">
                  <c:v>2.9803943434270002</c:v>
                </c:pt>
                <c:pt idx="19">
                  <c:v>3.0019897714056198</c:v>
                </c:pt>
                <c:pt idx="20">
                  <c:v>3.1030165979256199</c:v>
                </c:pt>
                <c:pt idx="21">
                  <c:v>3.5184373034389198</c:v>
                </c:pt>
                <c:pt idx="22">
                  <c:v>3.6422158901447101</c:v>
                </c:pt>
                <c:pt idx="23">
                  <c:v>3.9782738378412499</c:v>
                </c:pt>
                <c:pt idx="24">
                  <c:v>4.6491401200424196</c:v>
                </c:pt>
                <c:pt idx="25">
                  <c:v>4.7264559762504499</c:v>
                </c:pt>
                <c:pt idx="26">
                  <c:v>5.1074119979269801</c:v>
                </c:pt>
                <c:pt idx="27">
                  <c:v>5.6535545634448203</c:v>
                </c:pt>
                <c:pt idx="28">
                  <c:v>5.7782994003511101</c:v>
                </c:pt>
                <c:pt idx="29">
                  <c:v>7.6828788666156198</c:v>
                </c:pt>
                <c:pt idx="30">
                  <c:v>8.1878422774133508</c:v>
                </c:pt>
                <c:pt idx="31">
                  <c:v>11.9743180904812</c:v>
                </c:pt>
              </c:numCache>
            </c:numRef>
          </c:val>
          <c:extLst>
            <c:ext xmlns:c16="http://schemas.microsoft.com/office/drawing/2014/chart" uri="{C3380CC4-5D6E-409C-BE32-E72D297353CC}">
              <c16:uniqueId val="{00000026-2A93-43CE-A0D6-428DF56F93B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2F9-4E02-8997-CA977E1263A7}"/>
              </c:ext>
            </c:extLst>
          </c:dPt>
          <c:dPt>
            <c:idx val="1"/>
            <c:invertIfNegative val="0"/>
            <c:bubble3D val="0"/>
            <c:spPr>
              <a:solidFill>
                <a:srgbClr val="7C878E"/>
              </a:solidFill>
              <a:ln>
                <a:noFill/>
              </a:ln>
              <a:effectLst/>
            </c:spPr>
            <c:extLst>
              <c:ext xmlns:c16="http://schemas.microsoft.com/office/drawing/2014/chart" uri="{C3380CC4-5D6E-409C-BE32-E72D297353CC}">
                <c16:uniqueId val="{00000003-82F9-4E02-8997-CA977E1263A7}"/>
              </c:ext>
            </c:extLst>
          </c:dPt>
          <c:dPt>
            <c:idx val="2"/>
            <c:invertIfNegative val="0"/>
            <c:bubble3D val="0"/>
            <c:spPr>
              <a:solidFill>
                <a:srgbClr val="7C878E"/>
              </a:solidFill>
              <a:ln>
                <a:noFill/>
              </a:ln>
              <a:effectLst/>
            </c:spPr>
            <c:extLst>
              <c:ext xmlns:c16="http://schemas.microsoft.com/office/drawing/2014/chart" uri="{C3380CC4-5D6E-409C-BE32-E72D297353CC}">
                <c16:uniqueId val="{00000005-82F9-4E02-8997-CA977E1263A7}"/>
              </c:ext>
            </c:extLst>
          </c:dPt>
          <c:dPt>
            <c:idx val="3"/>
            <c:invertIfNegative val="0"/>
            <c:bubble3D val="0"/>
            <c:spPr>
              <a:solidFill>
                <a:srgbClr val="7C878E"/>
              </a:solidFill>
              <a:ln>
                <a:noFill/>
              </a:ln>
              <a:effectLst/>
            </c:spPr>
            <c:extLst>
              <c:ext xmlns:c16="http://schemas.microsoft.com/office/drawing/2014/chart" uri="{C3380CC4-5D6E-409C-BE32-E72D297353CC}">
                <c16:uniqueId val="{00000007-82F9-4E02-8997-CA977E1263A7}"/>
              </c:ext>
            </c:extLst>
          </c:dPt>
          <c:dPt>
            <c:idx val="4"/>
            <c:invertIfNegative val="0"/>
            <c:bubble3D val="0"/>
            <c:spPr>
              <a:solidFill>
                <a:srgbClr val="7C878E"/>
              </a:solidFill>
              <a:ln>
                <a:noFill/>
              </a:ln>
              <a:effectLst/>
            </c:spPr>
            <c:extLst>
              <c:ext xmlns:c16="http://schemas.microsoft.com/office/drawing/2014/chart" uri="{C3380CC4-5D6E-409C-BE32-E72D297353CC}">
                <c16:uniqueId val="{00000009-82F9-4E02-8997-CA977E1263A7}"/>
              </c:ext>
            </c:extLst>
          </c:dPt>
          <c:dPt>
            <c:idx val="5"/>
            <c:invertIfNegative val="0"/>
            <c:bubble3D val="0"/>
            <c:spPr>
              <a:solidFill>
                <a:srgbClr val="FBBB27"/>
              </a:solidFill>
              <a:ln>
                <a:noFill/>
              </a:ln>
              <a:effectLst/>
            </c:spPr>
            <c:extLst>
              <c:ext xmlns:c16="http://schemas.microsoft.com/office/drawing/2014/chart" uri="{C3380CC4-5D6E-409C-BE32-E72D297353CC}">
                <c16:uniqueId val="{0000000B-82F9-4E02-8997-CA977E1263A7}"/>
              </c:ext>
            </c:extLst>
          </c:dPt>
          <c:dPt>
            <c:idx val="6"/>
            <c:invertIfNegative val="0"/>
            <c:bubble3D val="0"/>
            <c:spPr>
              <a:solidFill>
                <a:srgbClr val="7C878E"/>
              </a:solidFill>
              <a:ln>
                <a:noFill/>
              </a:ln>
              <a:effectLst/>
            </c:spPr>
            <c:extLst>
              <c:ext xmlns:c16="http://schemas.microsoft.com/office/drawing/2014/chart" uri="{C3380CC4-5D6E-409C-BE32-E72D297353CC}">
                <c16:uniqueId val="{0000000D-82F9-4E02-8997-CA977E1263A7}"/>
              </c:ext>
            </c:extLst>
          </c:dPt>
          <c:dPt>
            <c:idx val="7"/>
            <c:invertIfNegative val="0"/>
            <c:bubble3D val="0"/>
            <c:spPr>
              <a:solidFill>
                <a:srgbClr val="7C878E"/>
              </a:solidFill>
              <a:ln>
                <a:noFill/>
              </a:ln>
              <a:effectLst/>
            </c:spPr>
            <c:extLst>
              <c:ext xmlns:c16="http://schemas.microsoft.com/office/drawing/2014/chart" uri="{C3380CC4-5D6E-409C-BE32-E72D297353CC}">
                <c16:uniqueId val="{0000000F-82F9-4E02-8997-CA977E1263A7}"/>
              </c:ext>
            </c:extLst>
          </c:dPt>
          <c:dPt>
            <c:idx val="8"/>
            <c:invertIfNegative val="0"/>
            <c:bubble3D val="0"/>
            <c:spPr>
              <a:solidFill>
                <a:srgbClr val="7C878E"/>
              </a:solidFill>
              <a:ln>
                <a:noFill/>
              </a:ln>
              <a:effectLst/>
            </c:spPr>
            <c:extLst>
              <c:ext xmlns:c16="http://schemas.microsoft.com/office/drawing/2014/chart" uri="{C3380CC4-5D6E-409C-BE32-E72D297353CC}">
                <c16:uniqueId val="{00000011-82F9-4E02-8997-CA977E1263A7}"/>
              </c:ext>
            </c:extLst>
          </c:dPt>
          <c:dPt>
            <c:idx val="9"/>
            <c:invertIfNegative val="0"/>
            <c:bubble3D val="0"/>
            <c:spPr>
              <a:solidFill>
                <a:srgbClr val="7C878E"/>
              </a:solidFill>
              <a:ln>
                <a:noFill/>
              </a:ln>
              <a:effectLst/>
            </c:spPr>
            <c:extLst>
              <c:ext xmlns:c16="http://schemas.microsoft.com/office/drawing/2014/chart" uri="{C3380CC4-5D6E-409C-BE32-E72D297353CC}">
                <c16:uniqueId val="{00000013-82F9-4E02-8997-CA977E1263A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2F9-4E02-8997-CA977E1263A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2F9-4E02-8997-CA977E1263A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2F9-4E02-8997-CA977E1263A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2F9-4E02-8997-CA977E1263A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2F9-4E02-8997-CA977E1263A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2F9-4E02-8997-CA977E1263A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2F9-4E02-8997-CA977E1263A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2F9-4E02-8997-CA977E1263A7}"/>
              </c:ext>
            </c:extLst>
          </c:dPt>
          <c:dPt>
            <c:idx val="18"/>
            <c:invertIfNegative val="0"/>
            <c:bubble3D val="0"/>
            <c:spPr>
              <a:solidFill>
                <a:srgbClr val="95682B"/>
              </a:solidFill>
              <a:ln>
                <a:noFill/>
              </a:ln>
              <a:effectLst/>
            </c:spPr>
            <c:extLst>
              <c:ext xmlns:c16="http://schemas.microsoft.com/office/drawing/2014/chart" uri="{C3380CC4-5D6E-409C-BE32-E72D297353CC}">
                <c16:uniqueId val="{00000025-82F9-4E02-8997-CA977E1263A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'F95'!$A$6:$A$38</c:f>
              <c:strCache>
                <c:ptCount val="33"/>
                <c:pt idx="0">
                  <c:v>Tabasco</c:v>
                </c:pt>
                <c:pt idx="1">
                  <c:v>Ciudad de México</c:v>
                </c:pt>
                <c:pt idx="2">
                  <c:v>Morelos</c:v>
                </c:pt>
                <c:pt idx="3">
                  <c:v>Sinaloa</c:v>
                </c:pt>
                <c:pt idx="4">
                  <c:v>Guanajuato</c:v>
                </c:pt>
                <c:pt idx="5">
                  <c:v>Jalisco</c:v>
                </c:pt>
                <c:pt idx="6">
                  <c:v>Tlaxcala</c:v>
                </c:pt>
                <c:pt idx="7">
                  <c:v>Aguascalientes</c:v>
                </c:pt>
                <c:pt idx="8">
                  <c:v>Zacatecas</c:v>
                </c:pt>
                <c:pt idx="9">
                  <c:v>Tamaulipas</c:v>
                </c:pt>
                <c:pt idx="10">
                  <c:v>Michoacán</c:v>
                </c:pt>
                <c:pt idx="11">
                  <c:v>Chiapas</c:v>
                </c:pt>
                <c:pt idx="12">
                  <c:v>Nayarit</c:v>
                </c:pt>
                <c:pt idx="13">
                  <c:v>Baja California Sur</c:v>
                </c:pt>
                <c:pt idx="14">
                  <c:v>Estado de México</c:v>
                </c:pt>
                <c:pt idx="15">
                  <c:v>Veracruz</c:v>
                </c:pt>
                <c:pt idx="16">
                  <c:v>Coahuila</c:v>
                </c:pt>
                <c:pt idx="17">
                  <c:v>Baja California</c:v>
                </c:pt>
                <c:pt idx="18">
                  <c:v>Nacional</c:v>
                </c:pt>
                <c:pt idx="19">
                  <c:v>Sonora</c:v>
                </c:pt>
                <c:pt idx="20">
                  <c:v>Puebla</c:v>
                </c:pt>
                <c:pt idx="21">
                  <c:v>Hidalgo</c:v>
                </c:pt>
                <c:pt idx="22">
                  <c:v>Nuevo León</c:v>
                </c:pt>
                <c:pt idx="23">
                  <c:v>Durango</c:v>
                </c:pt>
                <c:pt idx="24">
                  <c:v>Colima</c:v>
                </c:pt>
                <c:pt idx="25">
                  <c:v>Yucatán</c:v>
                </c:pt>
                <c:pt idx="26">
                  <c:v>San Luis Potosí</c:v>
                </c:pt>
                <c:pt idx="27">
                  <c:v>Chihuahua</c:v>
                </c:pt>
                <c:pt idx="28">
                  <c:v>Querétaro</c:v>
                </c:pt>
                <c:pt idx="29">
                  <c:v>Guerrero</c:v>
                </c:pt>
                <c:pt idx="30">
                  <c:v>Campeche</c:v>
                </c:pt>
                <c:pt idx="31">
                  <c:v>Oaxaca</c:v>
                </c:pt>
                <c:pt idx="32">
                  <c:v>Quintana Roo</c:v>
                </c:pt>
              </c:strCache>
            </c:strRef>
          </c:cat>
          <c:val>
            <c:numRef>
              <c:f>'F95'!$B$6:$B$38</c:f>
              <c:numCache>
                <c:formatCode>0.0</c:formatCode>
                <c:ptCount val="33"/>
                <c:pt idx="0">
                  <c:v>-43.688166117553301</c:v>
                </c:pt>
                <c:pt idx="1">
                  <c:v>-35.849024151768901</c:v>
                </c:pt>
                <c:pt idx="2">
                  <c:v>-29.380396504188202</c:v>
                </c:pt>
                <c:pt idx="3">
                  <c:v>-17.7729870650757</c:v>
                </c:pt>
                <c:pt idx="4">
                  <c:v>-17.3873088047138</c:v>
                </c:pt>
                <c:pt idx="5">
                  <c:v>-15.8956889204382</c:v>
                </c:pt>
                <c:pt idx="6">
                  <c:v>-8.0118754702401507</c:v>
                </c:pt>
                <c:pt idx="7">
                  <c:v>0.13520935802151501</c:v>
                </c:pt>
                <c:pt idx="8">
                  <c:v>2.6872774209601298</c:v>
                </c:pt>
                <c:pt idx="9">
                  <c:v>6.99161447606238</c:v>
                </c:pt>
                <c:pt idx="10">
                  <c:v>9.5813278911649906</c:v>
                </c:pt>
                <c:pt idx="11">
                  <c:v>13.575835679270201</c:v>
                </c:pt>
                <c:pt idx="12">
                  <c:v>19.6399628115153</c:v>
                </c:pt>
                <c:pt idx="13">
                  <c:v>19.899048673962302</c:v>
                </c:pt>
                <c:pt idx="14">
                  <c:v>20.852710359923499</c:v>
                </c:pt>
                <c:pt idx="15">
                  <c:v>26.605380655803</c:v>
                </c:pt>
                <c:pt idx="16">
                  <c:v>27.200906805779901</c:v>
                </c:pt>
                <c:pt idx="17">
                  <c:v>32.395919291836599</c:v>
                </c:pt>
                <c:pt idx="18">
                  <c:v>35.079563394381502</c:v>
                </c:pt>
                <c:pt idx="19">
                  <c:v>39.620126913041602</c:v>
                </c:pt>
                <c:pt idx="20">
                  <c:v>41.608969401966597</c:v>
                </c:pt>
                <c:pt idx="21">
                  <c:v>44.428388280638799</c:v>
                </c:pt>
                <c:pt idx="22">
                  <c:v>44.601772222091</c:v>
                </c:pt>
                <c:pt idx="23">
                  <c:v>46.375889085231798</c:v>
                </c:pt>
                <c:pt idx="24">
                  <c:v>46.993618391522403</c:v>
                </c:pt>
                <c:pt idx="25">
                  <c:v>54.081262093648903</c:v>
                </c:pt>
                <c:pt idx="26">
                  <c:v>60.375495722771902</c:v>
                </c:pt>
                <c:pt idx="27">
                  <c:v>103.177441462275</c:v>
                </c:pt>
                <c:pt idx="28">
                  <c:v>110.1441757609</c:v>
                </c:pt>
                <c:pt idx="29">
                  <c:v>116.970271128081</c:v>
                </c:pt>
                <c:pt idx="30">
                  <c:v>283.893827412382</c:v>
                </c:pt>
                <c:pt idx="31">
                  <c:v>414.040896617226</c:v>
                </c:pt>
                <c:pt idx="32">
                  <c:v>975.75536690378999</c:v>
                </c:pt>
              </c:numCache>
            </c:numRef>
          </c:val>
          <c:extLst>
            <c:ext xmlns:c16="http://schemas.microsoft.com/office/drawing/2014/chart" uri="{C3380CC4-5D6E-409C-BE32-E72D297353CC}">
              <c16:uniqueId val="{00000026-82F9-4E02-8997-CA977E1263A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793C-4F5A-8A0F-70DC8CA78925}"/>
              </c:ext>
            </c:extLst>
          </c:dPt>
          <c:dPt>
            <c:idx val="1"/>
            <c:invertIfNegative val="0"/>
            <c:bubble3D val="0"/>
            <c:spPr>
              <a:solidFill>
                <a:srgbClr val="7C878E"/>
              </a:solidFill>
              <a:ln>
                <a:noFill/>
              </a:ln>
              <a:effectLst/>
            </c:spPr>
            <c:extLst>
              <c:ext xmlns:c16="http://schemas.microsoft.com/office/drawing/2014/chart" uri="{C3380CC4-5D6E-409C-BE32-E72D297353CC}">
                <c16:uniqueId val="{00000003-793C-4F5A-8A0F-70DC8CA78925}"/>
              </c:ext>
            </c:extLst>
          </c:dPt>
          <c:dPt>
            <c:idx val="2"/>
            <c:invertIfNegative val="0"/>
            <c:bubble3D val="0"/>
            <c:spPr>
              <a:solidFill>
                <a:srgbClr val="7C878E"/>
              </a:solidFill>
              <a:ln>
                <a:noFill/>
              </a:ln>
              <a:effectLst/>
            </c:spPr>
            <c:extLst>
              <c:ext xmlns:c16="http://schemas.microsoft.com/office/drawing/2014/chart" uri="{C3380CC4-5D6E-409C-BE32-E72D297353CC}">
                <c16:uniqueId val="{00000005-793C-4F5A-8A0F-70DC8CA78925}"/>
              </c:ext>
            </c:extLst>
          </c:dPt>
          <c:dPt>
            <c:idx val="3"/>
            <c:invertIfNegative val="0"/>
            <c:bubble3D val="0"/>
            <c:spPr>
              <a:solidFill>
                <a:srgbClr val="7C878E"/>
              </a:solidFill>
              <a:ln>
                <a:noFill/>
              </a:ln>
              <a:effectLst/>
            </c:spPr>
            <c:extLst>
              <c:ext xmlns:c16="http://schemas.microsoft.com/office/drawing/2014/chart" uri="{C3380CC4-5D6E-409C-BE32-E72D297353CC}">
                <c16:uniqueId val="{00000007-793C-4F5A-8A0F-70DC8CA78925}"/>
              </c:ext>
            </c:extLst>
          </c:dPt>
          <c:dPt>
            <c:idx val="4"/>
            <c:invertIfNegative val="0"/>
            <c:bubble3D val="0"/>
            <c:spPr>
              <a:solidFill>
                <a:srgbClr val="7C878E"/>
              </a:solidFill>
              <a:ln>
                <a:noFill/>
              </a:ln>
              <a:effectLst/>
            </c:spPr>
            <c:extLst>
              <c:ext xmlns:c16="http://schemas.microsoft.com/office/drawing/2014/chart" uri="{C3380CC4-5D6E-409C-BE32-E72D297353CC}">
                <c16:uniqueId val="{00000009-793C-4F5A-8A0F-70DC8CA78925}"/>
              </c:ext>
            </c:extLst>
          </c:dPt>
          <c:dPt>
            <c:idx val="5"/>
            <c:invertIfNegative val="0"/>
            <c:bubble3D val="0"/>
            <c:spPr>
              <a:solidFill>
                <a:srgbClr val="7C878E"/>
              </a:solidFill>
              <a:ln>
                <a:noFill/>
              </a:ln>
              <a:effectLst/>
            </c:spPr>
            <c:extLst>
              <c:ext xmlns:c16="http://schemas.microsoft.com/office/drawing/2014/chart" uri="{C3380CC4-5D6E-409C-BE32-E72D297353CC}">
                <c16:uniqueId val="{0000000B-793C-4F5A-8A0F-70DC8CA78925}"/>
              </c:ext>
            </c:extLst>
          </c:dPt>
          <c:dPt>
            <c:idx val="6"/>
            <c:invertIfNegative val="0"/>
            <c:bubble3D val="0"/>
            <c:spPr>
              <a:solidFill>
                <a:srgbClr val="7C878E"/>
              </a:solidFill>
              <a:ln>
                <a:noFill/>
              </a:ln>
              <a:effectLst/>
            </c:spPr>
            <c:extLst>
              <c:ext xmlns:c16="http://schemas.microsoft.com/office/drawing/2014/chart" uri="{C3380CC4-5D6E-409C-BE32-E72D297353CC}">
                <c16:uniqueId val="{0000000D-793C-4F5A-8A0F-70DC8CA78925}"/>
              </c:ext>
            </c:extLst>
          </c:dPt>
          <c:dPt>
            <c:idx val="7"/>
            <c:invertIfNegative val="0"/>
            <c:bubble3D val="0"/>
            <c:spPr>
              <a:solidFill>
                <a:srgbClr val="7C878E"/>
              </a:solidFill>
              <a:ln>
                <a:noFill/>
              </a:ln>
              <a:effectLst/>
            </c:spPr>
            <c:extLst>
              <c:ext xmlns:c16="http://schemas.microsoft.com/office/drawing/2014/chart" uri="{C3380CC4-5D6E-409C-BE32-E72D297353CC}">
                <c16:uniqueId val="{0000000F-793C-4F5A-8A0F-70DC8CA78925}"/>
              </c:ext>
            </c:extLst>
          </c:dPt>
          <c:dPt>
            <c:idx val="8"/>
            <c:invertIfNegative val="0"/>
            <c:bubble3D val="0"/>
            <c:spPr>
              <a:solidFill>
                <a:srgbClr val="7C878E"/>
              </a:solidFill>
              <a:ln>
                <a:noFill/>
              </a:ln>
              <a:effectLst/>
            </c:spPr>
            <c:extLst>
              <c:ext xmlns:c16="http://schemas.microsoft.com/office/drawing/2014/chart" uri="{C3380CC4-5D6E-409C-BE32-E72D297353CC}">
                <c16:uniqueId val="{00000011-793C-4F5A-8A0F-70DC8CA78925}"/>
              </c:ext>
            </c:extLst>
          </c:dPt>
          <c:dPt>
            <c:idx val="9"/>
            <c:invertIfNegative val="0"/>
            <c:bubble3D val="0"/>
            <c:spPr>
              <a:solidFill>
                <a:srgbClr val="FBBB27"/>
              </a:solidFill>
              <a:ln>
                <a:noFill/>
              </a:ln>
              <a:effectLst/>
            </c:spPr>
            <c:extLst>
              <c:ext xmlns:c16="http://schemas.microsoft.com/office/drawing/2014/chart" uri="{C3380CC4-5D6E-409C-BE32-E72D297353CC}">
                <c16:uniqueId val="{00000013-793C-4F5A-8A0F-70DC8CA7892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793C-4F5A-8A0F-70DC8CA7892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793C-4F5A-8A0F-70DC8CA7892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793C-4F5A-8A0F-70DC8CA7892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793C-4F5A-8A0F-70DC8CA7892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793C-4F5A-8A0F-70DC8CA78925}"/>
              </c:ext>
            </c:extLst>
          </c:dPt>
          <c:dPt>
            <c:idx val="15"/>
            <c:invertIfNegative val="0"/>
            <c:bubble3D val="0"/>
            <c:spPr>
              <a:solidFill>
                <a:srgbClr val="95682B"/>
              </a:solidFill>
              <a:ln>
                <a:noFill/>
              </a:ln>
              <a:effectLst/>
            </c:spPr>
            <c:extLst>
              <c:ext xmlns:c16="http://schemas.microsoft.com/office/drawing/2014/chart" uri="{C3380CC4-5D6E-409C-BE32-E72D297353CC}">
                <c16:uniqueId val="{0000001F-793C-4F5A-8A0F-70DC8CA7892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793C-4F5A-8A0F-70DC8CA7892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793C-4F5A-8A0F-70DC8CA78925}"/>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'F96'!$A$6:$A$38</c:f>
              <c:strCache>
                <c:ptCount val="33"/>
                <c:pt idx="0">
                  <c:v>Morelos</c:v>
                </c:pt>
                <c:pt idx="1">
                  <c:v>Zacatecas</c:v>
                </c:pt>
                <c:pt idx="2">
                  <c:v>Durango</c:v>
                </c:pt>
                <c:pt idx="3">
                  <c:v>Tabasco</c:v>
                </c:pt>
                <c:pt idx="4">
                  <c:v>Michoacán</c:v>
                </c:pt>
                <c:pt idx="5">
                  <c:v>Querétaro</c:v>
                </c:pt>
                <c:pt idx="6">
                  <c:v>Veracruz</c:v>
                </c:pt>
                <c:pt idx="7">
                  <c:v>Sonora</c:v>
                </c:pt>
                <c:pt idx="8">
                  <c:v>Baja California</c:v>
                </c:pt>
                <c:pt idx="9">
                  <c:v>Jalisco</c:v>
                </c:pt>
                <c:pt idx="10">
                  <c:v>Campeche</c:v>
                </c:pt>
                <c:pt idx="11">
                  <c:v>Oaxaca</c:v>
                </c:pt>
                <c:pt idx="12">
                  <c:v>Baja California Sur</c:v>
                </c:pt>
                <c:pt idx="13">
                  <c:v>Sinaloa</c:v>
                </c:pt>
                <c:pt idx="14">
                  <c:v>Quintana Roo</c:v>
                </c:pt>
                <c:pt idx="15">
                  <c:v>Nacional</c:v>
                </c:pt>
                <c:pt idx="16">
                  <c:v>Hidalgo</c:v>
                </c:pt>
                <c:pt idx="17">
                  <c:v>Ciudad de México</c:v>
                </c:pt>
                <c:pt idx="18">
                  <c:v>Aguascalientes</c:v>
                </c:pt>
                <c:pt idx="19">
                  <c:v>Chiapas</c:v>
                </c:pt>
                <c:pt idx="20">
                  <c:v>Coahuila</c:v>
                </c:pt>
                <c:pt idx="21">
                  <c:v>San Luis Potosí</c:v>
                </c:pt>
                <c:pt idx="22">
                  <c:v>Colima</c:v>
                </c:pt>
                <c:pt idx="23">
                  <c:v>Estado de México</c:v>
                </c:pt>
                <c:pt idx="24">
                  <c:v>Puebla</c:v>
                </c:pt>
                <c:pt idx="25">
                  <c:v>Nuevo León</c:v>
                </c:pt>
                <c:pt idx="26">
                  <c:v>Tlaxcala</c:v>
                </c:pt>
                <c:pt idx="27">
                  <c:v>Nayarit</c:v>
                </c:pt>
                <c:pt idx="28">
                  <c:v>Guanajuato</c:v>
                </c:pt>
                <c:pt idx="29">
                  <c:v>Tamaulipas</c:v>
                </c:pt>
                <c:pt idx="30">
                  <c:v>Yucatán</c:v>
                </c:pt>
                <c:pt idx="31">
                  <c:v>Chihuahua</c:v>
                </c:pt>
                <c:pt idx="32">
                  <c:v>Guerrero</c:v>
                </c:pt>
              </c:strCache>
            </c:strRef>
          </c:cat>
          <c:val>
            <c:numRef>
              <c:f>'F96'!$B$6:$B$38</c:f>
              <c:numCache>
                <c:formatCode>0.0</c:formatCode>
                <c:ptCount val="33"/>
                <c:pt idx="0">
                  <c:v>-36.3289361445472</c:v>
                </c:pt>
                <c:pt idx="1">
                  <c:v>-23.1048718142806</c:v>
                </c:pt>
                <c:pt idx="2">
                  <c:v>-17.056307041879499</c:v>
                </c:pt>
                <c:pt idx="3">
                  <c:v>-13.063873244141501</c:v>
                </c:pt>
                <c:pt idx="4">
                  <c:v>-9.5958434335864293</c:v>
                </c:pt>
                <c:pt idx="5">
                  <c:v>-7.8821836657536704</c:v>
                </c:pt>
                <c:pt idx="6">
                  <c:v>-4.6638215206234896</c:v>
                </c:pt>
                <c:pt idx="7">
                  <c:v>-4.2747527046868203</c:v>
                </c:pt>
                <c:pt idx="8">
                  <c:v>-2.2882282959236702</c:v>
                </c:pt>
                <c:pt idx="9">
                  <c:v>-1.69532734738266</c:v>
                </c:pt>
                <c:pt idx="10">
                  <c:v>-0.822753649431474</c:v>
                </c:pt>
                <c:pt idx="11">
                  <c:v>-0.35686191466896</c:v>
                </c:pt>
                <c:pt idx="12">
                  <c:v>0.73435865539566203</c:v>
                </c:pt>
                <c:pt idx="13">
                  <c:v>4.87527145643294</c:v>
                </c:pt>
                <c:pt idx="14">
                  <c:v>5.6669878006865098</c:v>
                </c:pt>
                <c:pt idx="15">
                  <c:v>5.8268524510482598</c:v>
                </c:pt>
                <c:pt idx="16">
                  <c:v>6.6920225722022897</c:v>
                </c:pt>
                <c:pt idx="17">
                  <c:v>8.8142765915375101</c:v>
                </c:pt>
                <c:pt idx="18">
                  <c:v>10.028843748980499</c:v>
                </c:pt>
                <c:pt idx="19">
                  <c:v>10.4941952637075</c:v>
                </c:pt>
                <c:pt idx="20">
                  <c:v>10.9235953647893</c:v>
                </c:pt>
                <c:pt idx="21">
                  <c:v>11.320865628628001</c:v>
                </c:pt>
                <c:pt idx="22">
                  <c:v>12.9339265834267</c:v>
                </c:pt>
                <c:pt idx="23">
                  <c:v>13.0818978132134</c:v>
                </c:pt>
                <c:pt idx="24">
                  <c:v>16.550257623874099</c:v>
                </c:pt>
                <c:pt idx="25">
                  <c:v>17.592546485254498</c:v>
                </c:pt>
                <c:pt idx="26">
                  <c:v>20.1577773055674</c:v>
                </c:pt>
                <c:pt idx="27">
                  <c:v>20.596830491308001</c:v>
                </c:pt>
                <c:pt idx="28">
                  <c:v>22.861724536734702</c:v>
                </c:pt>
                <c:pt idx="29">
                  <c:v>24.7833569083231</c:v>
                </c:pt>
                <c:pt idx="30">
                  <c:v>28.360100451006101</c:v>
                </c:pt>
                <c:pt idx="31">
                  <c:v>29.131231967749901</c:v>
                </c:pt>
                <c:pt idx="32">
                  <c:v>30.645320082930802</c:v>
                </c:pt>
              </c:numCache>
            </c:numRef>
          </c:val>
          <c:extLst>
            <c:ext xmlns:c16="http://schemas.microsoft.com/office/drawing/2014/chart" uri="{C3380CC4-5D6E-409C-BE32-E72D297353CC}">
              <c16:uniqueId val="{00000024-793C-4F5A-8A0F-70DC8CA7892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'F12'!$B$7</c:f>
              <c:strCache>
                <c:ptCount val="1"/>
                <c:pt idx="0">
                  <c:v>Económica</c:v>
                </c:pt>
              </c:strCache>
            </c:strRef>
          </c:tx>
          <c:spPr>
            <a:solidFill>
              <a:srgbClr val="FBBB27"/>
            </a:solidFill>
            <a:ln>
              <a:noFill/>
            </a:ln>
            <a:effectLst/>
          </c:spPr>
          <c:invertIfNegative val="0"/>
          <c:dLbls>
            <c:dLbl>
              <c:idx val="1"/>
              <c:layout>
                <c:manualLayout>
                  <c:x val="-0.12257104908474786"/>
                  <c:y val="-6.716307057111453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9BA6-4755-A41F-F4FCBD4756C8}"/>
                </c:ext>
              </c:extLst>
            </c:dLbl>
            <c:dLbl>
              <c:idx val="2"/>
              <c:layout>
                <c:manualLayout>
                  <c:x val="0.11945945861204907"/>
                  <c:y val="-5.387205387205387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9.4663963292445474E-2"/>
                      <c:h val="0.12962962962962962"/>
                    </c:manualLayout>
                  </c15:layout>
                </c:ext>
                <c:ext xmlns:c16="http://schemas.microsoft.com/office/drawing/2014/chart" uri="{C3380CC4-5D6E-409C-BE32-E72D297353CC}">
                  <c16:uniqueId val="{00000001-9BA6-4755-A41F-F4FCBD4756C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'F12'!$C$6:$F$6</c15:sqref>
                  </c15:fullRef>
                </c:ext>
              </c:extLst>
              <c:f>'F12'!$C$6:$E$6</c:f>
              <c:strCache>
                <c:ptCount val="3"/>
                <c:pt idx="0">
                  <c:v> INFONAVIT </c:v>
                </c:pt>
                <c:pt idx="1">
                  <c:v> BANCA (CNBV) </c:v>
                </c:pt>
                <c:pt idx="2">
                  <c:v> FOVISSSTE </c:v>
                </c:pt>
              </c:strCache>
            </c:strRef>
          </c:cat>
          <c:val>
            <c:numRef>
              <c:extLst>
                <c:ext xmlns:c15="http://schemas.microsoft.com/office/drawing/2012/chart" uri="{02D57815-91ED-43cb-92C2-25804820EDAC}">
                  <c15:fullRef>
                    <c15:sqref>'F12'!$C$7:$F$7</c15:sqref>
                  </c15:fullRef>
                </c:ext>
              </c:extLst>
              <c:f>'F12'!$C$7:$E$7</c:f>
              <c:numCache>
                <c:formatCode>0.0%</c:formatCode>
                <c:ptCount val="3"/>
                <c:pt idx="0">
                  <c:v>1.366742596810934E-2</c:v>
                </c:pt>
                <c:pt idx="1">
                  <c:v>1.053740779768177E-2</c:v>
                </c:pt>
                <c:pt idx="2">
                  <c:v>0</c:v>
                </c:pt>
              </c:numCache>
            </c:numRef>
          </c:val>
          <c:extLst>
            <c:ext xmlns:c16="http://schemas.microsoft.com/office/drawing/2014/chart" uri="{C3380CC4-5D6E-409C-BE32-E72D297353CC}">
              <c16:uniqueId val="{00000002-9BA6-4755-A41F-F4FCBD4756C8}"/>
            </c:ext>
          </c:extLst>
        </c:ser>
        <c:ser>
          <c:idx val="1"/>
          <c:order val="1"/>
          <c:tx>
            <c:strRef>
              <c:f>'F12'!$B$8</c:f>
              <c:strCache>
                <c:ptCount val="1"/>
                <c:pt idx="0">
                  <c:v>Popular</c:v>
                </c:pt>
              </c:strCache>
            </c:strRef>
          </c:tx>
          <c:spPr>
            <a:solidFill>
              <a:srgbClr val="FAD496"/>
            </a:solidFill>
            <a:ln>
              <a:noFill/>
            </a:ln>
            <a:effectLst/>
          </c:spPr>
          <c:invertIfNegative val="0"/>
          <c:dLbls>
            <c:dLbl>
              <c:idx val="1"/>
              <c:layout>
                <c:manualLayout>
                  <c:x val="0.11219368172423974"/>
                  <c:y val="-0.14035087719298259"/>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BA6-4755-A41F-F4FCBD4756C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'F12'!$C$6:$F$6</c15:sqref>
                  </c15:fullRef>
                </c:ext>
              </c:extLst>
              <c:f>'F12'!$C$6:$E$6</c:f>
              <c:strCache>
                <c:ptCount val="3"/>
                <c:pt idx="0">
                  <c:v> INFONAVIT </c:v>
                </c:pt>
                <c:pt idx="1">
                  <c:v> BANCA (CNBV) </c:v>
                </c:pt>
                <c:pt idx="2">
                  <c:v> FOVISSSTE </c:v>
                </c:pt>
              </c:strCache>
            </c:strRef>
          </c:cat>
          <c:val>
            <c:numRef>
              <c:extLst>
                <c:ext xmlns:c15="http://schemas.microsoft.com/office/drawing/2012/chart" uri="{02D57815-91ED-43cb-92C2-25804820EDAC}">
                  <c15:fullRef>
                    <c15:sqref>'F12'!$C$8:$F$8</c15:sqref>
                  </c15:fullRef>
                </c:ext>
              </c:extLst>
              <c:f>'F12'!$C$8:$E$8</c:f>
              <c:numCache>
                <c:formatCode>0.0%</c:formatCode>
                <c:ptCount val="3"/>
                <c:pt idx="0">
                  <c:v>0.41867881548974945</c:v>
                </c:pt>
                <c:pt idx="1">
                  <c:v>3.1612223393045311E-3</c:v>
                </c:pt>
                <c:pt idx="2">
                  <c:v>1.5151515151515152E-2</c:v>
                </c:pt>
              </c:numCache>
            </c:numRef>
          </c:val>
          <c:extLst>
            <c:ext xmlns:c16="http://schemas.microsoft.com/office/drawing/2014/chart" uri="{C3380CC4-5D6E-409C-BE32-E72D297353CC}">
              <c16:uniqueId val="{00000004-9BA6-4755-A41F-F4FCBD4756C8}"/>
            </c:ext>
          </c:extLst>
        </c:ser>
        <c:ser>
          <c:idx val="2"/>
          <c:order val="2"/>
          <c:tx>
            <c:strRef>
              <c:f>'F12'!$B$9</c:f>
              <c:strCache>
                <c:ptCount val="1"/>
                <c:pt idx="0">
                  <c:v>Tradicional</c:v>
                </c:pt>
              </c:strCache>
            </c:strRef>
          </c:tx>
          <c:spPr>
            <a:solidFill>
              <a:srgbClr val="C9D0D6"/>
            </a:solidFill>
            <a:ln>
              <a:noFill/>
            </a:ln>
            <a:effectLst/>
          </c:spPr>
          <c:invertIfNegative val="0"/>
          <c:dLbls>
            <c:dLbl>
              <c:idx val="1"/>
              <c:layout>
                <c:manualLayout>
                  <c:x val="-1.4762326542663124E-3"/>
                  <c:y val="-3.50877192982456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A6-4755-A41F-F4FCBD4756C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'F12'!$C$6:$F$6</c15:sqref>
                  </c15:fullRef>
                </c:ext>
              </c:extLst>
              <c:f>'F12'!$C$6:$E$6</c:f>
              <c:strCache>
                <c:ptCount val="3"/>
                <c:pt idx="0">
                  <c:v> INFONAVIT </c:v>
                </c:pt>
                <c:pt idx="1">
                  <c:v> BANCA (CNBV) </c:v>
                </c:pt>
                <c:pt idx="2">
                  <c:v> FOVISSSTE </c:v>
                </c:pt>
              </c:strCache>
            </c:strRef>
          </c:cat>
          <c:val>
            <c:numRef>
              <c:extLst>
                <c:ext xmlns:c15="http://schemas.microsoft.com/office/drawing/2012/chart" uri="{02D57815-91ED-43cb-92C2-25804820EDAC}">
                  <c15:fullRef>
                    <c15:sqref>'F12'!$C$9:$F$9</c15:sqref>
                  </c15:fullRef>
                </c:ext>
              </c:extLst>
              <c:f>'F12'!$C$9:$E$9</c:f>
              <c:numCache>
                <c:formatCode>0.0%</c:formatCode>
                <c:ptCount val="3"/>
                <c:pt idx="0">
                  <c:v>0.365375854214123</c:v>
                </c:pt>
                <c:pt idx="1">
                  <c:v>7.4815595363540571E-2</c:v>
                </c:pt>
                <c:pt idx="2">
                  <c:v>0.48484848484848486</c:v>
                </c:pt>
              </c:numCache>
            </c:numRef>
          </c:val>
          <c:extLst>
            <c:ext xmlns:c16="http://schemas.microsoft.com/office/drawing/2014/chart" uri="{C3380CC4-5D6E-409C-BE32-E72D297353CC}">
              <c16:uniqueId val="{00000006-9BA6-4755-A41F-F4FCBD4756C8}"/>
            </c:ext>
          </c:extLst>
        </c:ser>
        <c:ser>
          <c:idx val="3"/>
          <c:order val="3"/>
          <c:tx>
            <c:strRef>
              <c:f>'F12'!$B$10</c:f>
              <c:strCache>
                <c:ptCount val="1"/>
                <c:pt idx="0">
                  <c:v>Media</c:v>
                </c:pt>
              </c:strCache>
            </c:strRef>
          </c:tx>
          <c:spPr>
            <a:solidFill>
              <a:srgbClr val="7C878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'F12'!$C$6:$F$6</c15:sqref>
                  </c15:fullRef>
                </c:ext>
              </c:extLst>
              <c:f>'F12'!$C$6:$E$6</c:f>
              <c:strCache>
                <c:ptCount val="3"/>
                <c:pt idx="0">
                  <c:v> INFONAVIT </c:v>
                </c:pt>
                <c:pt idx="1">
                  <c:v> BANCA (CNBV) </c:v>
                </c:pt>
                <c:pt idx="2">
                  <c:v> FOVISSSTE </c:v>
                </c:pt>
              </c:strCache>
            </c:strRef>
          </c:cat>
          <c:val>
            <c:numRef>
              <c:extLst>
                <c:ext xmlns:c15="http://schemas.microsoft.com/office/drawing/2012/chart" uri="{02D57815-91ED-43cb-92C2-25804820EDAC}">
                  <c15:fullRef>
                    <c15:sqref>'F12'!$C$10:$F$10</c15:sqref>
                  </c15:fullRef>
                </c:ext>
              </c:extLst>
              <c:f>'F12'!$C$10:$E$10</c:f>
              <c:numCache>
                <c:formatCode>0.0%</c:formatCode>
                <c:ptCount val="3"/>
                <c:pt idx="0">
                  <c:v>0.14851936218678816</c:v>
                </c:pt>
                <c:pt idx="1">
                  <c:v>0.37091675447839834</c:v>
                </c:pt>
                <c:pt idx="2">
                  <c:v>0.39393939393939392</c:v>
                </c:pt>
              </c:numCache>
            </c:numRef>
          </c:val>
          <c:extLst>
            <c:ext xmlns:c16="http://schemas.microsoft.com/office/drawing/2014/chart" uri="{C3380CC4-5D6E-409C-BE32-E72D297353CC}">
              <c16:uniqueId val="{00000007-9BA6-4755-A41F-F4FCBD4756C8}"/>
            </c:ext>
          </c:extLst>
        </c:ser>
        <c:ser>
          <c:idx val="4"/>
          <c:order val="4"/>
          <c:tx>
            <c:strRef>
              <c:f>'F12'!$B$11</c:f>
              <c:strCache>
                <c:ptCount val="1"/>
                <c:pt idx="0">
                  <c:v>Residencial</c:v>
                </c:pt>
              </c:strCache>
            </c:strRef>
          </c:tx>
          <c:spPr>
            <a:solidFill>
              <a:schemeClr val="accent5">
                <a:lumMod val="60000"/>
                <a:lumOff val="40000"/>
              </a:schemeClr>
            </a:solidFill>
            <a:ln>
              <a:noFill/>
            </a:ln>
            <a:effectLst/>
          </c:spPr>
          <c:invertIfNegative val="0"/>
          <c:dLbls>
            <c:dLbl>
              <c:idx val="2"/>
              <c:layout>
                <c:manualLayout>
                  <c:x val="1.06399233124772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BA6-4755-A41F-F4FCBD4756C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'F12'!$C$6:$F$6</c15:sqref>
                  </c15:fullRef>
                </c:ext>
              </c:extLst>
              <c:f>'F12'!$C$6:$E$6</c:f>
              <c:strCache>
                <c:ptCount val="3"/>
                <c:pt idx="0">
                  <c:v> INFONAVIT </c:v>
                </c:pt>
                <c:pt idx="1">
                  <c:v> BANCA (CNBV) </c:v>
                </c:pt>
                <c:pt idx="2">
                  <c:v> FOVISSSTE </c:v>
                </c:pt>
              </c:strCache>
            </c:strRef>
          </c:cat>
          <c:val>
            <c:numRef>
              <c:extLst>
                <c:ext xmlns:c15="http://schemas.microsoft.com/office/drawing/2012/chart" uri="{02D57815-91ED-43cb-92C2-25804820EDAC}">
                  <c15:fullRef>
                    <c15:sqref>'F12'!$C$11:$F$11</c15:sqref>
                  </c15:fullRef>
                </c:ext>
              </c:extLst>
              <c:f>'F12'!$C$11:$E$11</c:f>
              <c:numCache>
                <c:formatCode>0.0%</c:formatCode>
                <c:ptCount val="3"/>
                <c:pt idx="0">
                  <c:v>4.3735763097949888E-2</c:v>
                </c:pt>
                <c:pt idx="1">
                  <c:v>0.36775553213909379</c:v>
                </c:pt>
                <c:pt idx="2">
                  <c:v>7.575757575757576E-2</c:v>
                </c:pt>
              </c:numCache>
            </c:numRef>
          </c:val>
          <c:extLst>
            <c:ext xmlns:c16="http://schemas.microsoft.com/office/drawing/2014/chart" uri="{C3380CC4-5D6E-409C-BE32-E72D297353CC}">
              <c16:uniqueId val="{00000009-9BA6-4755-A41F-F4FCBD4756C8}"/>
            </c:ext>
          </c:extLst>
        </c:ser>
        <c:ser>
          <c:idx val="5"/>
          <c:order val="5"/>
          <c:tx>
            <c:strRef>
              <c:f>'F12'!$B$12</c:f>
              <c:strCache>
                <c:ptCount val="1"/>
                <c:pt idx="0">
                  <c:v>Residencial plus</c:v>
                </c:pt>
              </c:strCache>
            </c:strRef>
          </c:tx>
          <c:spPr>
            <a:solidFill>
              <a:schemeClr val="accent6">
                <a:lumMod val="60000"/>
                <a:lumOff val="40000"/>
              </a:schemeClr>
            </a:solidFill>
            <a:ln>
              <a:noFill/>
            </a:ln>
            <a:effectLst/>
          </c:spPr>
          <c:invertIfNegative val="0"/>
          <c:dLbls>
            <c:dLbl>
              <c:idx val="0"/>
              <c:layout>
                <c:manualLayout>
                  <c:x val="0.13707207109972283"/>
                  <c:y val="3.1986531986531987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0.1104999992161453"/>
                      <c:h val="0.12626262626262627"/>
                    </c:manualLayout>
                  </c15:layout>
                </c:ext>
                <c:ext xmlns:c16="http://schemas.microsoft.com/office/drawing/2014/chart" uri="{C3380CC4-5D6E-409C-BE32-E72D297353CC}">
                  <c16:uniqueId val="{0000000A-9BA6-4755-A41F-F4FCBD4756C8}"/>
                </c:ext>
              </c:extLst>
            </c:dLbl>
            <c:dLbl>
              <c:idx val="2"/>
              <c:layout>
                <c:manualLayout>
                  <c:x val="0.11936207973780169"/>
                  <c:y val="3.9003950263792782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9.5184684009472331E-2"/>
                      <c:h val="0.14646464646464646"/>
                    </c:manualLayout>
                  </c15:layout>
                </c:ext>
                <c:ext xmlns:c16="http://schemas.microsoft.com/office/drawing/2014/chart" uri="{C3380CC4-5D6E-409C-BE32-E72D297353CC}">
                  <c16:uniqueId val="{0000000B-9BA6-4755-A41F-F4FCBD4756C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'F12'!$C$6:$F$6</c15:sqref>
                  </c15:fullRef>
                </c:ext>
              </c:extLst>
              <c:f>'F12'!$C$6:$E$6</c:f>
              <c:strCache>
                <c:ptCount val="3"/>
                <c:pt idx="0">
                  <c:v> INFONAVIT </c:v>
                </c:pt>
                <c:pt idx="1">
                  <c:v> BANCA (CNBV) </c:v>
                </c:pt>
                <c:pt idx="2">
                  <c:v> FOVISSSTE </c:v>
                </c:pt>
              </c:strCache>
            </c:strRef>
          </c:cat>
          <c:val>
            <c:numRef>
              <c:extLst>
                <c:ext xmlns:c15="http://schemas.microsoft.com/office/drawing/2012/chart" uri="{02D57815-91ED-43cb-92C2-25804820EDAC}">
                  <c15:fullRef>
                    <c15:sqref>'F12'!$C$12:$F$12</c15:sqref>
                  </c15:fullRef>
                </c:ext>
              </c:extLst>
              <c:f>'F12'!$C$12:$E$12</c:f>
              <c:numCache>
                <c:formatCode>0.0%</c:formatCode>
                <c:ptCount val="3"/>
                <c:pt idx="0">
                  <c:v>4.1002277904328022E-3</c:v>
                </c:pt>
                <c:pt idx="1">
                  <c:v>0.17281348788198103</c:v>
                </c:pt>
                <c:pt idx="2">
                  <c:v>3.0303030303030304E-2</c:v>
                </c:pt>
              </c:numCache>
            </c:numRef>
          </c:val>
          <c:extLst>
            <c:ext xmlns:c16="http://schemas.microsoft.com/office/drawing/2014/chart" uri="{C3380CC4-5D6E-409C-BE32-E72D297353CC}">
              <c16:uniqueId val="{0000000C-9BA6-4755-A41F-F4FCBD4756C8}"/>
            </c:ext>
          </c:extLst>
        </c:ser>
        <c:dLbls>
          <c:dLblPos val="ctr"/>
          <c:showLegendKey val="0"/>
          <c:showVal val="1"/>
          <c:showCatName val="0"/>
          <c:showSerName val="0"/>
          <c:showPercent val="0"/>
          <c:showBubbleSize val="0"/>
        </c:dLbls>
        <c:gapWidth val="150"/>
        <c:overlap val="100"/>
        <c:axId val="1407769103"/>
        <c:axId val="1402839183"/>
      </c:barChart>
      <c:catAx>
        <c:axId val="1407769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402839183"/>
        <c:crosses val="autoZero"/>
        <c:auto val="1"/>
        <c:lblAlgn val="ctr"/>
        <c:lblOffset val="100"/>
        <c:noMultiLvlLbl val="0"/>
      </c:catAx>
      <c:valAx>
        <c:axId val="1402839183"/>
        <c:scaling>
          <c:orientation val="minMax"/>
          <c:max val="1"/>
        </c:scaling>
        <c:delete val="1"/>
        <c:axPos val="l"/>
        <c:numFmt formatCode="0.0%" sourceLinked="1"/>
        <c:majorTickMark val="none"/>
        <c:minorTickMark val="none"/>
        <c:tickLblPos val="nextTo"/>
        <c:crossAx val="14077691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2"/>
          <c:order val="2"/>
          <c:tx>
            <c:strRef>
              <c:f>'F97'!$E$5</c:f>
              <c:strCache>
                <c:ptCount val="1"/>
                <c:pt idx="0">
                  <c:v>Porcentaje sector público</c:v>
                </c:pt>
              </c:strCache>
            </c:strRef>
          </c:tx>
          <c:spPr>
            <a:solidFill>
              <a:schemeClr val="bg1">
                <a:lumMod val="85000"/>
              </a:schemeClr>
            </a:solidFill>
            <a:ln>
              <a:solidFill>
                <a:schemeClr val="bg1">
                  <a:lumMod val="85000"/>
                </a:schemeClr>
              </a:solidFill>
            </a:ln>
            <a:effectLst/>
          </c:spPr>
          <c:invertIfNegative val="0"/>
          <c:cat>
            <c:multiLvlStrRef>
              <c:f>'F97'!$A$6:$B$72</c:f>
              <c:multiLvlStrCache>
                <c:ptCount val="6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lvl>
                <c:lvl>
                  <c:pt idx="0">
                    <c:v>2018</c:v>
                  </c:pt>
                  <c:pt idx="12">
                    <c:v>2019</c:v>
                  </c:pt>
                  <c:pt idx="24">
                    <c:v>2020</c:v>
                  </c:pt>
                  <c:pt idx="36">
                    <c:v>2021</c:v>
                  </c:pt>
                  <c:pt idx="48">
                    <c:v>2022</c:v>
                  </c:pt>
                  <c:pt idx="60">
                    <c:v>2023</c:v>
                  </c:pt>
                </c:lvl>
              </c:multiLvlStrCache>
            </c:multiLvlStrRef>
          </c:cat>
          <c:val>
            <c:numRef>
              <c:f>'F97'!$E$6:$E$72</c:f>
              <c:numCache>
                <c:formatCode>0.0%</c:formatCode>
                <c:ptCount val="67"/>
                <c:pt idx="0">
                  <c:v>0.208068093125964</c:v>
                </c:pt>
                <c:pt idx="1">
                  <c:v>0.25605168104494702</c:v>
                </c:pt>
                <c:pt idx="2">
                  <c:v>0.25071589901180102</c:v>
                </c:pt>
                <c:pt idx="3">
                  <c:v>0.226632418032987</c:v>
                </c:pt>
                <c:pt idx="4">
                  <c:v>0.18900493478778399</c:v>
                </c:pt>
                <c:pt idx="5">
                  <c:v>0.25636869259607697</c:v>
                </c:pt>
                <c:pt idx="6">
                  <c:v>0.21607577478651199</c:v>
                </c:pt>
                <c:pt idx="7">
                  <c:v>0.18655528208826899</c:v>
                </c:pt>
                <c:pt idx="8">
                  <c:v>0.17537443924432899</c:v>
                </c:pt>
                <c:pt idx="9">
                  <c:v>0.19053969594800799</c:v>
                </c:pt>
                <c:pt idx="10">
                  <c:v>0.24149094237538901</c:v>
                </c:pt>
                <c:pt idx="11">
                  <c:v>0.12826074520422601</c:v>
                </c:pt>
                <c:pt idx="12">
                  <c:v>0.172427077271088</c:v>
                </c:pt>
                <c:pt idx="13">
                  <c:v>0.10636352021088399</c:v>
                </c:pt>
                <c:pt idx="14">
                  <c:v>0.14156882638138099</c:v>
                </c:pt>
                <c:pt idx="15">
                  <c:v>0.139430378871363</c:v>
                </c:pt>
                <c:pt idx="16">
                  <c:v>0.12974518692117101</c:v>
                </c:pt>
                <c:pt idx="17">
                  <c:v>0.141424313526539</c:v>
                </c:pt>
                <c:pt idx="18">
                  <c:v>0.17135258393179201</c:v>
                </c:pt>
                <c:pt idx="19">
                  <c:v>0.14308143515653199</c:v>
                </c:pt>
                <c:pt idx="20">
                  <c:v>0.162981961871455</c:v>
                </c:pt>
                <c:pt idx="21">
                  <c:v>0.19207851286865599</c:v>
                </c:pt>
                <c:pt idx="22">
                  <c:v>0.194999897980137</c:v>
                </c:pt>
                <c:pt idx="23">
                  <c:v>0.207698208415208</c:v>
                </c:pt>
                <c:pt idx="24">
                  <c:v>0.18750396052201601</c:v>
                </c:pt>
                <c:pt idx="25">
                  <c:v>0.164904033596596</c:v>
                </c:pt>
                <c:pt idx="26">
                  <c:v>0.165470901892286</c:v>
                </c:pt>
                <c:pt idx="27">
                  <c:v>0.158592719995471</c:v>
                </c:pt>
                <c:pt idx="28">
                  <c:v>0.14722386260480799</c:v>
                </c:pt>
                <c:pt idx="29">
                  <c:v>0.13937372445938701</c:v>
                </c:pt>
                <c:pt idx="30">
                  <c:v>0.13632230367738599</c:v>
                </c:pt>
                <c:pt idx="31">
                  <c:v>0.14548319355078901</c:v>
                </c:pt>
                <c:pt idx="32">
                  <c:v>0.16058427126421301</c:v>
                </c:pt>
                <c:pt idx="33">
                  <c:v>0.172797903970144</c:v>
                </c:pt>
                <c:pt idx="34">
                  <c:v>0.15611608479584399</c:v>
                </c:pt>
                <c:pt idx="35">
                  <c:v>0.15622871212572101</c:v>
                </c:pt>
                <c:pt idx="36">
                  <c:v>0.155140308726157</c:v>
                </c:pt>
                <c:pt idx="37">
                  <c:v>0.14631010922502199</c:v>
                </c:pt>
                <c:pt idx="38">
                  <c:v>0.161452493181961</c:v>
                </c:pt>
                <c:pt idx="39">
                  <c:v>0.145676311859566</c:v>
                </c:pt>
                <c:pt idx="40">
                  <c:v>0.14474914356437299</c:v>
                </c:pt>
                <c:pt idx="41">
                  <c:v>0.16397481021586799</c:v>
                </c:pt>
                <c:pt idx="42">
                  <c:v>0.150241924144453</c:v>
                </c:pt>
                <c:pt idx="43">
                  <c:v>0.143591147383092</c:v>
                </c:pt>
                <c:pt idx="44">
                  <c:v>0.157902991672629</c:v>
                </c:pt>
                <c:pt idx="45">
                  <c:v>0.18683238661823601</c:v>
                </c:pt>
                <c:pt idx="46">
                  <c:v>0.14730653891095</c:v>
                </c:pt>
                <c:pt idx="47">
                  <c:v>0.17017714195133499</c:v>
                </c:pt>
                <c:pt idx="48">
                  <c:v>0.24566809935624201</c:v>
                </c:pt>
                <c:pt idx="49">
                  <c:v>0.23409639669736201</c:v>
                </c:pt>
                <c:pt idx="50">
                  <c:v>0.20267725959152699</c:v>
                </c:pt>
                <c:pt idx="51">
                  <c:v>0.201496750241596</c:v>
                </c:pt>
                <c:pt idx="52">
                  <c:v>0.17389450310280199</c:v>
                </c:pt>
                <c:pt idx="53">
                  <c:v>0.20404874271026199</c:v>
                </c:pt>
                <c:pt idx="54">
                  <c:v>0.26029634749319402</c:v>
                </c:pt>
                <c:pt idx="55">
                  <c:v>0.278457101526842</c:v>
                </c:pt>
                <c:pt idx="56">
                  <c:v>0.29157757008582702</c:v>
                </c:pt>
                <c:pt idx="57">
                  <c:v>0.24576707850291901</c:v>
                </c:pt>
                <c:pt idx="58">
                  <c:v>0.35594596448767701</c:v>
                </c:pt>
                <c:pt idx="59">
                  <c:v>0.39440677052028</c:v>
                </c:pt>
                <c:pt idx="60">
                  <c:v>0.24161650990814501</c:v>
                </c:pt>
                <c:pt idx="61">
                  <c:v>0.33223701857515497</c:v>
                </c:pt>
                <c:pt idx="62">
                  <c:v>0.38732458261610098</c:v>
                </c:pt>
                <c:pt idx="63">
                  <c:v>0.42499731897373899</c:v>
                </c:pt>
                <c:pt idx="64">
                  <c:v>0.368937178303132</c:v>
                </c:pt>
                <c:pt idx="65">
                  <c:v>0.30680068233489799</c:v>
                </c:pt>
                <c:pt idx="66">
                  <c:v>0.19072824686499601</c:v>
                </c:pt>
              </c:numCache>
            </c:numRef>
          </c:val>
          <c:extLst>
            <c:ext xmlns:c16="http://schemas.microsoft.com/office/drawing/2014/chart" uri="{C3380CC4-5D6E-409C-BE32-E72D297353CC}">
              <c16:uniqueId val="{00000000-39EE-4069-88EC-DEDFEB6C12E4}"/>
            </c:ext>
          </c:extLst>
        </c:ser>
        <c:dLbls>
          <c:showLegendKey val="0"/>
          <c:showVal val="0"/>
          <c:showCatName val="0"/>
          <c:showSerName val="0"/>
          <c:showPercent val="0"/>
          <c:showBubbleSize val="0"/>
        </c:dLbls>
        <c:gapWidth val="219"/>
        <c:axId val="971652808"/>
        <c:axId val="971660024"/>
      </c:barChart>
      <c:lineChart>
        <c:grouping val="standard"/>
        <c:varyColors val="0"/>
        <c:ser>
          <c:idx val="0"/>
          <c:order val="0"/>
          <c:tx>
            <c:strRef>
              <c:f>'F97'!$C$5</c:f>
              <c:strCache>
                <c:ptCount val="1"/>
                <c:pt idx="0">
                  <c:v>Sector público</c:v>
                </c:pt>
              </c:strCache>
            </c:strRef>
          </c:tx>
          <c:spPr>
            <a:ln w="28575" cap="rnd">
              <a:solidFill>
                <a:srgbClr val="393D3F"/>
              </a:solidFill>
              <a:round/>
            </a:ln>
            <a:effectLst/>
          </c:spPr>
          <c:marker>
            <c:symbol val="none"/>
          </c:marker>
          <c:cat>
            <c:multiLvlStrRef>
              <c:f>'F97'!$A$6:$B$72</c:f>
              <c:multiLvlStrCache>
                <c:ptCount val="6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lvl>
                <c:lvl>
                  <c:pt idx="0">
                    <c:v>2018</c:v>
                  </c:pt>
                  <c:pt idx="12">
                    <c:v>2019</c:v>
                  </c:pt>
                  <c:pt idx="24">
                    <c:v>2020</c:v>
                  </c:pt>
                  <c:pt idx="36">
                    <c:v>2021</c:v>
                  </c:pt>
                  <c:pt idx="48">
                    <c:v>2022</c:v>
                  </c:pt>
                  <c:pt idx="60">
                    <c:v>2023</c:v>
                  </c:pt>
                </c:lvl>
              </c:multiLvlStrCache>
            </c:multiLvlStrRef>
          </c:cat>
          <c:val>
            <c:numRef>
              <c:f>'F97'!$C$6:$C$72</c:f>
              <c:numCache>
                <c:formatCode>#,##0</c:formatCode>
                <c:ptCount val="67"/>
                <c:pt idx="0">
                  <c:v>437</c:v>
                </c:pt>
                <c:pt idx="1">
                  <c:v>539</c:v>
                </c:pt>
                <c:pt idx="2">
                  <c:v>636</c:v>
                </c:pt>
                <c:pt idx="3">
                  <c:v>512</c:v>
                </c:pt>
                <c:pt idx="4">
                  <c:v>509</c:v>
                </c:pt>
                <c:pt idx="5">
                  <c:v>613</c:v>
                </c:pt>
                <c:pt idx="6">
                  <c:v>583</c:v>
                </c:pt>
                <c:pt idx="7">
                  <c:v>573</c:v>
                </c:pt>
                <c:pt idx="8">
                  <c:v>425</c:v>
                </c:pt>
                <c:pt idx="9">
                  <c:v>624</c:v>
                </c:pt>
                <c:pt idx="10">
                  <c:v>616</c:v>
                </c:pt>
                <c:pt idx="11">
                  <c:v>457</c:v>
                </c:pt>
                <c:pt idx="12">
                  <c:v>461</c:v>
                </c:pt>
                <c:pt idx="13">
                  <c:v>269</c:v>
                </c:pt>
                <c:pt idx="14">
                  <c:v>423</c:v>
                </c:pt>
                <c:pt idx="15">
                  <c:v>302</c:v>
                </c:pt>
                <c:pt idx="16">
                  <c:v>316</c:v>
                </c:pt>
                <c:pt idx="17">
                  <c:v>335</c:v>
                </c:pt>
                <c:pt idx="18">
                  <c:v>377</c:v>
                </c:pt>
                <c:pt idx="19">
                  <c:v>304</c:v>
                </c:pt>
                <c:pt idx="20">
                  <c:v>321</c:v>
                </c:pt>
                <c:pt idx="21">
                  <c:v>414</c:v>
                </c:pt>
                <c:pt idx="22">
                  <c:v>449</c:v>
                </c:pt>
                <c:pt idx="23">
                  <c:v>477</c:v>
                </c:pt>
                <c:pt idx="24">
                  <c:v>376</c:v>
                </c:pt>
                <c:pt idx="25">
                  <c:v>370</c:v>
                </c:pt>
                <c:pt idx="26">
                  <c:v>363</c:v>
                </c:pt>
                <c:pt idx="27">
                  <c:v>272</c:v>
                </c:pt>
                <c:pt idx="28">
                  <c:v>241</c:v>
                </c:pt>
                <c:pt idx="29">
                  <c:v>251</c:v>
                </c:pt>
                <c:pt idx="30">
                  <c:v>263</c:v>
                </c:pt>
                <c:pt idx="31">
                  <c:v>279</c:v>
                </c:pt>
                <c:pt idx="32">
                  <c:v>320</c:v>
                </c:pt>
                <c:pt idx="33">
                  <c:v>362</c:v>
                </c:pt>
                <c:pt idx="34">
                  <c:v>336</c:v>
                </c:pt>
                <c:pt idx="35">
                  <c:v>318</c:v>
                </c:pt>
                <c:pt idx="36">
                  <c:v>324</c:v>
                </c:pt>
                <c:pt idx="37">
                  <c:v>297</c:v>
                </c:pt>
                <c:pt idx="38">
                  <c:v>343</c:v>
                </c:pt>
                <c:pt idx="39">
                  <c:v>291</c:v>
                </c:pt>
                <c:pt idx="40">
                  <c:v>298</c:v>
                </c:pt>
                <c:pt idx="41">
                  <c:v>323</c:v>
                </c:pt>
                <c:pt idx="42">
                  <c:v>312</c:v>
                </c:pt>
                <c:pt idx="43">
                  <c:v>298</c:v>
                </c:pt>
                <c:pt idx="44">
                  <c:v>375</c:v>
                </c:pt>
                <c:pt idx="45">
                  <c:v>479</c:v>
                </c:pt>
                <c:pt idx="46">
                  <c:v>388</c:v>
                </c:pt>
                <c:pt idx="47">
                  <c:v>481</c:v>
                </c:pt>
                <c:pt idx="48">
                  <c:v>955</c:v>
                </c:pt>
                <c:pt idx="49">
                  <c:v>807</c:v>
                </c:pt>
                <c:pt idx="50">
                  <c:v>750</c:v>
                </c:pt>
                <c:pt idx="51">
                  <c:v>790</c:v>
                </c:pt>
                <c:pt idx="52">
                  <c:v>742</c:v>
                </c:pt>
                <c:pt idx="53">
                  <c:v>856</c:v>
                </c:pt>
                <c:pt idx="54">
                  <c:v>1016</c:v>
                </c:pt>
                <c:pt idx="55">
                  <c:v>1008</c:v>
                </c:pt>
                <c:pt idx="56">
                  <c:v>1000</c:v>
                </c:pt>
                <c:pt idx="57">
                  <c:v>853</c:v>
                </c:pt>
                <c:pt idx="58">
                  <c:v>1380</c:v>
                </c:pt>
                <c:pt idx="59">
                  <c:v>1814</c:v>
                </c:pt>
                <c:pt idx="60">
                  <c:v>945</c:v>
                </c:pt>
                <c:pt idx="61">
                  <c:v>1270</c:v>
                </c:pt>
                <c:pt idx="62">
                  <c:v>1524</c:v>
                </c:pt>
                <c:pt idx="63">
                  <c:v>1641</c:v>
                </c:pt>
                <c:pt idx="64">
                  <c:v>1433</c:v>
                </c:pt>
                <c:pt idx="65">
                  <c:v>1025</c:v>
                </c:pt>
                <c:pt idx="66">
                  <c:v>626</c:v>
                </c:pt>
              </c:numCache>
            </c:numRef>
          </c:val>
          <c:smooth val="0"/>
          <c:extLst>
            <c:ext xmlns:c16="http://schemas.microsoft.com/office/drawing/2014/chart" uri="{C3380CC4-5D6E-409C-BE32-E72D297353CC}">
              <c16:uniqueId val="{00000001-39EE-4069-88EC-DEDFEB6C12E4}"/>
            </c:ext>
          </c:extLst>
        </c:ser>
        <c:ser>
          <c:idx val="1"/>
          <c:order val="1"/>
          <c:tx>
            <c:strRef>
              <c:f>'F97'!$D$5</c:f>
              <c:strCache>
                <c:ptCount val="1"/>
                <c:pt idx="0">
                  <c:v>Sector privado</c:v>
                </c:pt>
              </c:strCache>
            </c:strRef>
          </c:tx>
          <c:spPr>
            <a:ln w="28575" cap="rnd">
              <a:solidFill>
                <a:srgbClr val="FABB28"/>
              </a:solidFill>
              <a:round/>
            </a:ln>
            <a:effectLst/>
          </c:spPr>
          <c:marker>
            <c:symbol val="none"/>
          </c:marker>
          <c:cat>
            <c:multiLvlStrRef>
              <c:f>'F97'!$A$6:$B$72</c:f>
              <c:multiLvlStrCache>
                <c:ptCount val="6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lvl>
                <c:lvl>
                  <c:pt idx="0">
                    <c:v>2018</c:v>
                  </c:pt>
                  <c:pt idx="12">
                    <c:v>2019</c:v>
                  </c:pt>
                  <c:pt idx="24">
                    <c:v>2020</c:v>
                  </c:pt>
                  <c:pt idx="36">
                    <c:v>2021</c:v>
                  </c:pt>
                  <c:pt idx="48">
                    <c:v>2022</c:v>
                  </c:pt>
                  <c:pt idx="60">
                    <c:v>2023</c:v>
                  </c:pt>
                </c:lvl>
              </c:multiLvlStrCache>
            </c:multiLvlStrRef>
          </c:cat>
          <c:val>
            <c:numRef>
              <c:f>'F97'!$D$6:$D$72</c:f>
              <c:numCache>
                <c:formatCode>#,##0</c:formatCode>
                <c:ptCount val="67"/>
                <c:pt idx="0">
                  <c:v>1664</c:v>
                </c:pt>
                <c:pt idx="1">
                  <c:v>1566</c:v>
                </c:pt>
                <c:pt idx="2">
                  <c:v>1900</c:v>
                </c:pt>
                <c:pt idx="3">
                  <c:v>1746</c:v>
                </c:pt>
                <c:pt idx="4">
                  <c:v>2184</c:v>
                </c:pt>
                <c:pt idx="5">
                  <c:v>1779</c:v>
                </c:pt>
                <c:pt idx="6">
                  <c:v>2114</c:v>
                </c:pt>
                <c:pt idx="7">
                  <c:v>2499</c:v>
                </c:pt>
                <c:pt idx="8">
                  <c:v>1997</c:v>
                </c:pt>
                <c:pt idx="9">
                  <c:v>2652</c:v>
                </c:pt>
                <c:pt idx="10">
                  <c:v>1936</c:v>
                </c:pt>
                <c:pt idx="11">
                  <c:v>3109</c:v>
                </c:pt>
                <c:pt idx="12">
                  <c:v>2213</c:v>
                </c:pt>
                <c:pt idx="13">
                  <c:v>2259</c:v>
                </c:pt>
                <c:pt idx="14">
                  <c:v>2567</c:v>
                </c:pt>
                <c:pt idx="15">
                  <c:v>1866</c:v>
                </c:pt>
                <c:pt idx="16">
                  <c:v>2117</c:v>
                </c:pt>
                <c:pt idx="17">
                  <c:v>2031</c:v>
                </c:pt>
                <c:pt idx="18">
                  <c:v>1824</c:v>
                </c:pt>
                <c:pt idx="19">
                  <c:v>1823</c:v>
                </c:pt>
                <c:pt idx="20">
                  <c:v>1651</c:v>
                </c:pt>
                <c:pt idx="21">
                  <c:v>1740</c:v>
                </c:pt>
                <c:pt idx="22">
                  <c:v>1854</c:v>
                </c:pt>
                <c:pt idx="23">
                  <c:v>1819</c:v>
                </c:pt>
                <c:pt idx="24">
                  <c:v>1628</c:v>
                </c:pt>
                <c:pt idx="25">
                  <c:v>1874</c:v>
                </c:pt>
                <c:pt idx="26">
                  <c:v>1831</c:v>
                </c:pt>
                <c:pt idx="27">
                  <c:v>1442</c:v>
                </c:pt>
                <c:pt idx="28">
                  <c:v>1398</c:v>
                </c:pt>
                <c:pt idx="29">
                  <c:v>1552</c:v>
                </c:pt>
                <c:pt idx="30">
                  <c:v>1669</c:v>
                </c:pt>
                <c:pt idx="31">
                  <c:v>1641</c:v>
                </c:pt>
                <c:pt idx="32">
                  <c:v>1673</c:v>
                </c:pt>
                <c:pt idx="33">
                  <c:v>1733</c:v>
                </c:pt>
                <c:pt idx="34">
                  <c:v>1818</c:v>
                </c:pt>
                <c:pt idx="35">
                  <c:v>1716</c:v>
                </c:pt>
                <c:pt idx="36">
                  <c:v>1763</c:v>
                </c:pt>
                <c:pt idx="37">
                  <c:v>1733</c:v>
                </c:pt>
                <c:pt idx="38">
                  <c:v>1781</c:v>
                </c:pt>
                <c:pt idx="39">
                  <c:v>1704</c:v>
                </c:pt>
                <c:pt idx="40">
                  <c:v>1763</c:v>
                </c:pt>
                <c:pt idx="41">
                  <c:v>1646</c:v>
                </c:pt>
                <c:pt idx="42">
                  <c:v>1765</c:v>
                </c:pt>
                <c:pt idx="43">
                  <c:v>1780</c:v>
                </c:pt>
                <c:pt idx="44">
                  <c:v>1997</c:v>
                </c:pt>
                <c:pt idx="45">
                  <c:v>2087</c:v>
                </c:pt>
                <c:pt idx="46">
                  <c:v>2245</c:v>
                </c:pt>
                <c:pt idx="47">
                  <c:v>2345</c:v>
                </c:pt>
                <c:pt idx="48">
                  <c:v>2932</c:v>
                </c:pt>
                <c:pt idx="49">
                  <c:v>2639</c:v>
                </c:pt>
                <c:pt idx="50">
                  <c:v>2950</c:v>
                </c:pt>
                <c:pt idx="51">
                  <c:v>3132</c:v>
                </c:pt>
                <c:pt idx="52">
                  <c:v>3524</c:v>
                </c:pt>
                <c:pt idx="53">
                  <c:v>3337</c:v>
                </c:pt>
                <c:pt idx="54">
                  <c:v>2888</c:v>
                </c:pt>
                <c:pt idx="55">
                  <c:v>2613</c:v>
                </c:pt>
                <c:pt idx="56">
                  <c:v>2429</c:v>
                </c:pt>
                <c:pt idx="57">
                  <c:v>2619</c:v>
                </c:pt>
                <c:pt idx="58">
                  <c:v>2497</c:v>
                </c:pt>
                <c:pt idx="59">
                  <c:v>2785</c:v>
                </c:pt>
                <c:pt idx="60">
                  <c:v>2965</c:v>
                </c:pt>
                <c:pt idx="61">
                  <c:v>2552</c:v>
                </c:pt>
                <c:pt idx="62">
                  <c:v>2411</c:v>
                </c:pt>
                <c:pt idx="63">
                  <c:v>2220</c:v>
                </c:pt>
                <c:pt idx="64">
                  <c:v>2451</c:v>
                </c:pt>
                <c:pt idx="65">
                  <c:v>2315</c:v>
                </c:pt>
                <c:pt idx="66">
                  <c:v>2657</c:v>
                </c:pt>
              </c:numCache>
            </c:numRef>
          </c:val>
          <c:smooth val="0"/>
          <c:extLst>
            <c:ext xmlns:c16="http://schemas.microsoft.com/office/drawing/2014/chart" uri="{C3380CC4-5D6E-409C-BE32-E72D297353CC}">
              <c16:uniqueId val="{00000002-39EE-4069-88EC-DEDFEB6C12E4}"/>
            </c:ext>
          </c:extLst>
        </c:ser>
        <c:dLbls>
          <c:showLegendKey val="0"/>
          <c:showVal val="0"/>
          <c:showCatName val="0"/>
          <c:showSerName val="0"/>
          <c:showPercent val="0"/>
          <c:showBubbleSize val="0"/>
        </c:dLbls>
        <c:marker val="1"/>
        <c:smooth val="0"/>
        <c:axId val="832984528"/>
        <c:axId val="832982560"/>
      </c:lineChart>
      <c:catAx>
        <c:axId val="971652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71660024"/>
        <c:crosses val="autoZero"/>
        <c:auto val="1"/>
        <c:lblAlgn val="ctr"/>
        <c:lblOffset val="100"/>
        <c:noMultiLvlLbl val="0"/>
      </c:catAx>
      <c:valAx>
        <c:axId val="971660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71652808"/>
        <c:crosses val="autoZero"/>
        <c:crossBetween val="between"/>
      </c:valAx>
      <c:valAx>
        <c:axId val="83298256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32984528"/>
        <c:crosses val="max"/>
        <c:crossBetween val="between"/>
      </c:valAx>
      <c:catAx>
        <c:axId val="832984528"/>
        <c:scaling>
          <c:orientation val="minMax"/>
        </c:scaling>
        <c:delete val="1"/>
        <c:axPos val="b"/>
        <c:numFmt formatCode="General" sourceLinked="1"/>
        <c:majorTickMark val="out"/>
        <c:minorTickMark val="none"/>
        <c:tickLblPos val="nextTo"/>
        <c:crossAx val="832982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'F98'!$B$5</c:f>
              <c:strCache>
                <c:ptCount val="1"/>
                <c:pt idx="0">
                  <c:v>Edificación</c:v>
                </c:pt>
              </c:strCache>
            </c:strRef>
          </c:tx>
          <c:spPr>
            <a:solidFill>
              <a:srgbClr val="7C868D"/>
            </a:solidFill>
            <a:ln>
              <a:noFill/>
            </a:ln>
            <a:effectLst/>
          </c:spPr>
          <c:invertIfNegative val="0"/>
          <c:cat>
            <c:strRef>
              <c:f>'F98'!$A$6:$A$11</c:f>
              <c:strCache>
                <c:ptCount val="6"/>
                <c:pt idx="0">
                  <c:v>2018/07</c:v>
                </c:pt>
                <c:pt idx="1">
                  <c:v>2019/07</c:v>
                </c:pt>
                <c:pt idx="2">
                  <c:v>2020/07</c:v>
                </c:pt>
                <c:pt idx="3">
                  <c:v>2021/07</c:v>
                </c:pt>
                <c:pt idx="4">
                  <c:v>2022/07</c:v>
                </c:pt>
                <c:pt idx="5">
                  <c:v>2023/07</c:v>
                </c:pt>
              </c:strCache>
            </c:strRef>
          </c:cat>
          <c:val>
            <c:numRef>
              <c:f>'F98'!$B$6:$B$11</c:f>
              <c:numCache>
                <c:formatCode>#,##0</c:formatCode>
                <c:ptCount val="6"/>
                <c:pt idx="0">
                  <c:v>1832.827</c:v>
                </c:pt>
                <c:pt idx="1">
                  <c:v>1449.4169999999999</c:v>
                </c:pt>
                <c:pt idx="2">
                  <c:v>1517.5440000000001</c:v>
                </c:pt>
                <c:pt idx="3">
                  <c:v>1565.981</c:v>
                </c:pt>
                <c:pt idx="4">
                  <c:v>1991.1310000000001</c:v>
                </c:pt>
                <c:pt idx="5">
                  <c:v>2021.5260000000001</c:v>
                </c:pt>
              </c:numCache>
            </c:numRef>
          </c:val>
          <c:extLst>
            <c:ext xmlns:c16="http://schemas.microsoft.com/office/drawing/2014/chart" uri="{C3380CC4-5D6E-409C-BE32-E72D297353CC}">
              <c16:uniqueId val="{00000000-7F88-494B-8470-E66195A6BB7E}"/>
            </c:ext>
          </c:extLst>
        </c:ser>
        <c:ser>
          <c:idx val="1"/>
          <c:order val="1"/>
          <c:tx>
            <c:strRef>
              <c:f>'F98'!$C$5</c:f>
              <c:strCache>
                <c:ptCount val="1"/>
                <c:pt idx="0">
                  <c:v>Transporte y urbanización</c:v>
                </c:pt>
              </c:strCache>
            </c:strRef>
          </c:tx>
          <c:spPr>
            <a:solidFill>
              <a:srgbClr val="FABB28"/>
            </a:solidFill>
            <a:ln>
              <a:noFill/>
            </a:ln>
            <a:effectLst/>
          </c:spPr>
          <c:invertIfNegative val="0"/>
          <c:cat>
            <c:strRef>
              <c:f>'F98'!$A$6:$A$11</c:f>
              <c:strCache>
                <c:ptCount val="6"/>
                <c:pt idx="0">
                  <c:v>2018/07</c:v>
                </c:pt>
                <c:pt idx="1">
                  <c:v>2019/07</c:v>
                </c:pt>
                <c:pt idx="2">
                  <c:v>2020/07</c:v>
                </c:pt>
                <c:pt idx="3">
                  <c:v>2021/07</c:v>
                </c:pt>
                <c:pt idx="4">
                  <c:v>2022/07</c:v>
                </c:pt>
                <c:pt idx="5">
                  <c:v>2023/07</c:v>
                </c:pt>
              </c:strCache>
            </c:strRef>
          </c:cat>
          <c:val>
            <c:numRef>
              <c:f>'F98'!$C$6:$C$11</c:f>
              <c:numCache>
                <c:formatCode>#,##0</c:formatCode>
                <c:ptCount val="6"/>
                <c:pt idx="0">
                  <c:v>399.52800000000002</c:v>
                </c:pt>
                <c:pt idx="1">
                  <c:v>299.69299999999998</c:v>
                </c:pt>
                <c:pt idx="2">
                  <c:v>167.41200000000001</c:v>
                </c:pt>
                <c:pt idx="3">
                  <c:v>199.107</c:v>
                </c:pt>
                <c:pt idx="4">
                  <c:v>932.87400000000002</c:v>
                </c:pt>
                <c:pt idx="5">
                  <c:v>366.53500000000003</c:v>
                </c:pt>
              </c:numCache>
            </c:numRef>
          </c:val>
          <c:extLst>
            <c:ext xmlns:c16="http://schemas.microsoft.com/office/drawing/2014/chart" uri="{C3380CC4-5D6E-409C-BE32-E72D297353CC}">
              <c16:uniqueId val="{00000001-7F88-494B-8470-E66195A6BB7E}"/>
            </c:ext>
          </c:extLst>
        </c:ser>
        <c:ser>
          <c:idx val="2"/>
          <c:order val="2"/>
          <c:tx>
            <c:strRef>
              <c:f>'F98'!$D$5</c:f>
              <c:strCache>
                <c:ptCount val="1"/>
                <c:pt idx="0">
                  <c:v>Agua riego y saneamiento</c:v>
                </c:pt>
              </c:strCache>
            </c:strRef>
          </c:tx>
          <c:spPr>
            <a:solidFill>
              <a:srgbClr val="94682A"/>
            </a:solidFill>
            <a:ln>
              <a:noFill/>
            </a:ln>
            <a:effectLst/>
          </c:spPr>
          <c:invertIfNegative val="0"/>
          <c:cat>
            <c:strRef>
              <c:f>'F98'!$A$6:$A$11</c:f>
              <c:strCache>
                <c:ptCount val="6"/>
                <c:pt idx="0">
                  <c:v>2018/07</c:v>
                </c:pt>
                <c:pt idx="1">
                  <c:v>2019/07</c:v>
                </c:pt>
                <c:pt idx="2">
                  <c:v>2020/07</c:v>
                </c:pt>
                <c:pt idx="3">
                  <c:v>2021/07</c:v>
                </c:pt>
                <c:pt idx="4">
                  <c:v>2022/07</c:v>
                </c:pt>
                <c:pt idx="5">
                  <c:v>2023/07</c:v>
                </c:pt>
              </c:strCache>
            </c:strRef>
          </c:cat>
          <c:val>
            <c:numRef>
              <c:f>'F98'!$D$6:$D$11</c:f>
              <c:numCache>
                <c:formatCode>#,##0</c:formatCode>
                <c:ptCount val="6"/>
                <c:pt idx="0">
                  <c:v>89.07</c:v>
                </c:pt>
                <c:pt idx="1">
                  <c:v>45.564</c:v>
                </c:pt>
                <c:pt idx="2">
                  <c:v>33.856000000000002</c:v>
                </c:pt>
                <c:pt idx="3">
                  <c:v>55.930999999999997</c:v>
                </c:pt>
                <c:pt idx="4">
                  <c:v>155.58500000000001</c:v>
                </c:pt>
                <c:pt idx="5">
                  <c:v>246.255</c:v>
                </c:pt>
              </c:numCache>
            </c:numRef>
          </c:val>
          <c:extLst>
            <c:ext xmlns:c16="http://schemas.microsoft.com/office/drawing/2014/chart" uri="{C3380CC4-5D6E-409C-BE32-E72D297353CC}">
              <c16:uniqueId val="{00000002-7F88-494B-8470-E66195A6BB7E}"/>
            </c:ext>
          </c:extLst>
        </c:ser>
        <c:ser>
          <c:idx val="3"/>
          <c:order val="3"/>
          <c:tx>
            <c:strRef>
              <c:f>'F98'!$E$5</c:f>
              <c:strCache>
                <c:ptCount val="1"/>
                <c:pt idx="0">
                  <c:v>Otras</c:v>
                </c:pt>
              </c:strCache>
            </c:strRef>
          </c:tx>
          <c:spPr>
            <a:solidFill>
              <a:srgbClr val="BCCDD6"/>
            </a:solidFill>
            <a:ln>
              <a:noFill/>
            </a:ln>
            <a:effectLst/>
          </c:spPr>
          <c:invertIfNegative val="0"/>
          <c:cat>
            <c:strRef>
              <c:f>'F98'!$A$6:$A$11</c:f>
              <c:strCache>
                <c:ptCount val="6"/>
                <c:pt idx="0">
                  <c:v>2018/07</c:v>
                </c:pt>
                <c:pt idx="1">
                  <c:v>2019/07</c:v>
                </c:pt>
                <c:pt idx="2">
                  <c:v>2020/07</c:v>
                </c:pt>
                <c:pt idx="3">
                  <c:v>2021/07</c:v>
                </c:pt>
                <c:pt idx="4">
                  <c:v>2022/07</c:v>
                </c:pt>
                <c:pt idx="5">
                  <c:v>2023/07</c:v>
                </c:pt>
              </c:strCache>
            </c:strRef>
          </c:cat>
          <c:val>
            <c:numRef>
              <c:f>'F98'!$E$6:$E$11</c:f>
              <c:numCache>
                <c:formatCode>#,##0</c:formatCode>
                <c:ptCount val="6"/>
                <c:pt idx="0">
                  <c:v>375.09199999999998</c:v>
                </c:pt>
                <c:pt idx="1">
                  <c:v>406.81599999999997</c:v>
                </c:pt>
                <c:pt idx="2">
                  <c:v>213.40299999999999</c:v>
                </c:pt>
                <c:pt idx="3">
                  <c:v>255.66499999999999</c:v>
                </c:pt>
                <c:pt idx="4">
                  <c:v>824.00300000000004</c:v>
                </c:pt>
                <c:pt idx="5">
                  <c:v>648.774</c:v>
                </c:pt>
              </c:numCache>
            </c:numRef>
          </c:val>
          <c:extLst>
            <c:ext xmlns:c16="http://schemas.microsoft.com/office/drawing/2014/chart" uri="{C3380CC4-5D6E-409C-BE32-E72D297353CC}">
              <c16:uniqueId val="{00000003-7F88-494B-8470-E66195A6BB7E}"/>
            </c:ext>
          </c:extLst>
        </c:ser>
        <c:dLbls>
          <c:showLegendKey val="0"/>
          <c:showVal val="0"/>
          <c:showCatName val="0"/>
          <c:showSerName val="0"/>
          <c:showPercent val="0"/>
          <c:showBubbleSize val="0"/>
        </c:dLbls>
        <c:gapWidth val="219"/>
        <c:overlap val="-27"/>
        <c:axId val="844031976"/>
        <c:axId val="844032304"/>
      </c:barChart>
      <c:catAx>
        <c:axId val="844031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44032304"/>
        <c:crosses val="autoZero"/>
        <c:auto val="1"/>
        <c:lblAlgn val="ctr"/>
        <c:lblOffset val="100"/>
        <c:noMultiLvlLbl val="0"/>
      </c:catAx>
      <c:valAx>
        <c:axId val="844032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440319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'F99'!$C$5</c:f>
              <c:strCache>
                <c:ptCount val="1"/>
                <c:pt idx="0">
                  <c:v>Valor</c:v>
                </c:pt>
              </c:strCache>
            </c:strRef>
          </c:tx>
          <c:spPr>
            <a:solidFill>
              <a:srgbClr val="C9D0D6"/>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7627-4E0C-ABF5-EAA333760698}"/>
              </c:ext>
            </c:extLst>
          </c:dPt>
          <c:dPt>
            <c:idx val="18"/>
            <c:invertIfNegative val="0"/>
            <c:bubble3D val="0"/>
            <c:spPr>
              <a:solidFill>
                <a:srgbClr val="7C878E"/>
              </a:solidFill>
              <a:ln>
                <a:noFill/>
              </a:ln>
              <a:effectLst/>
            </c:spPr>
            <c:extLst>
              <c:ext xmlns:c16="http://schemas.microsoft.com/office/drawing/2014/chart" uri="{C3380CC4-5D6E-409C-BE32-E72D297353CC}">
                <c16:uniqueId val="{00000003-7627-4E0C-ABF5-EAA333760698}"/>
              </c:ext>
            </c:extLst>
          </c:dPt>
          <c:dPt>
            <c:idx val="30"/>
            <c:invertIfNegative val="0"/>
            <c:bubble3D val="0"/>
            <c:spPr>
              <a:solidFill>
                <a:srgbClr val="7C878E"/>
              </a:solidFill>
              <a:ln>
                <a:noFill/>
              </a:ln>
              <a:effectLst/>
            </c:spPr>
            <c:extLst>
              <c:ext xmlns:c16="http://schemas.microsoft.com/office/drawing/2014/chart" uri="{C3380CC4-5D6E-409C-BE32-E72D297353CC}">
                <c16:uniqueId val="{00000005-7627-4E0C-ABF5-EAA333760698}"/>
              </c:ext>
            </c:extLst>
          </c:dPt>
          <c:dPt>
            <c:idx val="42"/>
            <c:invertIfNegative val="0"/>
            <c:bubble3D val="0"/>
            <c:spPr>
              <a:solidFill>
                <a:srgbClr val="7C878E"/>
              </a:solidFill>
              <a:ln>
                <a:noFill/>
              </a:ln>
              <a:effectLst/>
            </c:spPr>
            <c:extLst>
              <c:ext xmlns:c16="http://schemas.microsoft.com/office/drawing/2014/chart" uri="{C3380CC4-5D6E-409C-BE32-E72D297353CC}">
                <c16:uniqueId val="{00000007-7627-4E0C-ABF5-EAA333760698}"/>
              </c:ext>
            </c:extLst>
          </c:dPt>
          <c:dPt>
            <c:idx val="54"/>
            <c:invertIfNegative val="0"/>
            <c:bubble3D val="0"/>
            <c:spPr>
              <a:solidFill>
                <a:srgbClr val="FBBB27"/>
              </a:solidFill>
              <a:ln>
                <a:noFill/>
              </a:ln>
              <a:effectLst/>
            </c:spPr>
            <c:extLst>
              <c:ext xmlns:c16="http://schemas.microsoft.com/office/drawing/2014/chart" uri="{C3380CC4-5D6E-409C-BE32-E72D297353CC}">
                <c16:uniqueId val="{00000009-7627-4E0C-ABF5-EAA333760698}"/>
              </c:ext>
            </c:extLst>
          </c:dPt>
          <c:cat>
            <c:multiLvlStrRef>
              <c:f>'F99'!$A$6:$B$60</c:f>
              <c:multiLvlStrCache>
                <c:ptCount val="5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lvl>
                <c:lvl>
                  <c:pt idx="0">
                    <c:v>2019</c:v>
                  </c:pt>
                  <c:pt idx="12">
                    <c:v>2020</c:v>
                  </c:pt>
                  <c:pt idx="24">
                    <c:v>2021</c:v>
                  </c:pt>
                  <c:pt idx="36">
                    <c:v>2022</c:v>
                  </c:pt>
                  <c:pt idx="48">
                    <c:v>2023</c:v>
                  </c:pt>
                </c:lvl>
              </c:multiLvlStrCache>
            </c:multiLvlStrRef>
          </c:cat>
          <c:val>
            <c:numRef>
              <c:f>'F99'!$C$6:$C$60</c:f>
              <c:numCache>
                <c:formatCode>#,##0</c:formatCode>
                <c:ptCount val="55"/>
                <c:pt idx="0">
                  <c:v>260737</c:v>
                </c:pt>
                <c:pt idx="1">
                  <c:v>262936</c:v>
                </c:pt>
                <c:pt idx="2">
                  <c:v>263057</c:v>
                </c:pt>
                <c:pt idx="3">
                  <c:v>264347</c:v>
                </c:pt>
                <c:pt idx="4">
                  <c:v>265395</c:v>
                </c:pt>
                <c:pt idx="5">
                  <c:v>267595</c:v>
                </c:pt>
                <c:pt idx="6">
                  <c:v>267058</c:v>
                </c:pt>
                <c:pt idx="7">
                  <c:v>265555</c:v>
                </c:pt>
                <c:pt idx="8">
                  <c:v>268251</c:v>
                </c:pt>
                <c:pt idx="9">
                  <c:v>264982</c:v>
                </c:pt>
                <c:pt idx="10">
                  <c:v>265034</c:v>
                </c:pt>
                <c:pt idx="11">
                  <c:v>264643</c:v>
                </c:pt>
                <c:pt idx="12">
                  <c:v>263735</c:v>
                </c:pt>
                <c:pt idx="13">
                  <c:v>263434</c:v>
                </c:pt>
                <c:pt idx="14">
                  <c:v>264782</c:v>
                </c:pt>
                <c:pt idx="15">
                  <c:v>260637</c:v>
                </c:pt>
                <c:pt idx="16">
                  <c:v>257592</c:v>
                </c:pt>
                <c:pt idx="17">
                  <c:v>255373</c:v>
                </c:pt>
                <c:pt idx="18">
                  <c:v>255717</c:v>
                </c:pt>
                <c:pt idx="19">
                  <c:v>256844</c:v>
                </c:pt>
                <c:pt idx="20">
                  <c:v>258573</c:v>
                </c:pt>
                <c:pt idx="21">
                  <c:v>260732</c:v>
                </c:pt>
                <c:pt idx="22">
                  <c:v>262675</c:v>
                </c:pt>
                <c:pt idx="23">
                  <c:v>264142</c:v>
                </c:pt>
                <c:pt idx="24">
                  <c:v>257254</c:v>
                </c:pt>
                <c:pt idx="25">
                  <c:v>259763</c:v>
                </c:pt>
                <c:pt idx="26">
                  <c:v>261855</c:v>
                </c:pt>
                <c:pt idx="27">
                  <c:v>262792</c:v>
                </c:pt>
                <c:pt idx="28">
                  <c:v>263780</c:v>
                </c:pt>
                <c:pt idx="29">
                  <c:v>264301</c:v>
                </c:pt>
                <c:pt idx="30">
                  <c:v>265562</c:v>
                </c:pt>
                <c:pt idx="31">
                  <c:v>265503</c:v>
                </c:pt>
                <c:pt idx="32">
                  <c:v>267736</c:v>
                </c:pt>
                <c:pt idx="33">
                  <c:v>268144</c:v>
                </c:pt>
                <c:pt idx="34">
                  <c:v>270864</c:v>
                </c:pt>
                <c:pt idx="35">
                  <c:v>271212</c:v>
                </c:pt>
                <c:pt idx="36">
                  <c:v>269760</c:v>
                </c:pt>
                <c:pt idx="37">
                  <c:v>274569</c:v>
                </c:pt>
                <c:pt idx="38">
                  <c:v>274904</c:v>
                </c:pt>
                <c:pt idx="39">
                  <c:v>280513</c:v>
                </c:pt>
                <c:pt idx="40">
                  <c:v>277157</c:v>
                </c:pt>
                <c:pt idx="41">
                  <c:v>278173</c:v>
                </c:pt>
                <c:pt idx="42">
                  <c:v>279098</c:v>
                </c:pt>
                <c:pt idx="43">
                  <c:v>280895</c:v>
                </c:pt>
                <c:pt idx="44">
                  <c:v>282468</c:v>
                </c:pt>
                <c:pt idx="45">
                  <c:v>283433</c:v>
                </c:pt>
                <c:pt idx="46">
                  <c:v>285852</c:v>
                </c:pt>
                <c:pt idx="47">
                  <c:v>285905</c:v>
                </c:pt>
                <c:pt idx="48">
                  <c:v>284134</c:v>
                </c:pt>
                <c:pt idx="49">
                  <c:v>286570</c:v>
                </c:pt>
                <c:pt idx="50">
                  <c:v>286843</c:v>
                </c:pt>
                <c:pt idx="51">
                  <c:v>288385</c:v>
                </c:pt>
                <c:pt idx="52">
                  <c:v>290540</c:v>
                </c:pt>
                <c:pt idx="53">
                  <c:v>290884</c:v>
                </c:pt>
                <c:pt idx="54">
                  <c:v>287789</c:v>
                </c:pt>
              </c:numCache>
            </c:numRef>
          </c:val>
          <c:extLst>
            <c:ext xmlns:c16="http://schemas.microsoft.com/office/drawing/2014/chart" uri="{C3380CC4-5D6E-409C-BE32-E72D297353CC}">
              <c16:uniqueId val="{0000000A-7627-4E0C-ABF5-EAA333760698}"/>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'F99'!$D$5</c:f>
              <c:strCache>
                <c:ptCount val="1"/>
                <c:pt idx="0">
                  <c:v>Promedio</c:v>
                </c:pt>
              </c:strCache>
            </c:strRef>
          </c:tx>
          <c:spPr>
            <a:ln w="28575" cap="rnd">
              <a:solidFill>
                <a:srgbClr val="B69630"/>
              </a:solidFill>
              <a:round/>
            </a:ln>
            <a:effectLst/>
          </c:spPr>
          <c:marker>
            <c:symbol val="none"/>
          </c:marker>
          <c:cat>
            <c:multiLvlStrRef>
              <c:f>'F99'!$A$6:$B$60</c:f>
              <c:multiLvlStrCache>
                <c:ptCount val="5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lvl>
                <c:lvl>
                  <c:pt idx="0">
                    <c:v>2019</c:v>
                  </c:pt>
                  <c:pt idx="12">
                    <c:v>2020</c:v>
                  </c:pt>
                  <c:pt idx="24">
                    <c:v>2021</c:v>
                  </c:pt>
                  <c:pt idx="36">
                    <c:v>2022</c:v>
                  </c:pt>
                  <c:pt idx="48">
                    <c:v>2023</c:v>
                  </c:pt>
                </c:lvl>
              </c:multiLvlStrCache>
            </c:multiLvlStrRef>
          </c:cat>
          <c:val>
            <c:numRef>
              <c:f>'F99'!$D$6:$D$60</c:f>
              <c:numCache>
                <c:formatCode>#,##0</c:formatCode>
                <c:ptCount val="55"/>
                <c:pt idx="0">
                  <c:v>257534</c:v>
                </c:pt>
                <c:pt idx="1">
                  <c:v>258478.5</c:v>
                </c:pt>
                <c:pt idx="2">
                  <c:v>259358</c:v>
                </c:pt>
                <c:pt idx="3">
                  <c:v>260221.08333333299</c:v>
                </c:pt>
                <c:pt idx="4">
                  <c:v>261024.5</c:v>
                </c:pt>
                <c:pt idx="5">
                  <c:v>261879.33333333299</c:v>
                </c:pt>
                <c:pt idx="6">
                  <c:v>262682.58333333302</c:v>
                </c:pt>
                <c:pt idx="7">
                  <c:v>263274.16666666698</c:v>
                </c:pt>
                <c:pt idx="8">
                  <c:v>264045.91666666698</c:v>
                </c:pt>
                <c:pt idx="9">
                  <c:v>264392.33333333302</c:v>
                </c:pt>
                <c:pt idx="10">
                  <c:v>264731.16666666698</c:v>
                </c:pt>
                <c:pt idx="11">
                  <c:v>264965.83333333302</c:v>
                </c:pt>
                <c:pt idx="12">
                  <c:v>265215.66666666698</c:v>
                </c:pt>
                <c:pt idx="13">
                  <c:v>265257.16666666698</c:v>
                </c:pt>
                <c:pt idx="14">
                  <c:v>265400.91666666698</c:v>
                </c:pt>
                <c:pt idx="15">
                  <c:v>265091.75</c:v>
                </c:pt>
                <c:pt idx="16">
                  <c:v>264441.5</c:v>
                </c:pt>
                <c:pt idx="17">
                  <c:v>263423</c:v>
                </c:pt>
                <c:pt idx="18">
                  <c:v>262477.91666666698</c:v>
                </c:pt>
                <c:pt idx="19">
                  <c:v>261752</c:v>
                </c:pt>
                <c:pt idx="20">
                  <c:v>260945.5</c:v>
                </c:pt>
                <c:pt idx="21">
                  <c:v>260591.33333333299</c:v>
                </c:pt>
                <c:pt idx="22">
                  <c:v>260394.75</c:v>
                </c:pt>
                <c:pt idx="23">
                  <c:v>260353</c:v>
                </c:pt>
                <c:pt idx="24">
                  <c:v>259812.91666666701</c:v>
                </c:pt>
                <c:pt idx="25">
                  <c:v>259507</c:v>
                </c:pt>
                <c:pt idx="26">
                  <c:v>259263.08333333299</c:v>
                </c:pt>
                <c:pt idx="27">
                  <c:v>259442.66666666701</c:v>
                </c:pt>
                <c:pt idx="28">
                  <c:v>259958.33333333299</c:v>
                </c:pt>
                <c:pt idx="29">
                  <c:v>260702.33333333299</c:v>
                </c:pt>
                <c:pt idx="30">
                  <c:v>261522.75</c:v>
                </c:pt>
                <c:pt idx="31">
                  <c:v>262244.33333333302</c:v>
                </c:pt>
                <c:pt idx="32">
                  <c:v>263007.91666666698</c:v>
                </c:pt>
                <c:pt idx="33">
                  <c:v>263625.58333333302</c:v>
                </c:pt>
                <c:pt idx="34">
                  <c:v>264308</c:v>
                </c:pt>
                <c:pt idx="35">
                  <c:v>264897.16666666698</c:v>
                </c:pt>
                <c:pt idx="36">
                  <c:v>265939.33333333302</c:v>
                </c:pt>
                <c:pt idx="37">
                  <c:v>267173.16666666698</c:v>
                </c:pt>
                <c:pt idx="38">
                  <c:v>268260.58333333302</c:v>
                </c:pt>
                <c:pt idx="39">
                  <c:v>269737.33333333302</c:v>
                </c:pt>
                <c:pt idx="40">
                  <c:v>270852.08333333302</c:v>
                </c:pt>
                <c:pt idx="41">
                  <c:v>272008.08333333302</c:v>
                </c:pt>
                <c:pt idx="42">
                  <c:v>273136.08333333302</c:v>
                </c:pt>
                <c:pt idx="43">
                  <c:v>274418.75</c:v>
                </c:pt>
                <c:pt idx="44">
                  <c:v>275646.41666666698</c:v>
                </c:pt>
                <c:pt idx="45">
                  <c:v>276920.5</c:v>
                </c:pt>
                <c:pt idx="46">
                  <c:v>278169.5</c:v>
                </c:pt>
                <c:pt idx="47">
                  <c:v>279393.91666666698</c:v>
                </c:pt>
                <c:pt idx="48">
                  <c:v>280591.75</c:v>
                </c:pt>
                <c:pt idx="49">
                  <c:v>281591.83333333302</c:v>
                </c:pt>
                <c:pt idx="50">
                  <c:v>282586.75</c:v>
                </c:pt>
                <c:pt idx="51">
                  <c:v>283242.75</c:v>
                </c:pt>
                <c:pt idx="52">
                  <c:v>284358</c:v>
                </c:pt>
                <c:pt idx="53">
                  <c:v>285417.25</c:v>
                </c:pt>
                <c:pt idx="54">
                  <c:v>286141.5</c:v>
                </c:pt>
              </c:numCache>
            </c:numRef>
          </c:val>
          <c:smooth val="0"/>
          <c:extLst>
            <c:ext xmlns:c16="http://schemas.microsoft.com/office/drawing/2014/chart" uri="{C3380CC4-5D6E-409C-BE32-E72D297353CC}">
              <c16:uniqueId val="{0000000B-7627-4E0C-ABF5-EAA333760698}"/>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104-473D-98D2-69F13DEBD4CA}"/>
              </c:ext>
            </c:extLst>
          </c:dPt>
          <c:dPt>
            <c:idx val="1"/>
            <c:invertIfNegative val="0"/>
            <c:bubble3D val="0"/>
            <c:spPr>
              <a:solidFill>
                <a:srgbClr val="7C878E"/>
              </a:solidFill>
              <a:ln>
                <a:noFill/>
              </a:ln>
              <a:effectLst/>
            </c:spPr>
            <c:extLst>
              <c:ext xmlns:c16="http://schemas.microsoft.com/office/drawing/2014/chart" uri="{C3380CC4-5D6E-409C-BE32-E72D297353CC}">
                <c16:uniqueId val="{00000003-9104-473D-98D2-69F13DEBD4CA}"/>
              </c:ext>
            </c:extLst>
          </c:dPt>
          <c:dPt>
            <c:idx val="2"/>
            <c:invertIfNegative val="0"/>
            <c:bubble3D val="0"/>
            <c:spPr>
              <a:solidFill>
                <a:srgbClr val="7C878E"/>
              </a:solidFill>
              <a:ln>
                <a:noFill/>
              </a:ln>
              <a:effectLst/>
            </c:spPr>
            <c:extLst>
              <c:ext xmlns:c16="http://schemas.microsoft.com/office/drawing/2014/chart" uri="{C3380CC4-5D6E-409C-BE32-E72D297353CC}">
                <c16:uniqueId val="{00000005-9104-473D-98D2-69F13DEBD4CA}"/>
              </c:ext>
            </c:extLst>
          </c:dPt>
          <c:dPt>
            <c:idx val="3"/>
            <c:invertIfNegative val="0"/>
            <c:bubble3D val="0"/>
            <c:spPr>
              <a:solidFill>
                <a:srgbClr val="7C878E"/>
              </a:solidFill>
              <a:ln>
                <a:noFill/>
              </a:ln>
              <a:effectLst/>
            </c:spPr>
            <c:extLst>
              <c:ext xmlns:c16="http://schemas.microsoft.com/office/drawing/2014/chart" uri="{C3380CC4-5D6E-409C-BE32-E72D297353CC}">
                <c16:uniqueId val="{00000007-9104-473D-98D2-69F13DEBD4CA}"/>
              </c:ext>
            </c:extLst>
          </c:dPt>
          <c:dPt>
            <c:idx val="4"/>
            <c:invertIfNegative val="0"/>
            <c:bubble3D val="0"/>
            <c:spPr>
              <a:solidFill>
                <a:srgbClr val="7C878E"/>
              </a:solidFill>
              <a:ln>
                <a:noFill/>
              </a:ln>
              <a:effectLst/>
            </c:spPr>
            <c:extLst>
              <c:ext xmlns:c16="http://schemas.microsoft.com/office/drawing/2014/chart" uri="{C3380CC4-5D6E-409C-BE32-E72D297353CC}">
                <c16:uniqueId val="{00000009-9104-473D-98D2-69F13DEBD4CA}"/>
              </c:ext>
            </c:extLst>
          </c:dPt>
          <c:dPt>
            <c:idx val="5"/>
            <c:invertIfNegative val="0"/>
            <c:bubble3D val="0"/>
            <c:spPr>
              <a:solidFill>
                <a:srgbClr val="7C878E"/>
              </a:solidFill>
              <a:ln>
                <a:noFill/>
              </a:ln>
              <a:effectLst/>
            </c:spPr>
            <c:extLst>
              <c:ext xmlns:c16="http://schemas.microsoft.com/office/drawing/2014/chart" uri="{C3380CC4-5D6E-409C-BE32-E72D297353CC}">
                <c16:uniqueId val="{0000000B-9104-473D-98D2-69F13DEBD4CA}"/>
              </c:ext>
            </c:extLst>
          </c:dPt>
          <c:dPt>
            <c:idx val="6"/>
            <c:invertIfNegative val="0"/>
            <c:bubble3D val="0"/>
            <c:spPr>
              <a:solidFill>
                <a:srgbClr val="7C878E"/>
              </a:solidFill>
              <a:ln>
                <a:noFill/>
              </a:ln>
              <a:effectLst/>
            </c:spPr>
            <c:extLst>
              <c:ext xmlns:c16="http://schemas.microsoft.com/office/drawing/2014/chart" uri="{C3380CC4-5D6E-409C-BE32-E72D297353CC}">
                <c16:uniqueId val="{0000000D-9104-473D-98D2-69F13DEBD4CA}"/>
              </c:ext>
            </c:extLst>
          </c:dPt>
          <c:dPt>
            <c:idx val="7"/>
            <c:invertIfNegative val="0"/>
            <c:bubble3D val="0"/>
            <c:spPr>
              <a:solidFill>
                <a:srgbClr val="7C878E"/>
              </a:solidFill>
              <a:ln>
                <a:noFill/>
              </a:ln>
              <a:effectLst/>
            </c:spPr>
            <c:extLst>
              <c:ext xmlns:c16="http://schemas.microsoft.com/office/drawing/2014/chart" uri="{C3380CC4-5D6E-409C-BE32-E72D297353CC}">
                <c16:uniqueId val="{0000000F-9104-473D-98D2-69F13DEBD4CA}"/>
              </c:ext>
            </c:extLst>
          </c:dPt>
          <c:dPt>
            <c:idx val="8"/>
            <c:invertIfNegative val="0"/>
            <c:bubble3D val="0"/>
            <c:spPr>
              <a:solidFill>
                <a:srgbClr val="7C878E"/>
              </a:solidFill>
              <a:ln>
                <a:noFill/>
              </a:ln>
              <a:effectLst/>
            </c:spPr>
            <c:extLst>
              <c:ext xmlns:c16="http://schemas.microsoft.com/office/drawing/2014/chart" uri="{C3380CC4-5D6E-409C-BE32-E72D297353CC}">
                <c16:uniqueId val="{00000011-9104-473D-98D2-69F13DEBD4CA}"/>
              </c:ext>
            </c:extLst>
          </c:dPt>
          <c:dPt>
            <c:idx val="9"/>
            <c:invertIfNegative val="0"/>
            <c:bubble3D val="0"/>
            <c:spPr>
              <a:solidFill>
                <a:srgbClr val="7C878E"/>
              </a:solidFill>
              <a:ln>
                <a:noFill/>
              </a:ln>
              <a:effectLst/>
            </c:spPr>
            <c:extLst>
              <c:ext xmlns:c16="http://schemas.microsoft.com/office/drawing/2014/chart" uri="{C3380CC4-5D6E-409C-BE32-E72D297353CC}">
                <c16:uniqueId val="{00000013-9104-473D-98D2-69F13DEBD4C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104-473D-98D2-69F13DEBD4C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104-473D-98D2-69F13DEBD4C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104-473D-98D2-69F13DEBD4CA}"/>
              </c:ext>
            </c:extLst>
          </c:dPt>
          <c:dPt>
            <c:idx val="13"/>
            <c:invertIfNegative val="0"/>
            <c:bubble3D val="0"/>
            <c:spPr>
              <a:solidFill>
                <a:srgbClr val="7C878E"/>
              </a:solidFill>
              <a:ln>
                <a:noFill/>
              </a:ln>
              <a:effectLst/>
            </c:spPr>
            <c:extLst>
              <c:ext xmlns:c16="http://schemas.microsoft.com/office/drawing/2014/chart" uri="{C3380CC4-5D6E-409C-BE32-E72D297353CC}">
                <c16:uniqueId val="{0000001B-9104-473D-98D2-69F13DEBD4CA}"/>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104-473D-98D2-69F13DEBD4C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104-473D-98D2-69F13DEBD4CA}"/>
              </c:ext>
            </c:extLst>
          </c:dPt>
          <c:dPt>
            <c:idx val="16"/>
            <c:invertIfNegative val="0"/>
            <c:bubble3D val="0"/>
            <c:spPr>
              <a:solidFill>
                <a:srgbClr val="7C878E"/>
              </a:solidFill>
              <a:ln>
                <a:noFill/>
              </a:ln>
              <a:effectLst/>
            </c:spPr>
            <c:extLst>
              <c:ext xmlns:c16="http://schemas.microsoft.com/office/drawing/2014/chart" uri="{C3380CC4-5D6E-409C-BE32-E72D297353CC}">
                <c16:uniqueId val="{00000021-9104-473D-98D2-69F13DEBD4C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104-473D-98D2-69F13DEBD4CA}"/>
              </c:ext>
            </c:extLst>
          </c:dPt>
          <c:dPt>
            <c:idx val="19"/>
            <c:invertIfNegative val="0"/>
            <c:bubble3D val="0"/>
            <c:spPr>
              <a:solidFill>
                <a:srgbClr val="94682A"/>
              </a:solidFill>
              <a:ln>
                <a:noFill/>
              </a:ln>
              <a:effectLst/>
            </c:spPr>
            <c:extLst>
              <c:ext xmlns:c16="http://schemas.microsoft.com/office/drawing/2014/chart" uri="{C3380CC4-5D6E-409C-BE32-E72D297353CC}">
                <c16:uniqueId val="{00000025-9104-473D-98D2-69F13DEBD4CA}"/>
              </c:ext>
            </c:extLst>
          </c:dPt>
          <c:dPt>
            <c:idx val="28"/>
            <c:invertIfNegative val="0"/>
            <c:bubble3D val="0"/>
            <c:spPr>
              <a:solidFill>
                <a:srgbClr val="FBBB27"/>
              </a:solidFill>
              <a:ln>
                <a:noFill/>
              </a:ln>
              <a:effectLst/>
            </c:spPr>
            <c:extLst>
              <c:ext xmlns:c16="http://schemas.microsoft.com/office/drawing/2014/chart" uri="{C3380CC4-5D6E-409C-BE32-E72D297353CC}">
                <c16:uniqueId val="{00000027-9104-473D-98D2-69F13DEBD4C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'F100'!$A$6:$A$38</c:f>
              <c:strCache>
                <c:ptCount val="33"/>
                <c:pt idx="0">
                  <c:v>Chiapas</c:v>
                </c:pt>
                <c:pt idx="1">
                  <c:v>Guerrero</c:v>
                </c:pt>
                <c:pt idx="2">
                  <c:v>Tamaulipas</c:v>
                </c:pt>
                <c:pt idx="3">
                  <c:v>Baja California Sur</c:v>
                </c:pt>
                <c:pt idx="4">
                  <c:v>Yucatán</c:v>
                </c:pt>
                <c:pt idx="5">
                  <c:v>Sonora</c:v>
                </c:pt>
                <c:pt idx="6">
                  <c:v>Campeche</c:v>
                </c:pt>
                <c:pt idx="7">
                  <c:v>Morelos</c:v>
                </c:pt>
                <c:pt idx="8">
                  <c:v>Quintana Roo</c:v>
                </c:pt>
                <c:pt idx="9">
                  <c:v>Durango</c:v>
                </c:pt>
                <c:pt idx="10">
                  <c:v>Oaxaca</c:v>
                </c:pt>
                <c:pt idx="11">
                  <c:v>Hidalgo</c:v>
                </c:pt>
                <c:pt idx="12">
                  <c:v>Baja California</c:v>
                </c:pt>
                <c:pt idx="13">
                  <c:v>Veracruz</c:v>
                </c:pt>
                <c:pt idx="14">
                  <c:v>Ciudad de México</c:v>
                </c:pt>
                <c:pt idx="15">
                  <c:v>Chihuahua</c:v>
                </c:pt>
                <c:pt idx="16">
                  <c:v>Querétaro</c:v>
                </c:pt>
                <c:pt idx="17">
                  <c:v>Puebla</c:v>
                </c:pt>
                <c:pt idx="18">
                  <c:v>Michoacán</c:v>
                </c:pt>
                <c:pt idx="19">
                  <c:v>Nacional</c:v>
                </c:pt>
                <c:pt idx="20">
                  <c:v>Tabasco</c:v>
                </c:pt>
                <c:pt idx="21">
                  <c:v>Zacatecas</c:v>
                </c:pt>
                <c:pt idx="22">
                  <c:v>Estado de México</c:v>
                </c:pt>
                <c:pt idx="23">
                  <c:v>Sinaloa</c:v>
                </c:pt>
                <c:pt idx="24">
                  <c:v>Aguascalientes</c:v>
                </c:pt>
                <c:pt idx="25">
                  <c:v>San Luis Potosí</c:v>
                </c:pt>
                <c:pt idx="26">
                  <c:v>Coahuila</c:v>
                </c:pt>
                <c:pt idx="27">
                  <c:v>Tlaxcala</c:v>
                </c:pt>
                <c:pt idx="28">
                  <c:v>Jalisco</c:v>
                </c:pt>
                <c:pt idx="29">
                  <c:v>Nayarit</c:v>
                </c:pt>
                <c:pt idx="30">
                  <c:v>Nuevo León</c:v>
                </c:pt>
                <c:pt idx="31">
                  <c:v>Colima</c:v>
                </c:pt>
                <c:pt idx="32">
                  <c:v>Guanajuato</c:v>
                </c:pt>
              </c:strCache>
            </c:strRef>
          </c:cat>
          <c:val>
            <c:numRef>
              <c:f>'F100'!$B$6:$B$38</c:f>
              <c:numCache>
                <c:formatCode>0.0</c:formatCode>
                <c:ptCount val="33"/>
                <c:pt idx="0">
                  <c:v>-15.415137387164</c:v>
                </c:pt>
                <c:pt idx="1">
                  <c:v>-12.132352941176499</c:v>
                </c:pt>
                <c:pt idx="2">
                  <c:v>-9.4082197396740792</c:v>
                </c:pt>
                <c:pt idx="3">
                  <c:v>-7.0414847161572096</c:v>
                </c:pt>
                <c:pt idx="4">
                  <c:v>-5.1715691991882196</c:v>
                </c:pt>
                <c:pt idx="5">
                  <c:v>-4.7998754343407803</c:v>
                </c:pt>
                <c:pt idx="6">
                  <c:v>-4.2377009254749201</c:v>
                </c:pt>
                <c:pt idx="7">
                  <c:v>-4.2050994283309402</c:v>
                </c:pt>
                <c:pt idx="8">
                  <c:v>-3.52713178294574</c:v>
                </c:pt>
                <c:pt idx="9">
                  <c:v>-3.5107200820022202</c:v>
                </c:pt>
                <c:pt idx="10">
                  <c:v>-3.3877551020408099</c:v>
                </c:pt>
                <c:pt idx="11">
                  <c:v>-2.3870931305182701</c:v>
                </c:pt>
                <c:pt idx="12">
                  <c:v>-2.3561736643017102</c:v>
                </c:pt>
                <c:pt idx="13">
                  <c:v>-1.7259723371556901</c:v>
                </c:pt>
                <c:pt idx="14">
                  <c:v>-1.63352332345609</c:v>
                </c:pt>
                <c:pt idx="15">
                  <c:v>-1.4467151786244901</c:v>
                </c:pt>
                <c:pt idx="16">
                  <c:v>-1.1067666874689499</c:v>
                </c:pt>
                <c:pt idx="17">
                  <c:v>-0.51606472512720802</c:v>
                </c:pt>
                <c:pt idx="18">
                  <c:v>-0.37790440199580999</c:v>
                </c:pt>
                <c:pt idx="19">
                  <c:v>-0.19180258010607101</c:v>
                </c:pt>
                <c:pt idx="20">
                  <c:v>0.12104705704343301</c:v>
                </c:pt>
                <c:pt idx="21">
                  <c:v>0.61277657505596195</c:v>
                </c:pt>
                <c:pt idx="22">
                  <c:v>1.0201765633520501</c:v>
                </c:pt>
                <c:pt idx="23">
                  <c:v>1.37828273421494</c:v>
                </c:pt>
                <c:pt idx="24">
                  <c:v>1.4645053102291701</c:v>
                </c:pt>
                <c:pt idx="25">
                  <c:v>1.8205428954423599</c:v>
                </c:pt>
                <c:pt idx="26">
                  <c:v>1.99787375607499</c:v>
                </c:pt>
                <c:pt idx="27">
                  <c:v>2.92212637674238</c:v>
                </c:pt>
                <c:pt idx="28">
                  <c:v>3.1139599710496002</c:v>
                </c:pt>
                <c:pt idx="29">
                  <c:v>3.5447761194029801</c:v>
                </c:pt>
                <c:pt idx="30">
                  <c:v>3.6222307145207702</c:v>
                </c:pt>
                <c:pt idx="31">
                  <c:v>3.7660862982588998</c:v>
                </c:pt>
                <c:pt idx="32">
                  <c:v>4.55260172122565</c:v>
                </c:pt>
              </c:numCache>
            </c:numRef>
          </c:val>
          <c:extLst>
            <c:ext xmlns:c16="http://schemas.microsoft.com/office/drawing/2014/chart" uri="{C3380CC4-5D6E-409C-BE32-E72D297353CC}">
              <c16:uniqueId val="{00000028-9104-473D-98D2-69F13DEBD4C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'F101'!$C$5</c:f>
              <c:strCache>
                <c:ptCount val="1"/>
                <c:pt idx="0">
                  <c:v>Valor</c:v>
                </c:pt>
              </c:strCache>
            </c:strRef>
          </c:tx>
          <c:spPr>
            <a:solidFill>
              <a:srgbClr val="C9D0D6"/>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B879-4CE6-B0EF-F107D3E61D26}"/>
              </c:ext>
            </c:extLst>
          </c:dPt>
          <c:dPt>
            <c:idx val="18"/>
            <c:invertIfNegative val="0"/>
            <c:bubble3D val="0"/>
            <c:spPr>
              <a:solidFill>
                <a:srgbClr val="7C878E"/>
              </a:solidFill>
              <a:ln>
                <a:noFill/>
              </a:ln>
              <a:effectLst/>
            </c:spPr>
            <c:extLst>
              <c:ext xmlns:c16="http://schemas.microsoft.com/office/drawing/2014/chart" uri="{C3380CC4-5D6E-409C-BE32-E72D297353CC}">
                <c16:uniqueId val="{00000003-B879-4CE6-B0EF-F107D3E61D26}"/>
              </c:ext>
            </c:extLst>
          </c:dPt>
          <c:dPt>
            <c:idx val="30"/>
            <c:invertIfNegative val="0"/>
            <c:bubble3D val="0"/>
            <c:spPr>
              <a:solidFill>
                <a:srgbClr val="7C878E"/>
              </a:solidFill>
              <a:ln>
                <a:noFill/>
              </a:ln>
              <a:effectLst/>
            </c:spPr>
            <c:extLst>
              <c:ext xmlns:c16="http://schemas.microsoft.com/office/drawing/2014/chart" uri="{C3380CC4-5D6E-409C-BE32-E72D297353CC}">
                <c16:uniqueId val="{00000005-B879-4CE6-B0EF-F107D3E61D26}"/>
              </c:ext>
            </c:extLst>
          </c:dPt>
          <c:dPt>
            <c:idx val="42"/>
            <c:invertIfNegative val="0"/>
            <c:bubble3D val="0"/>
            <c:spPr>
              <a:solidFill>
                <a:srgbClr val="7C878E"/>
              </a:solidFill>
              <a:ln>
                <a:noFill/>
              </a:ln>
              <a:effectLst/>
            </c:spPr>
            <c:extLst>
              <c:ext xmlns:c16="http://schemas.microsoft.com/office/drawing/2014/chart" uri="{C3380CC4-5D6E-409C-BE32-E72D297353CC}">
                <c16:uniqueId val="{00000007-B879-4CE6-B0EF-F107D3E61D26}"/>
              </c:ext>
            </c:extLst>
          </c:dPt>
          <c:dPt>
            <c:idx val="54"/>
            <c:invertIfNegative val="0"/>
            <c:bubble3D val="0"/>
            <c:spPr>
              <a:solidFill>
                <a:srgbClr val="FBBB27"/>
              </a:solidFill>
              <a:ln>
                <a:noFill/>
              </a:ln>
              <a:effectLst/>
            </c:spPr>
            <c:extLst>
              <c:ext xmlns:c16="http://schemas.microsoft.com/office/drawing/2014/chart" uri="{C3380CC4-5D6E-409C-BE32-E72D297353CC}">
                <c16:uniqueId val="{00000009-B879-4CE6-B0EF-F107D3E61D26}"/>
              </c:ext>
            </c:extLst>
          </c:dPt>
          <c:cat>
            <c:multiLvlStrRef>
              <c:f>'F101'!$A$6:$B$60</c:f>
              <c:multiLvlStrCache>
                <c:ptCount val="5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lvl>
                <c:lvl>
                  <c:pt idx="0">
                    <c:v>2019</c:v>
                  </c:pt>
                  <c:pt idx="12">
                    <c:v>2020</c:v>
                  </c:pt>
                  <c:pt idx="24">
                    <c:v>2021</c:v>
                  </c:pt>
                  <c:pt idx="36">
                    <c:v>2022</c:v>
                  </c:pt>
                  <c:pt idx="48">
                    <c:v>2023</c:v>
                  </c:pt>
                </c:lvl>
              </c:multiLvlStrCache>
            </c:multiLvlStrRef>
          </c:cat>
          <c:val>
            <c:numRef>
              <c:f>'F101'!$C$6:$C$60</c:f>
              <c:numCache>
                <c:formatCode>#,##0</c:formatCode>
                <c:ptCount val="55"/>
                <c:pt idx="0">
                  <c:v>53815.067999999999</c:v>
                </c:pt>
                <c:pt idx="1">
                  <c:v>50297.057999999997</c:v>
                </c:pt>
                <c:pt idx="2">
                  <c:v>53789.991000000002</c:v>
                </c:pt>
                <c:pt idx="3">
                  <c:v>52644.396999999997</c:v>
                </c:pt>
                <c:pt idx="4">
                  <c:v>56431.995999999999</c:v>
                </c:pt>
                <c:pt idx="5">
                  <c:v>54017.95</c:v>
                </c:pt>
                <c:pt idx="6">
                  <c:v>56228.315000000002</c:v>
                </c:pt>
                <c:pt idx="7">
                  <c:v>56291.163999999997</c:v>
                </c:pt>
                <c:pt idx="8">
                  <c:v>53451.858999999997</c:v>
                </c:pt>
                <c:pt idx="9">
                  <c:v>55845.48</c:v>
                </c:pt>
                <c:pt idx="10">
                  <c:v>54060.936999999998</c:v>
                </c:pt>
                <c:pt idx="11">
                  <c:v>51493.353000000003</c:v>
                </c:pt>
                <c:pt idx="12">
                  <c:v>54725.824000000001</c:v>
                </c:pt>
                <c:pt idx="13">
                  <c:v>51449.364000000001</c:v>
                </c:pt>
                <c:pt idx="14">
                  <c:v>53756.404999999999</c:v>
                </c:pt>
                <c:pt idx="15">
                  <c:v>46407.639000000003</c:v>
                </c:pt>
                <c:pt idx="16">
                  <c:v>48111.021000000001</c:v>
                </c:pt>
                <c:pt idx="17">
                  <c:v>51083.012999999999</c:v>
                </c:pt>
                <c:pt idx="18">
                  <c:v>53583.942000000003</c:v>
                </c:pt>
                <c:pt idx="19">
                  <c:v>52281.873</c:v>
                </c:pt>
                <c:pt idx="20">
                  <c:v>52106.337</c:v>
                </c:pt>
                <c:pt idx="21">
                  <c:v>55079.758000000002</c:v>
                </c:pt>
                <c:pt idx="22">
                  <c:v>52001.184999999998</c:v>
                </c:pt>
                <c:pt idx="23">
                  <c:v>52709.785000000003</c:v>
                </c:pt>
                <c:pt idx="24">
                  <c:v>52085.59</c:v>
                </c:pt>
                <c:pt idx="25">
                  <c:v>49059.286</c:v>
                </c:pt>
                <c:pt idx="26">
                  <c:v>54754.936999999998</c:v>
                </c:pt>
                <c:pt idx="27">
                  <c:v>53222.498</c:v>
                </c:pt>
                <c:pt idx="28">
                  <c:v>52787.131999999998</c:v>
                </c:pt>
                <c:pt idx="29">
                  <c:v>54167.142999999996</c:v>
                </c:pt>
                <c:pt idx="30">
                  <c:v>55742.262000000002</c:v>
                </c:pt>
                <c:pt idx="31">
                  <c:v>54395.040999999997</c:v>
                </c:pt>
                <c:pt idx="32">
                  <c:v>54657.608</c:v>
                </c:pt>
                <c:pt idx="33">
                  <c:v>55176.88</c:v>
                </c:pt>
                <c:pt idx="34">
                  <c:v>54983.572</c:v>
                </c:pt>
                <c:pt idx="35">
                  <c:v>54265.118000000002</c:v>
                </c:pt>
                <c:pt idx="36">
                  <c:v>55033.396999999997</c:v>
                </c:pt>
                <c:pt idx="37">
                  <c:v>52409.042000000001</c:v>
                </c:pt>
                <c:pt idx="38">
                  <c:v>57772.648000000001</c:v>
                </c:pt>
                <c:pt idx="39">
                  <c:v>56257.347999999998</c:v>
                </c:pt>
                <c:pt idx="40">
                  <c:v>57025.944000000003</c:v>
                </c:pt>
                <c:pt idx="41">
                  <c:v>57640.733</c:v>
                </c:pt>
                <c:pt idx="42">
                  <c:v>57547.46</c:v>
                </c:pt>
                <c:pt idx="43">
                  <c:v>59646.661999999997</c:v>
                </c:pt>
                <c:pt idx="44">
                  <c:v>57658.675999999999</c:v>
                </c:pt>
                <c:pt idx="45">
                  <c:v>58278.946000000004</c:v>
                </c:pt>
                <c:pt idx="46">
                  <c:v>58016.190999999999</c:v>
                </c:pt>
                <c:pt idx="47">
                  <c:v>58253.703999999998</c:v>
                </c:pt>
                <c:pt idx="48">
                  <c:v>58576.508000000002</c:v>
                </c:pt>
                <c:pt idx="49">
                  <c:v>54860.154999999999</c:v>
                </c:pt>
                <c:pt idx="50">
                  <c:v>59869.898999999998</c:v>
                </c:pt>
                <c:pt idx="51">
                  <c:v>55835.478000000003</c:v>
                </c:pt>
                <c:pt idx="52">
                  <c:v>59074.114999999998</c:v>
                </c:pt>
                <c:pt idx="53">
                  <c:v>59736.205999999998</c:v>
                </c:pt>
                <c:pt idx="54">
                  <c:v>58587.06</c:v>
                </c:pt>
              </c:numCache>
            </c:numRef>
          </c:val>
          <c:extLst>
            <c:ext xmlns:c16="http://schemas.microsoft.com/office/drawing/2014/chart" uri="{C3380CC4-5D6E-409C-BE32-E72D297353CC}">
              <c16:uniqueId val="{0000000A-B879-4CE6-B0EF-F107D3E61D2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'F101'!$D$5</c:f>
              <c:strCache>
                <c:ptCount val="1"/>
                <c:pt idx="0">
                  <c:v>Promedio</c:v>
                </c:pt>
              </c:strCache>
            </c:strRef>
          </c:tx>
          <c:spPr>
            <a:ln w="28575" cap="rnd">
              <a:solidFill>
                <a:srgbClr val="B69630"/>
              </a:solidFill>
              <a:round/>
            </a:ln>
            <a:effectLst/>
          </c:spPr>
          <c:marker>
            <c:symbol val="none"/>
          </c:marker>
          <c:cat>
            <c:multiLvlStrRef>
              <c:f>'F101'!$A$6:$B$60</c:f>
              <c:multiLvlStrCache>
                <c:ptCount val="5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lvl>
                <c:lvl>
                  <c:pt idx="0">
                    <c:v>2019</c:v>
                  </c:pt>
                  <c:pt idx="12">
                    <c:v>2020</c:v>
                  </c:pt>
                  <c:pt idx="24">
                    <c:v>2021</c:v>
                  </c:pt>
                  <c:pt idx="36">
                    <c:v>2022</c:v>
                  </c:pt>
                  <c:pt idx="48">
                    <c:v>2023</c:v>
                  </c:pt>
                </c:lvl>
              </c:multiLvlStrCache>
            </c:multiLvlStrRef>
          </c:cat>
          <c:val>
            <c:numRef>
              <c:f>'F101'!$D$6:$D$60</c:f>
              <c:numCache>
                <c:formatCode>#,##0</c:formatCode>
                <c:ptCount val="55"/>
                <c:pt idx="0">
                  <c:v>53004.2255</c:v>
                </c:pt>
                <c:pt idx="1">
                  <c:v>53141.279999999999</c:v>
                </c:pt>
                <c:pt idx="2">
                  <c:v>53315.417500000003</c:v>
                </c:pt>
                <c:pt idx="3">
                  <c:v>53391.455833333297</c:v>
                </c:pt>
                <c:pt idx="4">
                  <c:v>53613.846749999997</c:v>
                </c:pt>
                <c:pt idx="5">
                  <c:v>53653.655583333297</c:v>
                </c:pt>
                <c:pt idx="6">
                  <c:v>53863.9263333333</c:v>
                </c:pt>
                <c:pt idx="7">
                  <c:v>53940.7045</c:v>
                </c:pt>
                <c:pt idx="8">
                  <c:v>53981.317499999997</c:v>
                </c:pt>
                <c:pt idx="9">
                  <c:v>54024.714</c:v>
                </c:pt>
                <c:pt idx="10">
                  <c:v>54022.737249999998</c:v>
                </c:pt>
                <c:pt idx="11">
                  <c:v>54030.630666666701</c:v>
                </c:pt>
                <c:pt idx="12">
                  <c:v>54106.527000000002</c:v>
                </c:pt>
                <c:pt idx="13">
                  <c:v>54202.552499999998</c:v>
                </c:pt>
                <c:pt idx="14">
                  <c:v>54199.7536666667</c:v>
                </c:pt>
                <c:pt idx="15">
                  <c:v>53680.023833333304</c:v>
                </c:pt>
                <c:pt idx="16">
                  <c:v>52986.609250000001</c:v>
                </c:pt>
                <c:pt idx="17">
                  <c:v>52742.031166666697</c:v>
                </c:pt>
                <c:pt idx="18">
                  <c:v>52521.666749999997</c:v>
                </c:pt>
                <c:pt idx="19">
                  <c:v>52187.559166666702</c:v>
                </c:pt>
                <c:pt idx="20">
                  <c:v>52075.432333333301</c:v>
                </c:pt>
                <c:pt idx="21">
                  <c:v>52011.622166666697</c:v>
                </c:pt>
                <c:pt idx="22">
                  <c:v>51839.976166666696</c:v>
                </c:pt>
                <c:pt idx="23">
                  <c:v>51941.345500000003</c:v>
                </c:pt>
                <c:pt idx="24">
                  <c:v>51721.326000000001</c:v>
                </c:pt>
                <c:pt idx="25">
                  <c:v>51522.152833333297</c:v>
                </c:pt>
                <c:pt idx="26">
                  <c:v>51605.3638333333</c:v>
                </c:pt>
                <c:pt idx="27">
                  <c:v>52173.268750000003</c:v>
                </c:pt>
                <c:pt idx="28">
                  <c:v>52562.944666666699</c:v>
                </c:pt>
                <c:pt idx="29">
                  <c:v>52819.955499999996</c:v>
                </c:pt>
                <c:pt idx="30">
                  <c:v>52999.815499999997</c:v>
                </c:pt>
                <c:pt idx="31">
                  <c:v>53175.912833333299</c:v>
                </c:pt>
                <c:pt idx="32">
                  <c:v>53388.518750000003</c:v>
                </c:pt>
                <c:pt idx="33">
                  <c:v>53396.612249999998</c:v>
                </c:pt>
                <c:pt idx="34">
                  <c:v>53645.144500000002</c:v>
                </c:pt>
                <c:pt idx="35">
                  <c:v>53774.755583333303</c:v>
                </c:pt>
                <c:pt idx="36">
                  <c:v>54020.406166666697</c:v>
                </c:pt>
                <c:pt idx="37">
                  <c:v>54299.552499999998</c:v>
                </c:pt>
                <c:pt idx="38">
                  <c:v>54551.028416666697</c:v>
                </c:pt>
                <c:pt idx="39">
                  <c:v>54803.932583333299</c:v>
                </c:pt>
                <c:pt idx="40">
                  <c:v>55157.166916666698</c:v>
                </c:pt>
                <c:pt idx="41">
                  <c:v>55446.632749999997</c:v>
                </c:pt>
                <c:pt idx="42">
                  <c:v>55597.065916666703</c:v>
                </c:pt>
                <c:pt idx="43">
                  <c:v>56034.701000000001</c:v>
                </c:pt>
                <c:pt idx="44">
                  <c:v>56284.79</c:v>
                </c:pt>
                <c:pt idx="45">
                  <c:v>56543.2955</c:v>
                </c:pt>
                <c:pt idx="46">
                  <c:v>56796.013749999998</c:v>
                </c:pt>
                <c:pt idx="47">
                  <c:v>57128.395916666697</c:v>
                </c:pt>
                <c:pt idx="48">
                  <c:v>57423.6551666667</c:v>
                </c:pt>
                <c:pt idx="49">
                  <c:v>57627.914583333302</c:v>
                </c:pt>
                <c:pt idx="50">
                  <c:v>57802.6855</c:v>
                </c:pt>
                <c:pt idx="51">
                  <c:v>57767.529666666698</c:v>
                </c:pt>
                <c:pt idx="52">
                  <c:v>57938.210583333297</c:v>
                </c:pt>
                <c:pt idx="53">
                  <c:v>58112.833333333299</c:v>
                </c:pt>
                <c:pt idx="54">
                  <c:v>58199.466666666704</c:v>
                </c:pt>
              </c:numCache>
            </c:numRef>
          </c:val>
          <c:smooth val="0"/>
          <c:extLst>
            <c:ext xmlns:c16="http://schemas.microsoft.com/office/drawing/2014/chart" uri="{C3380CC4-5D6E-409C-BE32-E72D297353CC}">
              <c16:uniqueId val="{0000000B-B879-4CE6-B0EF-F107D3E61D2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min val="40000"/>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AE4-4BF3-9821-C02419D7A5DF}"/>
              </c:ext>
            </c:extLst>
          </c:dPt>
          <c:dPt>
            <c:idx val="1"/>
            <c:invertIfNegative val="0"/>
            <c:bubble3D val="0"/>
            <c:spPr>
              <a:solidFill>
                <a:srgbClr val="7C878E"/>
              </a:solidFill>
              <a:ln>
                <a:noFill/>
              </a:ln>
              <a:effectLst/>
            </c:spPr>
            <c:extLst>
              <c:ext xmlns:c16="http://schemas.microsoft.com/office/drawing/2014/chart" uri="{C3380CC4-5D6E-409C-BE32-E72D297353CC}">
                <c16:uniqueId val="{00000003-BAE4-4BF3-9821-C02419D7A5DF}"/>
              </c:ext>
            </c:extLst>
          </c:dPt>
          <c:dPt>
            <c:idx val="2"/>
            <c:invertIfNegative val="0"/>
            <c:bubble3D val="0"/>
            <c:spPr>
              <a:solidFill>
                <a:srgbClr val="7C878E"/>
              </a:solidFill>
              <a:ln>
                <a:noFill/>
              </a:ln>
              <a:effectLst/>
            </c:spPr>
            <c:extLst>
              <c:ext xmlns:c16="http://schemas.microsoft.com/office/drawing/2014/chart" uri="{C3380CC4-5D6E-409C-BE32-E72D297353CC}">
                <c16:uniqueId val="{00000005-BAE4-4BF3-9821-C02419D7A5DF}"/>
              </c:ext>
            </c:extLst>
          </c:dPt>
          <c:dPt>
            <c:idx val="3"/>
            <c:invertIfNegative val="0"/>
            <c:bubble3D val="0"/>
            <c:spPr>
              <a:solidFill>
                <a:srgbClr val="7C878E"/>
              </a:solidFill>
              <a:ln>
                <a:noFill/>
              </a:ln>
              <a:effectLst/>
            </c:spPr>
            <c:extLst>
              <c:ext xmlns:c16="http://schemas.microsoft.com/office/drawing/2014/chart" uri="{C3380CC4-5D6E-409C-BE32-E72D297353CC}">
                <c16:uniqueId val="{00000007-BAE4-4BF3-9821-C02419D7A5DF}"/>
              </c:ext>
            </c:extLst>
          </c:dPt>
          <c:dPt>
            <c:idx val="4"/>
            <c:invertIfNegative val="0"/>
            <c:bubble3D val="0"/>
            <c:spPr>
              <a:solidFill>
                <a:srgbClr val="7C878E"/>
              </a:solidFill>
              <a:ln>
                <a:noFill/>
              </a:ln>
              <a:effectLst/>
            </c:spPr>
            <c:extLst>
              <c:ext xmlns:c16="http://schemas.microsoft.com/office/drawing/2014/chart" uri="{C3380CC4-5D6E-409C-BE32-E72D297353CC}">
                <c16:uniqueId val="{00000009-BAE4-4BF3-9821-C02419D7A5DF}"/>
              </c:ext>
            </c:extLst>
          </c:dPt>
          <c:dPt>
            <c:idx val="5"/>
            <c:invertIfNegative val="0"/>
            <c:bubble3D val="0"/>
            <c:spPr>
              <a:solidFill>
                <a:srgbClr val="7C878E"/>
              </a:solidFill>
              <a:ln>
                <a:noFill/>
              </a:ln>
              <a:effectLst/>
            </c:spPr>
            <c:extLst>
              <c:ext xmlns:c16="http://schemas.microsoft.com/office/drawing/2014/chart" uri="{C3380CC4-5D6E-409C-BE32-E72D297353CC}">
                <c16:uniqueId val="{0000000B-BAE4-4BF3-9821-C02419D7A5DF}"/>
              </c:ext>
            </c:extLst>
          </c:dPt>
          <c:dPt>
            <c:idx val="6"/>
            <c:invertIfNegative val="0"/>
            <c:bubble3D val="0"/>
            <c:spPr>
              <a:solidFill>
                <a:srgbClr val="7C878E"/>
              </a:solidFill>
              <a:ln>
                <a:noFill/>
              </a:ln>
              <a:effectLst/>
            </c:spPr>
            <c:extLst>
              <c:ext xmlns:c16="http://schemas.microsoft.com/office/drawing/2014/chart" uri="{C3380CC4-5D6E-409C-BE32-E72D297353CC}">
                <c16:uniqueId val="{0000000D-BAE4-4BF3-9821-C02419D7A5DF}"/>
              </c:ext>
            </c:extLst>
          </c:dPt>
          <c:dPt>
            <c:idx val="7"/>
            <c:invertIfNegative val="0"/>
            <c:bubble3D val="0"/>
            <c:spPr>
              <a:solidFill>
                <a:srgbClr val="7C878E"/>
              </a:solidFill>
              <a:ln>
                <a:noFill/>
              </a:ln>
              <a:effectLst/>
            </c:spPr>
            <c:extLst>
              <c:ext xmlns:c16="http://schemas.microsoft.com/office/drawing/2014/chart" uri="{C3380CC4-5D6E-409C-BE32-E72D297353CC}">
                <c16:uniqueId val="{0000000F-BAE4-4BF3-9821-C02419D7A5DF}"/>
              </c:ext>
            </c:extLst>
          </c:dPt>
          <c:dPt>
            <c:idx val="8"/>
            <c:invertIfNegative val="0"/>
            <c:bubble3D val="0"/>
            <c:spPr>
              <a:solidFill>
                <a:srgbClr val="7C878E"/>
              </a:solidFill>
              <a:ln>
                <a:noFill/>
              </a:ln>
              <a:effectLst/>
            </c:spPr>
            <c:extLst>
              <c:ext xmlns:c16="http://schemas.microsoft.com/office/drawing/2014/chart" uri="{C3380CC4-5D6E-409C-BE32-E72D297353CC}">
                <c16:uniqueId val="{00000011-BAE4-4BF3-9821-C02419D7A5DF}"/>
              </c:ext>
            </c:extLst>
          </c:dPt>
          <c:dPt>
            <c:idx val="9"/>
            <c:invertIfNegative val="0"/>
            <c:bubble3D val="0"/>
            <c:spPr>
              <a:solidFill>
                <a:srgbClr val="7C878E"/>
              </a:solidFill>
              <a:ln>
                <a:noFill/>
              </a:ln>
              <a:effectLst/>
            </c:spPr>
            <c:extLst>
              <c:ext xmlns:c16="http://schemas.microsoft.com/office/drawing/2014/chart" uri="{C3380CC4-5D6E-409C-BE32-E72D297353CC}">
                <c16:uniqueId val="{00000013-BAE4-4BF3-9821-C02419D7A5D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AE4-4BF3-9821-C02419D7A5D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AE4-4BF3-9821-C02419D7A5D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AE4-4BF3-9821-C02419D7A5D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AE4-4BF3-9821-C02419D7A5D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AE4-4BF3-9821-C02419D7A5DF}"/>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AE4-4BF3-9821-C02419D7A5D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AE4-4BF3-9821-C02419D7A5D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AE4-4BF3-9821-C02419D7A5DF}"/>
              </c:ext>
            </c:extLst>
          </c:dPt>
          <c:dPt>
            <c:idx val="18"/>
            <c:invertIfNegative val="0"/>
            <c:bubble3D val="0"/>
            <c:spPr>
              <a:solidFill>
                <a:srgbClr val="94682A"/>
              </a:solidFill>
              <a:ln>
                <a:noFill/>
              </a:ln>
              <a:effectLst/>
            </c:spPr>
            <c:extLst>
              <c:ext xmlns:c16="http://schemas.microsoft.com/office/drawing/2014/chart" uri="{C3380CC4-5D6E-409C-BE32-E72D297353CC}">
                <c16:uniqueId val="{00000025-BAE4-4BF3-9821-C02419D7A5DF}"/>
              </c:ext>
            </c:extLst>
          </c:dPt>
          <c:dPt>
            <c:idx val="28"/>
            <c:invertIfNegative val="0"/>
            <c:bubble3D val="0"/>
            <c:spPr>
              <a:solidFill>
                <a:srgbClr val="FBBB27"/>
              </a:solidFill>
              <a:ln>
                <a:noFill/>
              </a:ln>
              <a:effectLst/>
            </c:spPr>
            <c:extLst>
              <c:ext xmlns:c16="http://schemas.microsoft.com/office/drawing/2014/chart" uri="{C3380CC4-5D6E-409C-BE32-E72D297353CC}">
                <c16:uniqueId val="{00000027-BAE4-4BF3-9821-C02419D7A5D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'F102'!$A$6:$A$38</c:f>
              <c:strCache>
                <c:ptCount val="33"/>
                <c:pt idx="0">
                  <c:v>Tamaulipas</c:v>
                </c:pt>
                <c:pt idx="1">
                  <c:v>Chiapas</c:v>
                </c:pt>
                <c:pt idx="2">
                  <c:v>Tabasco</c:v>
                </c:pt>
                <c:pt idx="3">
                  <c:v>Guerrero</c:v>
                </c:pt>
                <c:pt idx="4">
                  <c:v>Campeche</c:v>
                </c:pt>
                <c:pt idx="5">
                  <c:v>Quintana Roo</c:v>
                </c:pt>
                <c:pt idx="6">
                  <c:v>Veracruz</c:v>
                </c:pt>
                <c:pt idx="7">
                  <c:v>Chihuahua</c:v>
                </c:pt>
                <c:pt idx="8">
                  <c:v>Zacatecas</c:v>
                </c:pt>
                <c:pt idx="9">
                  <c:v>Sonora</c:v>
                </c:pt>
                <c:pt idx="10">
                  <c:v>Morelos</c:v>
                </c:pt>
                <c:pt idx="11">
                  <c:v>Oaxaca</c:v>
                </c:pt>
                <c:pt idx="12">
                  <c:v>Baja California Sur</c:v>
                </c:pt>
                <c:pt idx="13">
                  <c:v>Yucatán</c:v>
                </c:pt>
                <c:pt idx="14">
                  <c:v>Puebla</c:v>
                </c:pt>
                <c:pt idx="15">
                  <c:v>Baja California</c:v>
                </c:pt>
                <c:pt idx="16">
                  <c:v>Querétaro</c:v>
                </c:pt>
                <c:pt idx="17">
                  <c:v>Coahuila</c:v>
                </c:pt>
                <c:pt idx="18">
                  <c:v>Nacional</c:v>
                </c:pt>
                <c:pt idx="19">
                  <c:v>Hidalgo</c:v>
                </c:pt>
                <c:pt idx="20">
                  <c:v>Colima</c:v>
                </c:pt>
                <c:pt idx="21">
                  <c:v>Ciudad de México</c:v>
                </c:pt>
                <c:pt idx="22">
                  <c:v>Durango</c:v>
                </c:pt>
                <c:pt idx="23">
                  <c:v>Michoacán</c:v>
                </c:pt>
                <c:pt idx="24">
                  <c:v>Tlaxcala</c:v>
                </c:pt>
                <c:pt idx="25">
                  <c:v>Nayarit</c:v>
                </c:pt>
                <c:pt idx="26">
                  <c:v>Sinaloa</c:v>
                </c:pt>
                <c:pt idx="27">
                  <c:v>Guanajuato</c:v>
                </c:pt>
                <c:pt idx="28">
                  <c:v>Jalisco</c:v>
                </c:pt>
                <c:pt idx="29">
                  <c:v>Estado de México</c:v>
                </c:pt>
                <c:pt idx="30">
                  <c:v>Nuevo León</c:v>
                </c:pt>
                <c:pt idx="31">
                  <c:v>San Luis Potosí</c:v>
                </c:pt>
                <c:pt idx="32">
                  <c:v>Aguascalientes</c:v>
                </c:pt>
              </c:strCache>
            </c:strRef>
          </c:cat>
          <c:val>
            <c:numRef>
              <c:f>'F102'!$B$6:$B$38</c:f>
              <c:numCache>
                <c:formatCode>0.0</c:formatCode>
                <c:ptCount val="33"/>
                <c:pt idx="0">
                  <c:v>-14.3135665481157</c:v>
                </c:pt>
                <c:pt idx="1">
                  <c:v>-13.4637542204272</c:v>
                </c:pt>
                <c:pt idx="2">
                  <c:v>-13.147021709983299</c:v>
                </c:pt>
                <c:pt idx="3">
                  <c:v>-10.661687904741999</c:v>
                </c:pt>
                <c:pt idx="4">
                  <c:v>-10.295724857881501</c:v>
                </c:pt>
                <c:pt idx="5">
                  <c:v>-9.1464006541722398</c:v>
                </c:pt>
                <c:pt idx="6">
                  <c:v>-7.1584611063168504</c:v>
                </c:pt>
                <c:pt idx="7">
                  <c:v>-7.0313465207723196</c:v>
                </c:pt>
                <c:pt idx="8">
                  <c:v>-6.7830064956285296</c:v>
                </c:pt>
                <c:pt idx="9">
                  <c:v>-6.3575289535569999</c:v>
                </c:pt>
                <c:pt idx="10">
                  <c:v>-4.5830759853855803</c:v>
                </c:pt>
                <c:pt idx="11">
                  <c:v>-4.13620159361614</c:v>
                </c:pt>
                <c:pt idx="12">
                  <c:v>-4.1212473760084896</c:v>
                </c:pt>
                <c:pt idx="13">
                  <c:v>-3.7616082040419099</c:v>
                </c:pt>
                <c:pt idx="14">
                  <c:v>-2.6228226263646199</c:v>
                </c:pt>
                <c:pt idx="15">
                  <c:v>-2.4804627349836101</c:v>
                </c:pt>
                <c:pt idx="16">
                  <c:v>-2.0095870482696299</c:v>
                </c:pt>
                <c:pt idx="17">
                  <c:v>-1.9387693635363299</c:v>
                </c:pt>
                <c:pt idx="18">
                  <c:v>-1.8055079567969301</c:v>
                </c:pt>
                <c:pt idx="19">
                  <c:v>-1.5348409912491601</c:v>
                </c:pt>
                <c:pt idx="20">
                  <c:v>-1.2049500346637101</c:v>
                </c:pt>
                <c:pt idx="21">
                  <c:v>-0.74160072537774502</c:v>
                </c:pt>
                <c:pt idx="22">
                  <c:v>-0.56132019355533702</c:v>
                </c:pt>
                <c:pt idx="23">
                  <c:v>-0.46183987129709803</c:v>
                </c:pt>
                <c:pt idx="24">
                  <c:v>0.89394614251492299</c:v>
                </c:pt>
                <c:pt idx="25">
                  <c:v>1.2253690492877201</c:v>
                </c:pt>
                <c:pt idx="26">
                  <c:v>1.37178173112558</c:v>
                </c:pt>
                <c:pt idx="27">
                  <c:v>1.6636740355078401</c:v>
                </c:pt>
                <c:pt idx="28">
                  <c:v>1.8065089232435201</c:v>
                </c:pt>
                <c:pt idx="29">
                  <c:v>1.95296554146227</c:v>
                </c:pt>
                <c:pt idx="30">
                  <c:v>2.9878163893753098</c:v>
                </c:pt>
                <c:pt idx="31">
                  <c:v>3.4691073542622202</c:v>
                </c:pt>
                <c:pt idx="32">
                  <c:v>4.52775311953617</c:v>
                </c:pt>
              </c:numCache>
            </c:numRef>
          </c:val>
          <c:extLst>
            <c:ext xmlns:c16="http://schemas.microsoft.com/office/drawing/2014/chart" uri="{C3380CC4-5D6E-409C-BE32-E72D297353CC}">
              <c16:uniqueId val="{00000028-BAE4-4BF3-9821-C02419D7A5D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'F103'!$C$5</c:f>
              <c:strCache>
                <c:ptCount val="1"/>
                <c:pt idx="0">
                  <c:v>Valor</c:v>
                </c:pt>
              </c:strCache>
            </c:strRef>
          </c:tx>
          <c:spPr>
            <a:solidFill>
              <a:srgbClr val="C9D0D6"/>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4522-40DB-9A21-EB1CA57BDD03}"/>
              </c:ext>
            </c:extLst>
          </c:dPt>
          <c:dPt>
            <c:idx val="18"/>
            <c:invertIfNegative val="0"/>
            <c:bubble3D val="0"/>
            <c:spPr>
              <a:solidFill>
                <a:srgbClr val="7C878E"/>
              </a:solidFill>
              <a:ln>
                <a:noFill/>
              </a:ln>
              <a:effectLst/>
            </c:spPr>
            <c:extLst>
              <c:ext xmlns:c16="http://schemas.microsoft.com/office/drawing/2014/chart" uri="{C3380CC4-5D6E-409C-BE32-E72D297353CC}">
                <c16:uniqueId val="{00000003-4522-40DB-9A21-EB1CA57BDD03}"/>
              </c:ext>
            </c:extLst>
          </c:dPt>
          <c:dPt>
            <c:idx val="30"/>
            <c:invertIfNegative val="0"/>
            <c:bubble3D val="0"/>
            <c:spPr>
              <a:solidFill>
                <a:srgbClr val="7C878E"/>
              </a:solidFill>
              <a:ln>
                <a:noFill/>
              </a:ln>
              <a:effectLst/>
            </c:spPr>
            <c:extLst>
              <c:ext xmlns:c16="http://schemas.microsoft.com/office/drawing/2014/chart" uri="{C3380CC4-5D6E-409C-BE32-E72D297353CC}">
                <c16:uniqueId val="{00000005-4522-40DB-9A21-EB1CA57BDD03}"/>
              </c:ext>
            </c:extLst>
          </c:dPt>
          <c:dPt>
            <c:idx val="42"/>
            <c:invertIfNegative val="0"/>
            <c:bubble3D val="0"/>
            <c:spPr>
              <a:solidFill>
                <a:srgbClr val="7C878E"/>
              </a:solidFill>
              <a:ln>
                <a:noFill/>
              </a:ln>
              <a:effectLst/>
            </c:spPr>
            <c:extLst>
              <c:ext xmlns:c16="http://schemas.microsoft.com/office/drawing/2014/chart" uri="{C3380CC4-5D6E-409C-BE32-E72D297353CC}">
                <c16:uniqueId val="{00000007-4522-40DB-9A21-EB1CA57BDD03}"/>
              </c:ext>
            </c:extLst>
          </c:dPt>
          <c:dPt>
            <c:idx val="54"/>
            <c:invertIfNegative val="0"/>
            <c:bubble3D val="0"/>
            <c:spPr>
              <a:solidFill>
                <a:srgbClr val="FBBB27"/>
              </a:solidFill>
              <a:ln>
                <a:noFill/>
              </a:ln>
              <a:effectLst/>
            </c:spPr>
            <c:extLst>
              <c:ext xmlns:c16="http://schemas.microsoft.com/office/drawing/2014/chart" uri="{C3380CC4-5D6E-409C-BE32-E72D297353CC}">
                <c16:uniqueId val="{00000009-4522-40DB-9A21-EB1CA57BDD03}"/>
              </c:ext>
            </c:extLst>
          </c:dPt>
          <c:cat>
            <c:multiLvlStrRef>
              <c:f>'F103'!$A$6:$B$60</c:f>
              <c:multiLvlStrCache>
                <c:ptCount val="5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lvl>
                <c:lvl>
                  <c:pt idx="0">
                    <c:v>2019</c:v>
                  </c:pt>
                  <c:pt idx="12">
                    <c:v>2020</c:v>
                  </c:pt>
                  <c:pt idx="24">
                    <c:v>2021</c:v>
                  </c:pt>
                  <c:pt idx="36">
                    <c:v>2022</c:v>
                  </c:pt>
                  <c:pt idx="48">
                    <c:v>2023</c:v>
                  </c:pt>
                </c:lvl>
              </c:multiLvlStrCache>
            </c:multiLvlStrRef>
          </c:cat>
          <c:val>
            <c:numRef>
              <c:f>'F103'!$C$6:$C$60</c:f>
              <c:numCache>
                <c:formatCode>#,##0</c:formatCode>
                <c:ptCount val="55"/>
                <c:pt idx="0">
                  <c:v>54740.462960383797</c:v>
                </c:pt>
                <c:pt idx="1">
                  <c:v>53500.962336722703</c:v>
                </c:pt>
                <c:pt idx="2">
                  <c:v>58110.082929679702</c:v>
                </c:pt>
                <c:pt idx="3">
                  <c:v>56789.428979716897</c:v>
                </c:pt>
                <c:pt idx="4">
                  <c:v>59859.9940654073</c:v>
                </c:pt>
                <c:pt idx="5">
                  <c:v>56361.494394575398</c:v>
                </c:pt>
                <c:pt idx="6">
                  <c:v>57307.632928079198</c:v>
                </c:pt>
                <c:pt idx="7">
                  <c:v>58676.145259667297</c:v>
                </c:pt>
                <c:pt idx="8">
                  <c:v>56072.0058531428</c:v>
                </c:pt>
                <c:pt idx="9">
                  <c:v>59812.639868567698</c:v>
                </c:pt>
                <c:pt idx="10">
                  <c:v>57712.207387866802</c:v>
                </c:pt>
                <c:pt idx="11">
                  <c:v>52588.137087035997</c:v>
                </c:pt>
                <c:pt idx="12">
                  <c:v>55366.288850754703</c:v>
                </c:pt>
                <c:pt idx="13">
                  <c:v>54011.714205607903</c:v>
                </c:pt>
                <c:pt idx="14">
                  <c:v>58147.067595482396</c:v>
                </c:pt>
                <c:pt idx="15">
                  <c:v>49015.198102435803</c:v>
                </c:pt>
                <c:pt idx="16">
                  <c:v>48643.677906114499</c:v>
                </c:pt>
                <c:pt idx="17">
                  <c:v>51916.844886646097</c:v>
                </c:pt>
                <c:pt idx="18">
                  <c:v>53834.184147966</c:v>
                </c:pt>
                <c:pt idx="19">
                  <c:v>53348.377374847201</c:v>
                </c:pt>
                <c:pt idx="20">
                  <c:v>54961.4941352108</c:v>
                </c:pt>
                <c:pt idx="21">
                  <c:v>57422.632834697601</c:v>
                </c:pt>
                <c:pt idx="22">
                  <c:v>56037.008597710701</c:v>
                </c:pt>
                <c:pt idx="23">
                  <c:v>54875.852721471303</c:v>
                </c:pt>
                <c:pt idx="24">
                  <c:v>53871.530189074503</c:v>
                </c:pt>
                <c:pt idx="25">
                  <c:v>52657.348552705698</c:v>
                </c:pt>
                <c:pt idx="26">
                  <c:v>58335.4626589033</c:v>
                </c:pt>
                <c:pt idx="27">
                  <c:v>56021.116176851603</c:v>
                </c:pt>
                <c:pt idx="28">
                  <c:v>54938.5252219752</c:v>
                </c:pt>
                <c:pt idx="29">
                  <c:v>54672.768197871002</c:v>
                </c:pt>
                <c:pt idx="30">
                  <c:v>55711.909985128201</c:v>
                </c:pt>
                <c:pt idx="31">
                  <c:v>54446.917052808698</c:v>
                </c:pt>
                <c:pt idx="32">
                  <c:v>52748.282216927299</c:v>
                </c:pt>
                <c:pt idx="33">
                  <c:v>54089.846856259697</c:v>
                </c:pt>
                <c:pt idx="34">
                  <c:v>54927.219067299098</c:v>
                </c:pt>
                <c:pt idx="35">
                  <c:v>54906.020351938998</c:v>
                </c:pt>
                <c:pt idx="36">
                  <c:v>56105.673431727897</c:v>
                </c:pt>
                <c:pt idx="37">
                  <c:v>55275.986018173899</c:v>
                </c:pt>
                <c:pt idx="38">
                  <c:v>58332.129506858502</c:v>
                </c:pt>
                <c:pt idx="39">
                  <c:v>54408.237003622897</c:v>
                </c:pt>
                <c:pt idx="40">
                  <c:v>56204.599092063399</c:v>
                </c:pt>
                <c:pt idx="41">
                  <c:v>55233.444238500699</c:v>
                </c:pt>
                <c:pt idx="42">
                  <c:v>54910.448900584699</c:v>
                </c:pt>
                <c:pt idx="43">
                  <c:v>57870.580397392703</c:v>
                </c:pt>
                <c:pt idx="44">
                  <c:v>55307.672028770299</c:v>
                </c:pt>
                <c:pt idx="45">
                  <c:v>58419.2970136726</c:v>
                </c:pt>
                <c:pt idx="46">
                  <c:v>58064.202750395503</c:v>
                </c:pt>
                <c:pt idx="47">
                  <c:v>59525.1320506333</c:v>
                </c:pt>
                <c:pt idx="48">
                  <c:v>59873.554381464397</c:v>
                </c:pt>
                <c:pt idx="49">
                  <c:v>58345.9783467702</c:v>
                </c:pt>
                <c:pt idx="50">
                  <c:v>62839.158459165403</c:v>
                </c:pt>
                <c:pt idx="51">
                  <c:v>56071.8418945999</c:v>
                </c:pt>
                <c:pt idx="52">
                  <c:v>58576.106082624799</c:v>
                </c:pt>
                <c:pt idx="53">
                  <c:v>57917.924411678599</c:v>
                </c:pt>
                <c:pt idx="54">
                  <c:v>56307.481</c:v>
                </c:pt>
              </c:numCache>
            </c:numRef>
          </c:val>
          <c:extLst>
            <c:ext xmlns:c16="http://schemas.microsoft.com/office/drawing/2014/chart" uri="{C3380CC4-5D6E-409C-BE32-E72D297353CC}">
              <c16:uniqueId val="{0000000A-4522-40DB-9A21-EB1CA57BDD03}"/>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'F103'!$D$5</c:f>
              <c:strCache>
                <c:ptCount val="1"/>
                <c:pt idx="0">
                  <c:v>Promedio</c:v>
                </c:pt>
              </c:strCache>
            </c:strRef>
          </c:tx>
          <c:spPr>
            <a:ln w="28575" cap="rnd">
              <a:solidFill>
                <a:srgbClr val="B69630"/>
              </a:solidFill>
              <a:round/>
            </a:ln>
            <a:effectLst/>
          </c:spPr>
          <c:marker>
            <c:symbol val="none"/>
          </c:marker>
          <c:cat>
            <c:multiLvlStrRef>
              <c:f>'F103'!$A$6:$B$60</c:f>
              <c:multiLvlStrCache>
                <c:ptCount val="5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lvl>
                <c:lvl>
                  <c:pt idx="0">
                    <c:v>2019</c:v>
                  </c:pt>
                  <c:pt idx="12">
                    <c:v>2020</c:v>
                  </c:pt>
                  <c:pt idx="24">
                    <c:v>2021</c:v>
                  </c:pt>
                  <c:pt idx="36">
                    <c:v>2022</c:v>
                  </c:pt>
                  <c:pt idx="48">
                    <c:v>2023</c:v>
                  </c:pt>
                </c:lvl>
              </c:multiLvlStrCache>
            </c:multiLvlStrRef>
          </c:cat>
          <c:val>
            <c:numRef>
              <c:f>'F103'!$D$6:$D$60</c:f>
              <c:numCache>
                <c:formatCode>#,##0</c:formatCode>
                <c:ptCount val="55"/>
                <c:pt idx="0">
                  <c:v>55064.946432927303</c:v>
                </c:pt>
                <c:pt idx="1">
                  <c:v>55045.439858891899</c:v>
                </c:pt>
                <c:pt idx="2">
                  <c:v>55110.441871627198</c:v>
                </c:pt>
                <c:pt idx="3">
                  <c:v>55150.419326200099</c:v>
                </c:pt>
                <c:pt idx="4">
                  <c:v>55418.257330155502</c:v>
                </c:pt>
                <c:pt idx="5">
                  <c:v>55542.008463510901</c:v>
                </c:pt>
                <c:pt idx="6">
                  <c:v>55788.406814682101</c:v>
                </c:pt>
                <c:pt idx="7">
                  <c:v>55907.709466928303</c:v>
                </c:pt>
                <c:pt idx="8">
                  <c:v>56157.929643364499</c:v>
                </c:pt>
                <c:pt idx="9">
                  <c:v>56517.427262035097</c:v>
                </c:pt>
                <c:pt idx="10">
                  <c:v>56725.041708771401</c:v>
                </c:pt>
                <c:pt idx="11">
                  <c:v>56794.2661709038</c:v>
                </c:pt>
                <c:pt idx="12">
                  <c:v>56846.418328434702</c:v>
                </c:pt>
                <c:pt idx="13">
                  <c:v>56888.980984175098</c:v>
                </c:pt>
                <c:pt idx="14">
                  <c:v>56892.0630396587</c:v>
                </c:pt>
                <c:pt idx="15">
                  <c:v>56244.2104665519</c:v>
                </c:pt>
                <c:pt idx="16">
                  <c:v>55309.517453277498</c:v>
                </c:pt>
                <c:pt idx="17">
                  <c:v>54939.129994283401</c:v>
                </c:pt>
                <c:pt idx="18">
                  <c:v>54649.675929274003</c:v>
                </c:pt>
                <c:pt idx="19">
                  <c:v>54205.695272205703</c:v>
                </c:pt>
                <c:pt idx="20">
                  <c:v>54113.152629044598</c:v>
                </c:pt>
                <c:pt idx="21">
                  <c:v>53913.985376222103</c:v>
                </c:pt>
                <c:pt idx="22">
                  <c:v>53774.385477042502</c:v>
                </c:pt>
                <c:pt idx="23">
                  <c:v>53965.028446578697</c:v>
                </c:pt>
                <c:pt idx="24">
                  <c:v>53840.465224772102</c:v>
                </c:pt>
                <c:pt idx="25">
                  <c:v>53727.601420363499</c:v>
                </c:pt>
                <c:pt idx="26">
                  <c:v>53743.3010089819</c:v>
                </c:pt>
                <c:pt idx="27">
                  <c:v>54327.127515183303</c:v>
                </c:pt>
                <c:pt idx="28">
                  <c:v>54851.698124838302</c:v>
                </c:pt>
                <c:pt idx="29">
                  <c:v>55081.358400773701</c:v>
                </c:pt>
                <c:pt idx="30">
                  <c:v>55237.835553870602</c:v>
                </c:pt>
                <c:pt idx="31">
                  <c:v>55329.380527034002</c:v>
                </c:pt>
                <c:pt idx="32">
                  <c:v>55144.9462005104</c:v>
                </c:pt>
                <c:pt idx="33">
                  <c:v>54867.214035640602</c:v>
                </c:pt>
                <c:pt idx="34">
                  <c:v>54774.731574773003</c:v>
                </c:pt>
                <c:pt idx="35">
                  <c:v>54777.245543978599</c:v>
                </c:pt>
                <c:pt idx="36">
                  <c:v>54963.4241475331</c:v>
                </c:pt>
                <c:pt idx="37">
                  <c:v>55181.6439363221</c:v>
                </c:pt>
                <c:pt idx="38">
                  <c:v>55181.366173651702</c:v>
                </c:pt>
                <c:pt idx="39">
                  <c:v>55046.959575882604</c:v>
                </c:pt>
                <c:pt idx="40">
                  <c:v>55152.4657317233</c:v>
                </c:pt>
                <c:pt idx="41">
                  <c:v>55199.188735109099</c:v>
                </c:pt>
                <c:pt idx="42">
                  <c:v>55132.400311397199</c:v>
                </c:pt>
                <c:pt idx="43">
                  <c:v>55417.705590112499</c:v>
                </c:pt>
                <c:pt idx="44">
                  <c:v>55630.988074432702</c:v>
                </c:pt>
                <c:pt idx="45">
                  <c:v>55991.775587550503</c:v>
                </c:pt>
                <c:pt idx="46">
                  <c:v>56253.190894475199</c:v>
                </c:pt>
                <c:pt idx="47">
                  <c:v>56638.1168693664</c:v>
                </c:pt>
                <c:pt idx="48">
                  <c:v>56952.1069485111</c:v>
                </c:pt>
                <c:pt idx="49">
                  <c:v>57207.939642560799</c:v>
                </c:pt>
                <c:pt idx="50">
                  <c:v>57583.525388586299</c:v>
                </c:pt>
                <c:pt idx="51">
                  <c:v>57722.159129501102</c:v>
                </c:pt>
                <c:pt idx="52">
                  <c:v>57919.784712047898</c:v>
                </c:pt>
                <c:pt idx="53">
                  <c:v>58143.491393146003</c:v>
                </c:pt>
                <c:pt idx="54">
                  <c:v>58259.910734764002</c:v>
                </c:pt>
              </c:numCache>
            </c:numRef>
          </c:val>
          <c:smooth val="0"/>
          <c:extLst>
            <c:ext xmlns:c16="http://schemas.microsoft.com/office/drawing/2014/chart" uri="{C3380CC4-5D6E-409C-BE32-E72D297353CC}">
              <c16:uniqueId val="{0000000B-4522-40DB-9A21-EB1CA57BDD03}"/>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min val="45000"/>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31E-4157-BE55-980F9EAE84AF}"/>
              </c:ext>
            </c:extLst>
          </c:dPt>
          <c:dPt>
            <c:idx val="1"/>
            <c:invertIfNegative val="0"/>
            <c:bubble3D val="0"/>
            <c:spPr>
              <a:solidFill>
                <a:srgbClr val="7C878E"/>
              </a:solidFill>
              <a:ln>
                <a:noFill/>
              </a:ln>
              <a:effectLst/>
            </c:spPr>
            <c:extLst>
              <c:ext xmlns:c16="http://schemas.microsoft.com/office/drawing/2014/chart" uri="{C3380CC4-5D6E-409C-BE32-E72D297353CC}">
                <c16:uniqueId val="{00000003-531E-4157-BE55-980F9EAE84AF}"/>
              </c:ext>
            </c:extLst>
          </c:dPt>
          <c:dPt>
            <c:idx val="2"/>
            <c:invertIfNegative val="0"/>
            <c:bubble3D val="0"/>
            <c:spPr>
              <a:solidFill>
                <a:srgbClr val="7C878E"/>
              </a:solidFill>
              <a:ln>
                <a:noFill/>
              </a:ln>
              <a:effectLst/>
            </c:spPr>
            <c:extLst>
              <c:ext xmlns:c16="http://schemas.microsoft.com/office/drawing/2014/chart" uri="{C3380CC4-5D6E-409C-BE32-E72D297353CC}">
                <c16:uniqueId val="{00000005-531E-4157-BE55-980F9EAE84AF}"/>
              </c:ext>
            </c:extLst>
          </c:dPt>
          <c:dPt>
            <c:idx val="3"/>
            <c:invertIfNegative val="0"/>
            <c:bubble3D val="0"/>
            <c:spPr>
              <a:solidFill>
                <a:srgbClr val="7C878E"/>
              </a:solidFill>
              <a:ln>
                <a:noFill/>
              </a:ln>
              <a:effectLst/>
            </c:spPr>
            <c:extLst>
              <c:ext xmlns:c16="http://schemas.microsoft.com/office/drawing/2014/chart" uri="{C3380CC4-5D6E-409C-BE32-E72D297353CC}">
                <c16:uniqueId val="{00000007-531E-4157-BE55-980F9EAE84AF}"/>
              </c:ext>
            </c:extLst>
          </c:dPt>
          <c:dPt>
            <c:idx val="4"/>
            <c:invertIfNegative val="0"/>
            <c:bubble3D val="0"/>
            <c:spPr>
              <a:solidFill>
                <a:srgbClr val="7C878E"/>
              </a:solidFill>
              <a:ln>
                <a:noFill/>
              </a:ln>
              <a:effectLst/>
            </c:spPr>
            <c:extLst>
              <c:ext xmlns:c16="http://schemas.microsoft.com/office/drawing/2014/chart" uri="{C3380CC4-5D6E-409C-BE32-E72D297353CC}">
                <c16:uniqueId val="{00000009-531E-4157-BE55-980F9EAE84AF}"/>
              </c:ext>
            </c:extLst>
          </c:dPt>
          <c:dPt>
            <c:idx val="5"/>
            <c:invertIfNegative val="0"/>
            <c:bubble3D val="0"/>
            <c:spPr>
              <a:solidFill>
                <a:srgbClr val="7C878E"/>
              </a:solidFill>
              <a:ln>
                <a:noFill/>
              </a:ln>
              <a:effectLst/>
            </c:spPr>
            <c:extLst>
              <c:ext xmlns:c16="http://schemas.microsoft.com/office/drawing/2014/chart" uri="{C3380CC4-5D6E-409C-BE32-E72D297353CC}">
                <c16:uniqueId val="{0000000B-531E-4157-BE55-980F9EAE84AF}"/>
              </c:ext>
            </c:extLst>
          </c:dPt>
          <c:dPt>
            <c:idx val="6"/>
            <c:invertIfNegative val="0"/>
            <c:bubble3D val="0"/>
            <c:spPr>
              <a:solidFill>
                <a:srgbClr val="7C878E"/>
              </a:solidFill>
              <a:ln>
                <a:noFill/>
              </a:ln>
              <a:effectLst/>
            </c:spPr>
            <c:extLst>
              <c:ext xmlns:c16="http://schemas.microsoft.com/office/drawing/2014/chart" uri="{C3380CC4-5D6E-409C-BE32-E72D297353CC}">
                <c16:uniqueId val="{0000000D-531E-4157-BE55-980F9EAE84AF}"/>
              </c:ext>
            </c:extLst>
          </c:dPt>
          <c:dPt>
            <c:idx val="7"/>
            <c:invertIfNegative val="0"/>
            <c:bubble3D val="0"/>
            <c:spPr>
              <a:solidFill>
                <a:srgbClr val="7C878E"/>
              </a:solidFill>
              <a:ln>
                <a:noFill/>
              </a:ln>
              <a:effectLst/>
            </c:spPr>
            <c:extLst>
              <c:ext xmlns:c16="http://schemas.microsoft.com/office/drawing/2014/chart" uri="{C3380CC4-5D6E-409C-BE32-E72D297353CC}">
                <c16:uniqueId val="{0000000F-531E-4157-BE55-980F9EAE84AF}"/>
              </c:ext>
            </c:extLst>
          </c:dPt>
          <c:dPt>
            <c:idx val="8"/>
            <c:invertIfNegative val="0"/>
            <c:bubble3D val="0"/>
            <c:spPr>
              <a:solidFill>
                <a:srgbClr val="7C878E"/>
              </a:solidFill>
              <a:ln>
                <a:noFill/>
              </a:ln>
              <a:effectLst/>
            </c:spPr>
            <c:extLst>
              <c:ext xmlns:c16="http://schemas.microsoft.com/office/drawing/2014/chart" uri="{C3380CC4-5D6E-409C-BE32-E72D297353CC}">
                <c16:uniqueId val="{00000011-531E-4157-BE55-980F9EAE84AF}"/>
              </c:ext>
            </c:extLst>
          </c:dPt>
          <c:dPt>
            <c:idx val="9"/>
            <c:invertIfNegative val="0"/>
            <c:bubble3D val="0"/>
            <c:spPr>
              <a:solidFill>
                <a:srgbClr val="7C878E"/>
              </a:solidFill>
              <a:ln>
                <a:noFill/>
              </a:ln>
              <a:effectLst/>
            </c:spPr>
            <c:extLst>
              <c:ext xmlns:c16="http://schemas.microsoft.com/office/drawing/2014/chart" uri="{C3380CC4-5D6E-409C-BE32-E72D297353CC}">
                <c16:uniqueId val="{00000013-531E-4157-BE55-980F9EAE84A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31E-4157-BE55-980F9EAE84A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31E-4157-BE55-980F9EAE84A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31E-4157-BE55-980F9EAE84A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31E-4157-BE55-980F9EAE84A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31E-4157-BE55-980F9EAE84AF}"/>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31E-4157-BE55-980F9EAE84A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31E-4157-BE55-980F9EAE84A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31E-4157-BE55-980F9EAE84AF}"/>
              </c:ext>
            </c:extLst>
          </c:dPt>
          <c:dPt>
            <c:idx val="19"/>
            <c:invertIfNegative val="0"/>
            <c:bubble3D val="0"/>
            <c:spPr>
              <a:solidFill>
                <a:srgbClr val="94682A"/>
              </a:solidFill>
              <a:ln>
                <a:noFill/>
              </a:ln>
              <a:effectLst/>
            </c:spPr>
            <c:extLst>
              <c:ext xmlns:c16="http://schemas.microsoft.com/office/drawing/2014/chart" uri="{C3380CC4-5D6E-409C-BE32-E72D297353CC}">
                <c16:uniqueId val="{00000025-531E-4157-BE55-980F9EAE84AF}"/>
              </c:ext>
            </c:extLst>
          </c:dPt>
          <c:dPt>
            <c:idx val="24"/>
            <c:invertIfNegative val="0"/>
            <c:bubble3D val="0"/>
            <c:spPr>
              <a:solidFill>
                <a:srgbClr val="FBBB27"/>
              </a:solidFill>
              <a:ln>
                <a:noFill/>
              </a:ln>
              <a:effectLst/>
            </c:spPr>
            <c:extLst>
              <c:ext xmlns:c16="http://schemas.microsoft.com/office/drawing/2014/chart" uri="{C3380CC4-5D6E-409C-BE32-E72D297353CC}">
                <c16:uniqueId val="{00000027-531E-4157-BE55-980F9EAE84A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'F104'!$A$6:$A$38</c:f>
              <c:strCache>
                <c:ptCount val="33"/>
                <c:pt idx="0">
                  <c:v>Chiapas</c:v>
                </c:pt>
                <c:pt idx="1">
                  <c:v>Guerrero</c:v>
                </c:pt>
                <c:pt idx="2">
                  <c:v>Tabasco</c:v>
                </c:pt>
                <c:pt idx="3">
                  <c:v>Oaxaca</c:v>
                </c:pt>
                <c:pt idx="4">
                  <c:v>Quintana Roo</c:v>
                </c:pt>
                <c:pt idx="5">
                  <c:v>Michoacán</c:v>
                </c:pt>
                <c:pt idx="6">
                  <c:v>Veracruz</c:v>
                </c:pt>
                <c:pt idx="7">
                  <c:v>Baja California Sur</c:v>
                </c:pt>
                <c:pt idx="8">
                  <c:v>Guanajuato</c:v>
                </c:pt>
                <c:pt idx="9">
                  <c:v>Coahuila</c:v>
                </c:pt>
                <c:pt idx="10">
                  <c:v>Puebla</c:v>
                </c:pt>
                <c:pt idx="11">
                  <c:v>Hidalgo</c:v>
                </c:pt>
                <c:pt idx="12">
                  <c:v>Tamaulipas</c:v>
                </c:pt>
                <c:pt idx="13">
                  <c:v>Querétaro</c:v>
                </c:pt>
                <c:pt idx="14">
                  <c:v>Durango</c:v>
                </c:pt>
                <c:pt idx="15">
                  <c:v>Nuevo León</c:v>
                </c:pt>
                <c:pt idx="16">
                  <c:v>Yucatán</c:v>
                </c:pt>
                <c:pt idx="17">
                  <c:v>Zacatecas</c:v>
                </c:pt>
                <c:pt idx="18">
                  <c:v>Estado de México</c:v>
                </c:pt>
                <c:pt idx="19">
                  <c:v>Nacional</c:v>
                </c:pt>
                <c:pt idx="20">
                  <c:v>Colima</c:v>
                </c:pt>
                <c:pt idx="21">
                  <c:v>Morelos</c:v>
                </c:pt>
                <c:pt idx="22">
                  <c:v>Ciudad de México</c:v>
                </c:pt>
                <c:pt idx="23">
                  <c:v>Baja California</c:v>
                </c:pt>
                <c:pt idx="24">
                  <c:v>Jalisco</c:v>
                </c:pt>
                <c:pt idx="25">
                  <c:v>Sinaloa</c:v>
                </c:pt>
                <c:pt idx="26">
                  <c:v>Tlaxcala</c:v>
                </c:pt>
                <c:pt idx="27">
                  <c:v>Chihuahua</c:v>
                </c:pt>
                <c:pt idx="28">
                  <c:v>Nayarit</c:v>
                </c:pt>
                <c:pt idx="29">
                  <c:v>San Luis Potosí</c:v>
                </c:pt>
                <c:pt idx="30">
                  <c:v>Sonora</c:v>
                </c:pt>
                <c:pt idx="31">
                  <c:v>Aguascalientes</c:v>
                </c:pt>
                <c:pt idx="32">
                  <c:v>Campeche</c:v>
                </c:pt>
              </c:strCache>
            </c:strRef>
          </c:cat>
          <c:val>
            <c:numRef>
              <c:f>'F104'!$B$6:$B$38</c:f>
              <c:numCache>
                <c:formatCode>0.0</c:formatCode>
                <c:ptCount val="33"/>
                <c:pt idx="0">
                  <c:v>-60.164021969273499</c:v>
                </c:pt>
                <c:pt idx="1">
                  <c:v>-40.942522900513801</c:v>
                </c:pt>
                <c:pt idx="2">
                  <c:v>-29.1877482588859</c:v>
                </c:pt>
                <c:pt idx="3">
                  <c:v>-24.8734052682391</c:v>
                </c:pt>
                <c:pt idx="4">
                  <c:v>-20.196410156976601</c:v>
                </c:pt>
                <c:pt idx="5">
                  <c:v>-18.6256954756273</c:v>
                </c:pt>
                <c:pt idx="6">
                  <c:v>-15.7132030252776</c:v>
                </c:pt>
                <c:pt idx="7">
                  <c:v>-12.9750683373542</c:v>
                </c:pt>
                <c:pt idx="8">
                  <c:v>-11.9790728775079</c:v>
                </c:pt>
                <c:pt idx="9">
                  <c:v>-8.8598155297269905</c:v>
                </c:pt>
                <c:pt idx="10">
                  <c:v>-8.82994760630325</c:v>
                </c:pt>
                <c:pt idx="11">
                  <c:v>-7.2447312975643801</c:v>
                </c:pt>
                <c:pt idx="12">
                  <c:v>-7.2405913307781997</c:v>
                </c:pt>
                <c:pt idx="13">
                  <c:v>-6.4954339715060696</c:v>
                </c:pt>
                <c:pt idx="14">
                  <c:v>-5.2614703829153697</c:v>
                </c:pt>
                <c:pt idx="15">
                  <c:v>-5.2099457127663102</c:v>
                </c:pt>
                <c:pt idx="16">
                  <c:v>-4.93192489086882</c:v>
                </c:pt>
                <c:pt idx="17">
                  <c:v>-3.43806502869149</c:v>
                </c:pt>
                <c:pt idx="18">
                  <c:v>-3.2245137166705602</c:v>
                </c:pt>
                <c:pt idx="19">
                  <c:v>-3.1087228651078598</c:v>
                </c:pt>
                <c:pt idx="20">
                  <c:v>-0.77212096764247595</c:v>
                </c:pt>
                <c:pt idx="21">
                  <c:v>-0.75889209382976597</c:v>
                </c:pt>
                <c:pt idx="22">
                  <c:v>1.80089523264817</c:v>
                </c:pt>
                <c:pt idx="23">
                  <c:v>2.3457184618806699</c:v>
                </c:pt>
                <c:pt idx="24">
                  <c:v>2.5442008349715102</c:v>
                </c:pt>
                <c:pt idx="25">
                  <c:v>4.1261739655959104</c:v>
                </c:pt>
                <c:pt idx="26">
                  <c:v>5.1949883745640202</c:v>
                </c:pt>
                <c:pt idx="27">
                  <c:v>5.5310361383992497</c:v>
                </c:pt>
                <c:pt idx="28">
                  <c:v>12.1595796047751</c:v>
                </c:pt>
                <c:pt idx="29">
                  <c:v>25.3536422265074</c:v>
                </c:pt>
                <c:pt idx="30">
                  <c:v>35.136573777664701</c:v>
                </c:pt>
                <c:pt idx="31">
                  <c:v>74.117858469623997</c:v>
                </c:pt>
                <c:pt idx="32">
                  <c:v>157.53563888716101</c:v>
                </c:pt>
              </c:numCache>
            </c:numRef>
          </c:val>
          <c:extLst>
            <c:ext xmlns:c16="http://schemas.microsoft.com/office/drawing/2014/chart" uri="{C3380CC4-5D6E-409C-BE32-E72D297353CC}">
              <c16:uniqueId val="{00000028-531E-4157-BE55-980F9EAE84A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'F105'!$C$5</c:f>
              <c:strCache>
                <c:ptCount val="1"/>
                <c:pt idx="0">
                  <c:v>Exportaciones</c:v>
                </c:pt>
              </c:strCache>
            </c:strRef>
          </c:tx>
          <c:spPr>
            <a:solidFill>
              <a:srgbClr val="C9D0D6"/>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F1F9-4749-A21D-74298E7C6AC8}"/>
              </c:ext>
            </c:extLst>
          </c:dPt>
          <c:dPt>
            <c:idx val="18"/>
            <c:invertIfNegative val="0"/>
            <c:bubble3D val="0"/>
            <c:spPr>
              <a:solidFill>
                <a:srgbClr val="7C878E"/>
              </a:solidFill>
              <a:ln>
                <a:noFill/>
              </a:ln>
              <a:effectLst/>
            </c:spPr>
            <c:extLst>
              <c:ext xmlns:c16="http://schemas.microsoft.com/office/drawing/2014/chart" uri="{C3380CC4-5D6E-409C-BE32-E72D297353CC}">
                <c16:uniqueId val="{00000003-F1F9-4749-A21D-74298E7C6AC8}"/>
              </c:ext>
            </c:extLst>
          </c:dPt>
          <c:dPt>
            <c:idx val="30"/>
            <c:invertIfNegative val="0"/>
            <c:bubble3D val="0"/>
            <c:spPr>
              <a:solidFill>
                <a:srgbClr val="7C878E"/>
              </a:solidFill>
              <a:ln>
                <a:noFill/>
              </a:ln>
              <a:effectLst/>
            </c:spPr>
            <c:extLst>
              <c:ext xmlns:c16="http://schemas.microsoft.com/office/drawing/2014/chart" uri="{C3380CC4-5D6E-409C-BE32-E72D297353CC}">
                <c16:uniqueId val="{00000005-F1F9-4749-A21D-74298E7C6AC8}"/>
              </c:ext>
            </c:extLst>
          </c:dPt>
          <c:dPt>
            <c:idx val="42"/>
            <c:invertIfNegative val="0"/>
            <c:bubble3D val="0"/>
            <c:spPr>
              <a:solidFill>
                <a:srgbClr val="7C878E"/>
              </a:solidFill>
              <a:ln>
                <a:noFill/>
              </a:ln>
              <a:effectLst/>
            </c:spPr>
            <c:extLst>
              <c:ext xmlns:c16="http://schemas.microsoft.com/office/drawing/2014/chart" uri="{C3380CC4-5D6E-409C-BE32-E72D297353CC}">
                <c16:uniqueId val="{00000007-F1F9-4749-A21D-74298E7C6AC8}"/>
              </c:ext>
            </c:extLst>
          </c:dPt>
          <c:dPt>
            <c:idx val="54"/>
            <c:invertIfNegative val="0"/>
            <c:bubble3D val="0"/>
            <c:spPr>
              <a:solidFill>
                <a:srgbClr val="7C878E"/>
              </a:solidFill>
              <a:ln>
                <a:noFill/>
              </a:ln>
              <a:effectLst/>
            </c:spPr>
            <c:extLst>
              <c:ext xmlns:c16="http://schemas.microsoft.com/office/drawing/2014/chart" uri="{C3380CC4-5D6E-409C-BE32-E72D297353CC}">
                <c16:uniqueId val="{00000009-F1F9-4749-A21D-74298E7C6AC8}"/>
              </c:ext>
            </c:extLst>
          </c:dPt>
          <c:dPt>
            <c:idx val="66"/>
            <c:invertIfNegative val="0"/>
            <c:bubble3D val="0"/>
            <c:spPr>
              <a:solidFill>
                <a:srgbClr val="7C878E"/>
              </a:solidFill>
              <a:ln>
                <a:noFill/>
              </a:ln>
              <a:effectLst/>
            </c:spPr>
            <c:extLst>
              <c:ext xmlns:c16="http://schemas.microsoft.com/office/drawing/2014/chart" uri="{C3380CC4-5D6E-409C-BE32-E72D297353CC}">
                <c16:uniqueId val="{0000000B-F1F9-4749-A21D-74298E7C6AC8}"/>
              </c:ext>
            </c:extLst>
          </c:dPt>
          <c:dPt>
            <c:idx val="78"/>
            <c:invertIfNegative val="0"/>
            <c:bubble3D val="0"/>
            <c:spPr>
              <a:solidFill>
                <a:srgbClr val="7C878E"/>
              </a:solidFill>
              <a:ln>
                <a:noFill/>
              </a:ln>
              <a:effectLst/>
            </c:spPr>
            <c:extLst>
              <c:ext xmlns:c16="http://schemas.microsoft.com/office/drawing/2014/chart" uri="{C3380CC4-5D6E-409C-BE32-E72D297353CC}">
                <c16:uniqueId val="{0000000D-F1F9-4749-A21D-74298E7C6AC8}"/>
              </c:ext>
            </c:extLst>
          </c:dPt>
          <c:dPt>
            <c:idx val="90"/>
            <c:invertIfNegative val="0"/>
            <c:bubble3D val="0"/>
            <c:spPr>
              <a:solidFill>
                <a:srgbClr val="7C878E"/>
              </a:solidFill>
              <a:ln>
                <a:noFill/>
              </a:ln>
              <a:effectLst/>
            </c:spPr>
            <c:extLst>
              <c:ext xmlns:c16="http://schemas.microsoft.com/office/drawing/2014/chart" uri="{C3380CC4-5D6E-409C-BE32-E72D297353CC}">
                <c16:uniqueId val="{0000000F-F1F9-4749-A21D-74298E7C6AC8}"/>
              </c:ext>
            </c:extLst>
          </c:dPt>
          <c:dPt>
            <c:idx val="102"/>
            <c:invertIfNegative val="0"/>
            <c:bubble3D val="0"/>
            <c:spPr>
              <a:solidFill>
                <a:srgbClr val="7C878E"/>
              </a:solidFill>
              <a:ln>
                <a:noFill/>
              </a:ln>
              <a:effectLst/>
            </c:spPr>
            <c:extLst>
              <c:ext xmlns:c16="http://schemas.microsoft.com/office/drawing/2014/chart" uri="{C3380CC4-5D6E-409C-BE32-E72D297353CC}">
                <c16:uniqueId val="{00000011-F1F9-4749-A21D-74298E7C6AC8}"/>
              </c:ext>
            </c:extLst>
          </c:dPt>
          <c:dPt>
            <c:idx val="114"/>
            <c:invertIfNegative val="0"/>
            <c:bubble3D val="0"/>
            <c:spPr>
              <a:solidFill>
                <a:srgbClr val="7C878E"/>
              </a:solidFill>
              <a:ln>
                <a:noFill/>
              </a:ln>
              <a:effectLst/>
            </c:spPr>
            <c:extLst>
              <c:ext xmlns:c16="http://schemas.microsoft.com/office/drawing/2014/chart" uri="{C3380CC4-5D6E-409C-BE32-E72D297353CC}">
                <c16:uniqueId val="{00000013-F1F9-4749-A21D-74298E7C6AC8}"/>
              </c:ext>
            </c:extLst>
          </c:dPt>
          <c:dPt>
            <c:idx val="126"/>
            <c:invertIfNegative val="0"/>
            <c:bubble3D val="0"/>
            <c:spPr>
              <a:solidFill>
                <a:srgbClr val="FBBB27"/>
              </a:solidFill>
              <a:ln>
                <a:noFill/>
              </a:ln>
              <a:effectLst/>
            </c:spPr>
            <c:extLst>
              <c:ext xmlns:c16="http://schemas.microsoft.com/office/drawing/2014/chart" uri="{C3380CC4-5D6E-409C-BE32-E72D297353CC}">
                <c16:uniqueId val="{00000015-F1F9-4749-A21D-74298E7C6AC8}"/>
              </c:ext>
            </c:extLst>
          </c:dPt>
          <c:cat>
            <c:multiLvlStrRef>
              <c:f>'F105'!$A$6:$B$132</c:f>
              <c:multiLvlStrCache>
                <c:ptCount val="1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pt idx="126">
                    <c:v>JUL</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'F105'!$C$6:$C$132</c:f>
              <c:numCache>
                <c:formatCode>#,##0</c:formatCode>
                <c:ptCount val="127"/>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pt idx="77">
                  <c:v>13745</c:v>
                </c:pt>
                <c:pt idx="78">
                  <c:v>13646</c:v>
                </c:pt>
                <c:pt idx="79">
                  <c:v>13964</c:v>
                </c:pt>
                <c:pt idx="80">
                  <c:v>13752</c:v>
                </c:pt>
                <c:pt idx="81">
                  <c:v>13847</c:v>
                </c:pt>
                <c:pt idx="82">
                  <c:v>13327</c:v>
                </c:pt>
                <c:pt idx="83">
                  <c:v>11471</c:v>
                </c:pt>
                <c:pt idx="84">
                  <c:v>11126</c:v>
                </c:pt>
                <c:pt idx="85">
                  <c:v>11308</c:v>
                </c:pt>
                <c:pt idx="86">
                  <c:v>13109</c:v>
                </c:pt>
                <c:pt idx="87">
                  <c:v>9902</c:v>
                </c:pt>
                <c:pt idx="88">
                  <c:v>8924</c:v>
                </c:pt>
                <c:pt idx="89">
                  <c:v>11498</c:v>
                </c:pt>
                <c:pt idx="90">
                  <c:v>13446</c:v>
                </c:pt>
                <c:pt idx="91">
                  <c:v>12841</c:v>
                </c:pt>
                <c:pt idx="92">
                  <c:v>13362</c:v>
                </c:pt>
                <c:pt idx="93">
                  <c:v>13386</c:v>
                </c:pt>
                <c:pt idx="94">
                  <c:v>12857</c:v>
                </c:pt>
                <c:pt idx="95">
                  <c:v>12287</c:v>
                </c:pt>
                <c:pt idx="96">
                  <c:v>11979</c:v>
                </c:pt>
                <c:pt idx="97">
                  <c:v>12826</c:v>
                </c:pt>
                <c:pt idx="98">
                  <c:v>14660</c:v>
                </c:pt>
                <c:pt idx="99">
                  <c:v>13895</c:v>
                </c:pt>
                <c:pt idx="100">
                  <c:v>13135</c:v>
                </c:pt>
                <c:pt idx="101">
                  <c:v>13886</c:v>
                </c:pt>
                <c:pt idx="102">
                  <c:v>14796</c:v>
                </c:pt>
                <c:pt idx="103">
                  <c:v>13870</c:v>
                </c:pt>
                <c:pt idx="104">
                  <c:v>13236</c:v>
                </c:pt>
                <c:pt idx="105">
                  <c:v>14610</c:v>
                </c:pt>
                <c:pt idx="106">
                  <c:v>14774</c:v>
                </c:pt>
                <c:pt idx="107">
                  <c:v>14421</c:v>
                </c:pt>
                <c:pt idx="108">
                  <c:v>14235</c:v>
                </c:pt>
                <c:pt idx="109">
                  <c:v>15137</c:v>
                </c:pt>
                <c:pt idx="110">
                  <c:v>15947</c:v>
                </c:pt>
                <c:pt idx="111">
                  <c:v>15224</c:v>
                </c:pt>
                <c:pt idx="112">
                  <c:v>16284</c:v>
                </c:pt>
                <c:pt idx="113">
                  <c:v>16104</c:v>
                </c:pt>
                <c:pt idx="114">
                  <c:v>16716</c:v>
                </c:pt>
                <c:pt idx="115">
                  <c:v>17383</c:v>
                </c:pt>
                <c:pt idx="116">
                  <c:v>17426</c:v>
                </c:pt>
                <c:pt idx="117">
                  <c:v>16773</c:v>
                </c:pt>
                <c:pt idx="118">
                  <c:v>16641</c:v>
                </c:pt>
                <c:pt idx="119">
                  <c:v>17420</c:v>
                </c:pt>
                <c:pt idx="120">
                  <c:v>16528</c:v>
                </c:pt>
                <c:pt idx="121">
                  <c:v>16345</c:v>
                </c:pt>
                <c:pt idx="122">
                  <c:v>18302</c:v>
                </c:pt>
                <c:pt idx="123">
                  <c:v>17642</c:v>
                </c:pt>
                <c:pt idx="124">
                  <c:v>20421</c:v>
                </c:pt>
                <c:pt idx="125">
                  <c:v>21023</c:v>
                </c:pt>
                <c:pt idx="126">
                  <c:v>18670</c:v>
                </c:pt>
              </c:numCache>
            </c:numRef>
          </c:val>
          <c:extLst>
            <c:ext xmlns:c16="http://schemas.microsoft.com/office/drawing/2014/chart" uri="{C3380CC4-5D6E-409C-BE32-E72D297353CC}">
              <c16:uniqueId val="{00000016-F1F9-4749-A21D-74298E7C6AC8}"/>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'F105'!$D$5</c:f>
              <c:strCache>
                <c:ptCount val="1"/>
                <c:pt idx="0">
                  <c:v>Promedio</c:v>
                </c:pt>
              </c:strCache>
            </c:strRef>
          </c:tx>
          <c:spPr>
            <a:ln w="28575" cap="rnd">
              <a:solidFill>
                <a:srgbClr val="B69630"/>
              </a:solidFill>
              <a:round/>
            </a:ln>
            <a:effectLst/>
          </c:spPr>
          <c:marker>
            <c:symbol val="none"/>
          </c:marker>
          <c:cat>
            <c:multiLvlStrRef>
              <c:f>'F105'!$A$6:$B$132</c:f>
              <c:multiLvlStrCache>
                <c:ptCount val="1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pt idx="126">
                    <c:v>JUL</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'F105'!$D$6:$D$132</c:f>
              <c:numCache>
                <c:formatCode>#,##0</c:formatCode>
                <c:ptCount val="127"/>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pt idx="77">
                  <c:v>12809</c:v>
                </c:pt>
                <c:pt idx="78">
                  <c:v>12941</c:v>
                </c:pt>
                <c:pt idx="79">
                  <c:v>13044</c:v>
                </c:pt>
                <c:pt idx="80">
                  <c:v>13172</c:v>
                </c:pt>
                <c:pt idx="81">
                  <c:v>13299</c:v>
                </c:pt>
                <c:pt idx="82">
                  <c:v>13386</c:v>
                </c:pt>
                <c:pt idx="83">
                  <c:v>13384</c:v>
                </c:pt>
                <c:pt idx="84">
                  <c:v>13284</c:v>
                </c:pt>
                <c:pt idx="85">
                  <c:v>13171</c:v>
                </c:pt>
                <c:pt idx="86">
                  <c:v>13064</c:v>
                </c:pt>
                <c:pt idx="87">
                  <c:v>12789</c:v>
                </c:pt>
                <c:pt idx="88">
                  <c:v>12344</c:v>
                </c:pt>
                <c:pt idx="89">
                  <c:v>12156</c:v>
                </c:pt>
                <c:pt idx="90">
                  <c:v>12140</c:v>
                </c:pt>
                <c:pt idx="91">
                  <c:v>12046</c:v>
                </c:pt>
                <c:pt idx="92">
                  <c:v>12014</c:v>
                </c:pt>
                <c:pt idx="93">
                  <c:v>11975</c:v>
                </c:pt>
                <c:pt idx="94">
                  <c:v>11936</c:v>
                </c:pt>
                <c:pt idx="95">
                  <c:v>12004</c:v>
                </c:pt>
                <c:pt idx="96">
                  <c:v>12075</c:v>
                </c:pt>
                <c:pt idx="97">
                  <c:v>12202</c:v>
                </c:pt>
                <c:pt idx="98">
                  <c:v>12331</c:v>
                </c:pt>
                <c:pt idx="99">
                  <c:v>12663</c:v>
                </c:pt>
                <c:pt idx="100">
                  <c:v>13014</c:v>
                </c:pt>
                <c:pt idx="101">
                  <c:v>13213</c:v>
                </c:pt>
                <c:pt idx="102">
                  <c:v>13326</c:v>
                </c:pt>
                <c:pt idx="103">
                  <c:v>13411</c:v>
                </c:pt>
                <c:pt idx="104">
                  <c:v>13401</c:v>
                </c:pt>
                <c:pt idx="105">
                  <c:v>13503</c:v>
                </c:pt>
                <c:pt idx="106">
                  <c:v>13663</c:v>
                </c:pt>
                <c:pt idx="107">
                  <c:v>13841</c:v>
                </c:pt>
                <c:pt idx="108">
                  <c:v>14029</c:v>
                </c:pt>
                <c:pt idx="109">
                  <c:v>14221</c:v>
                </c:pt>
                <c:pt idx="110">
                  <c:v>14328</c:v>
                </c:pt>
                <c:pt idx="111">
                  <c:v>14439</c:v>
                </c:pt>
                <c:pt idx="112">
                  <c:v>14702</c:v>
                </c:pt>
                <c:pt idx="113">
                  <c:v>14886</c:v>
                </c:pt>
                <c:pt idx="114">
                  <c:v>15047</c:v>
                </c:pt>
                <c:pt idx="115">
                  <c:v>15339</c:v>
                </c:pt>
                <c:pt idx="116">
                  <c:v>15688</c:v>
                </c:pt>
                <c:pt idx="117">
                  <c:v>15869</c:v>
                </c:pt>
                <c:pt idx="118">
                  <c:v>16024</c:v>
                </c:pt>
                <c:pt idx="119">
                  <c:v>16274</c:v>
                </c:pt>
                <c:pt idx="120">
                  <c:v>16465</c:v>
                </c:pt>
                <c:pt idx="121">
                  <c:v>16566</c:v>
                </c:pt>
                <c:pt idx="122">
                  <c:v>16762</c:v>
                </c:pt>
                <c:pt idx="123">
                  <c:v>16964</c:v>
                </c:pt>
                <c:pt idx="124">
                  <c:v>17308</c:v>
                </c:pt>
                <c:pt idx="125">
                  <c:v>17718</c:v>
                </c:pt>
                <c:pt idx="126">
                  <c:v>17881</c:v>
                </c:pt>
              </c:numCache>
            </c:numRef>
          </c:val>
          <c:smooth val="0"/>
          <c:extLst>
            <c:ext xmlns:c16="http://schemas.microsoft.com/office/drawing/2014/chart" uri="{C3380CC4-5D6E-409C-BE32-E72D297353CC}">
              <c16:uniqueId val="{00000017-F1F9-4749-A21D-74298E7C6AC8}"/>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'F106'!$C$5</c:f>
              <c:strCache>
                <c:ptCount val="1"/>
                <c:pt idx="0">
                  <c:v>Exportaciones</c:v>
                </c:pt>
              </c:strCache>
            </c:strRef>
          </c:tx>
          <c:spPr>
            <a:solidFill>
              <a:srgbClr val="C9D0D6"/>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E031-4F85-AFE0-0B0E964379A3}"/>
              </c:ext>
            </c:extLst>
          </c:dPt>
          <c:dPt>
            <c:idx val="18"/>
            <c:invertIfNegative val="0"/>
            <c:bubble3D val="0"/>
            <c:spPr>
              <a:solidFill>
                <a:srgbClr val="7C878E"/>
              </a:solidFill>
              <a:ln>
                <a:noFill/>
              </a:ln>
              <a:effectLst/>
            </c:spPr>
            <c:extLst>
              <c:ext xmlns:c16="http://schemas.microsoft.com/office/drawing/2014/chart" uri="{C3380CC4-5D6E-409C-BE32-E72D297353CC}">
                <c16:uniqueId val="{00000003-E031-4F85-AFE0-0B0E964379A3}"/>
              </c:ext>
            </c:extLst>
          </c:dPt>
          <c:dPt>
            <c:idx val="30"/>
            <c:invertIfNegative val="0"/>
            <c:bubble3D val="0"/>
            <c:spPr>
              <a:solidFill>
                <a:srgbClr val="7C878E"/>
              </a:solidFill>
              <a:ln>
                <a:noFill/>
              </a:ln>
              <a:effectLst/>
            </c:spPr>
            <c:extLst>
              <c:ext xmlns:c16="http://schemas.microsoft.com/office/drawing/2014/chart" uri="{C3380CC4-5D6E-409C-BE32-E72D297353CC}">
                <c16:uniqueId val="{00000005-E031-4F85-AFE0-0B0E964379A3}"/>
              </c:ext>
            </c:extLst>
          </c:dPt>
          <c:dPt>
            <c:idx val="42"/>
            <c:invertIfNegative val="0"/>
            <c:bubble3D val="0"/>
            <c:spPr>
              <a:solidFill>
                <a:srgbClr val="7C878E"/>
              </a:solidFill>
              <a:ln>
                <a:noFill/>
              </a:ln>
              <a:effectLst/>
            </c:spPr>
            <c:extLst>
              <c:ext xmlns:c16="http://schemas.microsoft.com/office/drawing/2014/chart" uri="{C3380CC4-5D6E-409C-BE32-E72D297353CC}">
                <c16:uniqueId val="{00000007-E031-4F85-AFE0-0B0E964379A3}"/>
              </c:ext>
            </c:extLst>
          </c:dPt>
          <c:dPt>
            <c:idx val="54"/>
            <c:invertIfNegative val="0"/>
            <c:bubble3D val="0"/>
            <c:spPr>
              <a:solidFill>
                <a:srgbClr val="7C878E"/>
              </a:solidFill>
              <a:ln>
                <a:noFill/>
              </a:ln>
              <a:effectLst/>
            </c:spPr>
            <c:extLst>
              <c:ext xmlns:c16="http://schemas.microsoft.com/office/drawing/2014/chart" uri="{C3380CC4-5D6E-409C-BE32-E72D297353CC}">
                <c16:uniqueId val="{00000009-E031-4F85-AFE0-0B0E964379A3}"/>
              </c:ext>
            </c:extLst>
          </c:dPt>
          <c:dPt>
            <c:idx val="66"/>
            <c:invertIfNegative val="0"/>
            <c:bubble3D val="0"/>
            <c:spPr>
              <a:solidFill>
                <a:srgbClr val="7C878E"/>
              </a:solidFill>
              <a:ln>
                <a:noFill/>
              </a:ln>
              <a:effectLst/>
            </c:spPr>
            <c:extLst>
              <c:ext xmlns:c16="http://schemas.microsoft.com/office/drawing/2014/chart" uri="{C3380CC4-5D6E-409C-BE32-E72D297353CC}">
                <c16:uniqueId val="{0000000B-E031-4F85-AFE0-0B0E964379A3}"/>
              </c:ext>
            </c:extLst>
          </c:dPt>
          <c:dPt>
            <c:idx val="78"/>
            <c:invertIfNegative val="0"/>
            <c:bubble3D val="0"/>
            <c:spPr>
              <a:solidFill>
                <a:srgbClr val="7C878E"/>
              </a:solidFill>
              <a:ln>
                <a:noFill/>
              </a:ln>
              <a:effectLst/>
            </c:spPr>
            <c:extLst>
              <c:ext xmlns:c16="http://schemas.microsoft.com/office/drawing/2014/chart" uri="{C3380CC4-5D6E-409C-BE32-E72D297353CC}">
                <c16:uniqueId val="{0000000D-E031-4F85-AFE0-0B0E964379A3}"/>
              </c:ext>
            </c:extLst>
          </c:dPt>
          <c:dPt>
            <c:idx val="90"/>
            <c:invertIfNegative val="0"/>
            <c:bubble3D val="0"/>
            <c:spPr>
              <a:solidFill>
                <a:srgbClr val="7C878E"/>
              </a:solidFill>
              <a:ln>
                <a:noFill/>
              </a:ln>
              <a:effectLst/>
            </c:spPr>
            <c:extLst>
              <c:ext xmlns:c16="http://schemas.microsoft.com/office/drawing/2014/chart" uri="{C3380CC4-5D6E-409C-BE32-E72D297353CC}">
                <c16:uniqueId val="{0000000F-E031-4F85-AFE0-0B0E964379A3}"/>
              </c:ext>
            </c:extLst>
          </c:dPt>
          <c:dPt>
            <c:idx val="102"/>
            <c:invertIfNegative val="0"/>
            <c:bubble3D val="0"/>
            <c:spPr>
              <a:solidFill>
                <a:srgbClr val="7C878E"/>
              </a:solidFill>
              <a:ln>
                <a:noFill/>
              </a:ln>
              <a:effectLst/>
            </c:spPr>
            <c:extLst>
              <c:ext xmlns:c16="http://schemas.microsoft.com/office/drawing/2014/chart" uri="{C3380CC4-5D6E-409C-BE32-E72D297353CC}">
                <c16:uniqueId val="{00000011-E031-4F85-AFE0-0B0E964379A3}"/>
              </c:ext>
            </c:extLst>
          </c:dPt>
          <c:dPt>
            <c:idx val="114"/>
            <c:invertIfNegative val="0"/>
            <c:bubble3D val="0"/>
            <c:spPr>
              <a:solidFill>
                <a:srgbClr val="7C878E"/>
              </a:solidFill>
              <a:ln>
                <a:noFill/>
              </a:ln>
              <a:effectLst/>
            </c:spPr>
            <c:extLst>
              <c:ext xmlns:c16="http://schemas.microsoft.com/office/drawing/2014/chart" uri="{C3380CC4-5D6E-409C-BE32-E72D297353CC}">
                <c16:uniqueId val="{00000013-E031-4F85-AFE0-0B0E964379A3}"/>
              </c:ext>
            </c:extLst>
          </c:dPt>
          <c:dPt>
            <c:idx val="126"/>
            <c:invertIfNegative val="0"/>
            <c:bubble3D val="0"/>
            <c:spPr>
              <a:solidFill>
                <a:srgbClr val="FBBB27"/>
              </a:solidFill>
              <a:ln>
                <a:noFill/>
              </a:ln>
              <a:effectLst/>
            </c:spPr>
            <c:extLst>
              <c:ext xmlns:c16="http://schemas.microsoft.com/office/drawing/2014/chart" uri="{C3380CC4-5D6E-409C-BE32-E72D297353CC}">
                <c16:uniqueId val="{00000015-E031-4F85-AFE0-0B0E964379A3}"/>
              </c:ext>
            </c:extLst>
          </c:dPt>
          <c:cat>
            <c:multiLvlStrRef>
              <c:f>'F106'!$A$6:$B$132</c:f>
              <c:multiLvlStrCache>
                <c:ptCount val="1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pt idx="126">
                    <c:v>JUL</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'F106'!$C$6:$C$132</c:f>
              <c:numCache>
                <c:formatCode>#,##0</c:formatCode>
                <c:ptCount val="127"/>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pt idx="77">
                  <c:v>1145</c:v>
                </c:pt>
                <c:pt idx="78">
                  <c:v>1080</c:v>
                </c:pt>
                <c:pt idx="79">
                  <c:v>946</c:v>
                </c:pt>
                <c:pt idx="80">
                  <c:v>1021</c:v>
                </c:pt>
                <c:pt idx="81">
                  <c:v>1080</c:v>
                </c:pt>
                <c:pt idx="82">
                  <c:v>1103</c:v>
                </c:pt>
                <c:pt idx="83">
                  <c:v>1157</c:v>
                </c:pt>
                <c:pt idx="84">
                  <c:v>1173</c:v>
                </c:pt>
                <c:pt idx="85">
                  <c:v>1171</c:v>
                </c:pt>
                <c:pt idx="86">
                  <c:v>1195</c:v>
                </c:pt>
                <c:pt idx="87">
                  <c:v>1129</c:v>
                </c:pt>
                <c:pt idx="88">
                  <c:v>1189</c:v>
                </c:pt>
                <c:pt idx="89">
                  <c:v>1204</c:v>
                </c:pt>
                <c:pt idx="90">
                  <c:v>1172</c:v>
                </c:pt>
                <c:pt idx="91">
                  <c:v>1145</c:v>
                </c:pt>
                <c:pt idx="92">
                  <c:v>1189</c:v>
                </c:pt>
                <c:pt idx="93">
                  <c:v>1267</c:v>
                </c:pt>
                <c:pt idx="94">
                  <c:v>1309</c:v>
                </c:pt>
                <c:pt idx="95">
                  <c:v>1370</c:v>
                </c:pt>
                <c:pt idx="96">
                  <c:v>1433</c:v>
                </c:pt>
                <c:pt idx="97">
                  <c:v>1483</c:v>
                </c:pt>
                <c:pt idx="98">
                  <c:v>1545</c:v>
                </c:pt>
                <c:pt idx="99">
                  <c:v>1535</c:v>
                </c:pt>
                <c:pt idx="100">
                  <c:v>1580</c:v>
                </c:pt>
                <c:pt idx="101">
                  <c:v>1553</c:v>
                </c:pt>
                <c:pt idx="102">
                  <c:v>1550</c:v>
                </c:pt>
                <c:pt idx="103">
                  <c:v>1534</c:v>
                </c:pt>
                <c:pt idx="104">
                  <c:v>1527</c:v>
                </c:pt>
                <c:pt idx="105">
                  <c:v>1569</c:v>
                </c:pt>
                <c:pt idx="106">
                  <c:v>1588</c:v>
                </c:pt>
                <c:pt idx="107">
                  <c:v>1637</c:v>
                </c:pt>
                <c:pt idx="108">
                  <c:v>1645</c:v>
                </c:pt>
                <c:pt idx="109">
                  <c:v>1682</c:v>
                </c:pt>
                <c:pt idx="110">
                  <c:v>1736</c:v>
                </c:pt>
                <c:pt idx="111">
                  <c:v>1778</c:v>
                </c:pt>
                <c:pt idx="112">
                  <c:v>1791</c:v>
                </c:pt>
                <c:pt idx="113">
                  <c:v>1784</c:v>
                </c:pt>
                <c:pt idx="114">
                  <c:v>1740</c:v>
                </c:pt>
                <c:pt idx="115">
                  <c:v>1781</c:v>
                </c:pt>
                <c:pt idx="116">
                  <c:v>1792</c:v>
                </c:pt>
                <c:pt idx="117">
                  <c:v>1769</c:v>
                </c:pt>
                <c:pt idx="118">
                  <c:v>1826</c:v>
                </c:pt>
                <c:pt idx="119">
                  <c:v>1849</c:v>
                </c:pt>
                <c:pt idx="120">
                  <c:v>1879</c:v>
                </c:pt>
                <c:pt idx="121">
                  <c:v>1856</c:v>
                </c:pt>
                <c:pt idx="122">
                  <c:v>1893</c:v>
                </c:pt>
                <c:pt idx="123">
                  <c:v>1837</c:v>
                </c:pt>
                <c:pt idx="124">
                  <c:v>1814</c:v>
                </c:pt>
                <c:pt idx="125">
                  <c:v>1837</c:v>
                </c:pt>
                <c:pt idx="126">
                  <c:v>1792</c:v>
                </c:pt>
              </c:numCache>
            </c:numRef>
          </c:val>
          <c:extLst>
            <c:ext xmlns:c16="http://schemas.microsoft.com/office/drawing/2014/chart" uri="{C3380CC4-5D6E-409C-BE32-E72D297353CC}">
              <c16:uniqueId val="{00000016-E031-4F85-AFE0-0B0E964379A3}"/>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'F106'!$D$5</c:f>
              <c:strCache>
                <c:ptCount val="1"/>
                <c:pt idx="0">
                  <c:v>Promedio</c:v>
                </c:pt>
              </c:strCache>
            </c:strRef>
          </c:tx>
          <c:spPr>
            <a:ln w="28575" cap="rnd">
              <a:solidFill>
                <a:srgbClr val="B69630"/>
              </a:solidFill>
              <a:round/>
            </a:ln>
            <a:effectLst/>
          </c:spPr>
          <c:marker>
            <c:symbol val="none"/>
          </c:marker>
          <c:cat>
            <c:multiLvlStrRef>
              <c:f>'F106'!$A$6:$B$132</c:f>
              <c:multiLvlStrCache>
                <c:ptCount val="1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pt idx="126">
                    <c:v>JUL</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'F106'!$D$6:$D$132</c:f>
              <c:numCache>
                <c:formatCode>#,##0</c:formatCode>
                <c:ptCount val="127"/>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pt idx="77">
                  <c:v>927</c:v>
                </c:pt>
                <c:pt idx="78">
                  <c:v>954</c:v>
                </c:pt>
                <c:pt idx="79">
                  <c:v>973</c:v>
                </c:pt>
                <c:pt idx="80">
                  <c:v>996</c:v>
                </c:pt>
                <c:pt idx="81">
                  <c:v>1021</c:v>
                </c:pt>
                <c:pt idx="82">
                  <c:v>1045</c:v>
                </c:pt>
                <c:pt idx="83">
                  <c:v>1075</c:v>
                </c:pt>
                <c:pt idx="84">
                  <c:v>1101</c:v>
                </c:pt>
                <c:pt idx="85">
                  <c:v>1108</c:v>
                </c:pt>
                <c:pt idx="86">
                  <c:v>1115</c:v>
                </c:pt>
                <c:pt idx="87">
                  <c:v>1114</c:v>
                </c:pt>
                <c:pt idx="88">
                  <c:v>1116</c:v>
                </c:pt>
                <c:pt idx="89">
                  <c:v>1121</c:v>
                </c:pt>
                <c:pt idx="90">
                  <c:v>1128</c:v>
                </c:pt>
                <c:pt idx="91">
                  <c:v>1145</c:v>
                </c:pt>
                <c:pt idx="92">
                  <c:v>1159</c:v>
                </c:pt>
                <c:pt idx="93">
                  <c:v>1175</c:v>
                </c:pt>
                <c:pt idx="94">
                  <c:v>1192</c:v>
                </c:pt>
                <c:pt idx="95">
                  <c:v>1209</c:v>
                </c:pt>
                <c:pt idx="96">
                  <c:v>1231</c:v>
                </c:pt>
                <c:pt idx="97">
                  <c:v>1257</c:v>
                </c:pt>
                <c:pt idx="98">
                  <c:v>1286</c:v>
                </c:pt>
                <c:pt idx="99">
                  <c:v>1320</c:v>
                </c:pt>
                <c:pt idx="100">
                  <c:v>1353</c:v>
                </c:pt>
                <c:pt idx="101">
                  <c:v>1382</c:v>
                </c:pt>
                <c:pt idx="102">
                  <c:v>1413</c:v>
                </c:pt>
                <c:pt idx="103">
                  <c:v>1446</c:v>
                </c:pt>
                <c:pt idx="104">
                  <c:v>1474</c:v>
                </c:pt>
                <c:pt idx="105">
                  <c:v>1499</c:v>
                </c:pt>
                <c:pt idx="106">
                  <c:v>1522</c:v>
                </c:pt>
                <c:pt idx="107">
                  <c:v>1545</c:v>
                </c:pt>
                <c:pt idx="108">
                  <c:v>1562</c:v>
                </c:pt>
                <c:pt idx="109">
                  <c:v>1579</c:v>
                </c:pt>
                <c:pt idx="110">
                  <c:v>1595</c:v>
                </c:pt>
                <c:pt idx="111">
                  <c:v>1615</c:v>
                </c:pt>
                <c:pt idx="112">
                  <c:v>1632</c:v>
                </c:pt>
                <c:pt idx="113">
                  <c:v>1652</c:v>
                </c:pt>
                <c:pt idx="114">
                  <c:v>1668</c:v>
                </c:pt>
                <c:pt idx="115">
                  <c:v>1688</c:v>
                </c:pt>
                <c:pt idx="116">
                  <c:v>1710</c:v>
                </c:pt>
                <c:pt idx="117">
                  <c:v>1727</c:v>
                </c:pt>
                <c:pt idx="118">
                  <c:v>1747</c:v>
                </c:pt>
                <c:pt idx="119">
                  <c:v>1764</c:v>
                </c:pt>
                <c:pt idx="120">
                  <c:v>1784</c:v>
                </c:pt>
                <c:pt idx="121">
                  <c:v>1798</c:v>
                </c:pt>
                <c:pt idx="122">
                  <c:v>1811</c:v>
                </c:pt>
                <c:pt idx="123">
                  <c:v>1816</c:v>
                </c:pt>
                <c:pt idx="124">
                  <c:v>1818</c:v>
                </c:pt>
                <c:pt idx="125">
                  <c:v>1823</c:v>
                </c:pt>
                <c:pt idx="126">
                  <c:v>1827</c:v>
                </c:pt>
              </c:numCache>
            </c:numRef>
          </c:val>
          <c:smooth val="0"/>
          <c:extLst>
            <c:ext xmlns:c16="http://schemas.microsoft.com/office/drawing/2014/chart" uri="{C3380CC4-5D6E-409C-BE32-E72D297353CC}">
              <c16:uniqueId val="{00000017-E031-4F85-AFE0-0B0E964379A3}"/>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04.xml.rels><?xml version="1.0" encoding="UTF-8" standalone="yes"?>
<Relationships xmlns="http://schemas.openxmlformats.org/package/2006/relationships"><Relationship Id="rId1" Type="http://schemas.openxmlformats.org/officeDocument/2006/relationships/image" Target="../media/image9.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108.xml"/><Relationship Id="rId7" Type="http://schemas.openxmlformats.org/officeDocument/2006/relationships/chart" Target="../charts/chart112.xml"/><Relationship Id="rId2" Type="http://schemas.openxmlformats.org/officeDocument/2006/relationships/chart" Target="../charts/chart107.xml"/><Relationship Id="rId1" Type="http://schemas.openxmlformats.org/officeDocument/2006/relationships/chart" Target="../charts/chart106.xml"/><Relationship Id="rId6" Type="http://schemas.openxmlformats.org/officeDocument/2006/relationships/chart" Target="../charts/chart111.xml"/><Relationship Id="rId5" Type="http://schemas.openxmlformats.org/officeDocument/2006/relationships/chart" Target="../charts/chart110.xml"/><Relationship Id="rId4" Type="http://schemas.openxmlformats.org/officeDocument/2006/relationships/chart" Target="../charts/chart109.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2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46.xml.rels><?xml version="1.0" encoding="UTF-8" standalone="yes"?>
<Relationships xmlns="http://schemas.openxmlformats.org/package/2006/relationships"><Relationship Id="rId1" Type="http://schemas.openxmlformats.org/officeDocument/2006/relationships/image" Target="../media/image4.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1" Type="http://schemas.openxmlformats.org/officeDocument/2006/relationships/image" Target="../media/image6.png"/></Relationships>
</file>

<file path=xl/drawings/_rels/drawing4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9.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image" Target="../media/image8.png"/></Relationships>
</file>

<file path=xl/drawings/_rels/drawing61.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01.xml"/></Relationships>
</file>

<file path=xl/drawings/drawing1.xml><?xml version="1.0" encoding="utf-8"?>
<xdr:wsDr xmlns:xdr="http://schemas.openxmlformats.org/drawingml/2006/spreadsheetDrawing" xmlns:a="http://schemas.openxmlformats.org/drawingml/2006/main">
  <xdr:oneCellAnchor>
    <xdr:from>
      <xdr:col>9</xdr:col>
      <xdr:colOff>0</xdr:colOff>
      <xdr:row>6</xdr:row>
      <xdr:rowOff>0</xdr:rowOff>
    </xdr:from>
    <xdr:ext cx="5486400" cy="3657600"/>
    <xdr:pic>
      <xdr:nvPicPr>
        <xdr:cNvPr id="2" name="Picture 1">
          <a:extLst>
            <a:ext uri="{FF2B5EF4-FFF2-40B4-BE49-F238E27FC236}">
              <a16:creationId xmlns:a16="http://schemas.microsoft.com/office/drawing/2014/main" id="{E5247305-A713-433F-AF42-B2555A1C1103}"/>
            </a:ext>
          </a:extLst>
        </xdr:cNvPr>
        <xdr:cNvPicPr>
          <a:picLocks noChangeAspect="1"/>
        </xdr:cNvPicPr>
      </xdr:nvPicPr>
      <xdr:blipFill>
        <a:blip xmlns:r="http://schemas.openxmlformats.org/officeDocument/2006/relationships" r:embed="rId1"/>
        <a:stretch>
          <a:fillRect/>
        </a:stretch>
      </xdr:blipFill>
      <xdr:spPr>
        <a:xfrm>
          <a:off x="6858000" y="1143000"/>
          <a:ext cx="5486400" cy="365760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8</xdr:col>
      <xdr:colOff>100598</xdr:colOff>
      <xdr:row>3</xdr:row>
      <xdr:rowOff>184669</xdr:rowOff>
    </xdr:from>
    <xdr:to>
      <xdr:col>13</xdr:col>
      <xdr:colOff>554007</xdr:colOff>
      <xdr:row>36</xdr:row>
      <xdr:rowOff>106914</xdr:rowOff>
    </xdr:to>
    <xdr:graphicFrame macro="">
      <xdr:nvGraphicFramePr>
        <xdr:cNvPr id="2" name="Gráfico 1">
          <a:extLst>
            <a:ext uri="{FF2B5EF4-FFF2-40B4-BE49-F238E27FC236}">
              <a16:creationId xmlns:a16="http://schemas.microsoft.com/office/drawing/2014/main" id="{B6F90808-A6FD-404F-B03C-159C70A80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896F6B9E-825C-4559-A9AC-9F99BB926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D4CCA84B-3C93-4181-9433-951C9890C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5DA2E894-B1F5-4124-BB1E-27D779BCB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72A90337-6930-4345-96C9-02F929A76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8</xdr:col>
      <xdr:colOff>0</xdr:colOff>
      <xdr:row>3</xdr:row>
      <xdr:rowOff>0</xdr:rowOff>
    </xdr:from>
    <xdr:to>
      <xdr:col>17</xdr:col>
      <xdr:colOff>228600</xdr:colOff>
      <xdr:row>25</xdr:row>
      <xdr:rowOff>95250</xdr:rowOff>
    </xdr:to>
    <xdr:pic>
      <xdr:nvPicPr>
        <xdr:cNvPr id="2" name="Picture 1">
          <a:extLst>
            <a:ext uri="{FF2B5EF4-FFF2-40B4-BE49-F238E27FC236}">
              <a16:creationId xmlns:a16="http://schemas.microsoft.com/office/drawing/2014/main" id="{4EE65367-545B-439B-B70A-BD6B17C0E7AD}"/>
            </a:ext>
          </a:extLst>
        </xdr:cNvPr>
        <xdr:cNvPicPr>
          <a:picLocks noChangeAspect="1"/>
        </xdr:cNvPicPr>
      </xdr:nvPicPr>
      <xdr:blipFill>
        <a:blip xmlns:r="http://schemas.openxmlformats.org/officeDocument/2006/relationships" r:embed="rId1"/>
        <a:srcRect/>
        <a:stretch>
          <a:fillRect/>
        </a:stretch>
      </xdr:blipFill>
      <xdr:spPr>
        <a:xfrm>
          <a:off x="5036820" y="571500"/>
          <a:ext cx="5715000" cy="467106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xdr:from>
      <xdr:col>3</xdr:col>
      <xdr:colOff>0</xdr:colOff>
      <xdr:row>3</xdr:row>
      <xdr:rowOff>0</xdr:rowOff>
    </xdr:from>
    <xdr:to>
      <xdr:col>12</xdr:col>
      <xdr:colOff>228600</xdr:colOff>
      <xdr:row>24</xdr:row>
      <xdr:rowOff>95250</xdr:rowOff>
    </xdr:to>
    <xdr:pic>
      <xdr:nvPicPr>
        <xdr:cNvPr id="2" name="Picture 1">
          <a:extLst>
            <a:ext uri="{FF2B5EF4-FFF2-40B4-BE49-F238E27FC236}">
              <a16:creationId xmlns:a16="http://schemas.microsoft.com/office/drawing/2014/main" id="{0748A40C-3470-4B62-A9EB-DE36154FD19E}"/>
            </a:ext>
          </a:extLst>
        </xdr:cNvPr>
        <xdr:cNvPicPr>
          <a:picLocks noChangeAspect="1"/>
        </xdr:cNvPicPr>
      </xdr:nvPicPr>
      <xdr:blipFill>
        <a:blip xmlns:r="http://schemas.openxmlformats.org/officeDocument/2006/relationships" r:embed="rId1"/>
        <a:srcRect/>
        <a:stretch>
          <a:fillRect/>
        </a:stretch>
      </xdr:blipFill>
      <xdr:spPr>
        <a:xfrm>
          <a:off x="2674620" y="571500"/>
          <a:ext cx="5715000" cy="429006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xdr:from>
      <xdr:col>3</xdr:col>
      <xdr:colOff>0</xdr:colOff>
      <xdr:row>3</xdr:row>
      <xdr:rowOff>0</xdr:rowOff>
    </xdr:from>
    <xdr:to>
      <xdr:col>12</xdr:col>
      <xdr:colOff>228600</xdr:colOff>
      <xdr:row>24</xdr:row>
      <xdr:rowOff>95250</xdr:rowOff>
    </xdr:to>
    <xdr:pic>
      <xdr:nvPicPr>
        <xdr:cNvPr id="2" name="Picture 1">
          <a:extLst>
            <a:ext uri="{FF2B5EF4-FFF2-40B4-BE49-F238E27FC236}">
              <a16:creationId xmlns:a16="http://schemas.microsoft.com/office/drawing/2014/main" id="{9C9F47F1-6317-4D7E-9B12-F8E52F5DD88E}"/>
            </a:ext>
          </a:extLst>
        </xdr:cNvPr>
        <xdr:cNvPicPr>
          <a:picLocks noChangeAspect="1"/>
        </xdr:cNvPicPr>
      </xdr:nvPicPr>
      <xdr:blipFill>
        <a:blip xmlns:r="http://schemas.openxmlformats.org/officeDocument/2006/relationships" r:embed="rId1"/>
        <a:srcRect/>
        <a:stretch>
          <a:fillRect/>
        </a:stretch>
      </xdr:blipFill>
      <xdr:spPr>
        <a:xfrm>
          <a:off x="2651760" y="571500"/>
          <a:ext cx="5715000" cy="429006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xdr:from>
      <xdr:col>7</xdr:col>
      <xdr:colOff>0</xdr:colOff>
      <xdr:row>3</xdr:row>
      <xdr:rowOff>0</xdr:rowOff>
    </xdr:from>
    <xdr:to>
      <xdr:col>16</xdr:col>
      <xdr:colOff>228600</xdr:colOff>
      <xdr:row>25</xdr:row>
      <xdr:rowOff>95250</xdr:rowOff>
    </xdr:to>
    <xdr:pic>
      <xdr:nvPicPr>
        <xdr:cNvPr id="2" name="Picture 1">
          <a:extLst>
            <a:ext uri="{FF2B5EF4-FFF2-40B4-BE49-F238E27FC236}">
              <a16:creationId xmlns:a16="http://schemas.microsoft.com/office/drawing/2014/main" id="{7F7327C1-72B4-4778-9CB9-CD0E66B32EDB}"/>
            </a:ext>
          </a:extLst>
        </xdr:cNvPr>
        <xdr:cNvPicPr>
          <a:picLocks noChangeAspect="1"/>
        </xdr:cNvPicPr>
      </xdr:nvPicPr>
      <xdr:blipFill>
        <a:blip xmlns:r="http://schemas.openxmlformats.org/officeDocument/2006/relationships" r:embed="rId1"/>
        <a:srcRect/>
        <a:stretch>
          <a:fillRect/>
        </a:stretch>
      </xdr:blipFill>
      <xdr:spPr>
        <a:xfrm>
          <a:off x="4267200" y="571500"/>
          <a:ext cx="5715000" cy="486156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xdr:from>
      <xdr:col>3</xdr:col>
      <xdr:colOff>0</xdr:colOff>
      <xdr:row>3</xdr:row>
      <xdr:rowOff>0</xdr:rowOff>
    </xdr:from>
    <xdr:to>
      <xdr:col>12</xdr:col>
      <xdr:colOff>228600</xdr:colOff>
      <xdr:row>23</xdr:row>
      <xdr:rowOff>95250</xdr:rowOff>
    </xdr:to>
    <xdr:pic>
      <xdr:nvPicPr>
        <xdr:cNvPr id="2" name="Picture 1">
          <a:extLst>
            <a:ext uri="{FF2B5EF4-FFF2-40B4-BE49-F238E27FC236}">
              <a16:creationId xmlns:a16="http://schemas.microsoft.com/office/drawing/2014/main" id="{AEBE7B5C-592C-4DAE-B467-95E6D131BE28}"/>
            </a:ext>
          </a:extLst>
        </xdr:cNvPr>
        <xdr:cNvPicPr>
          <a:picLocks noChangeAspect="1"/>
        </xdr:cNvPicPr>
      </xdr:nvPicPr>
      <xdr:blipFill>
        <a:blip xmlns:r="http://schemas.openxmlformats.org/officeDocument/2006/relationships" r:embed="rId1"/>
        <a:srcRect/>
        <a:stretch>
          <a:fillRect/>
        </a:stretch>
      </xdr:blipFill>
      <xdr:spPr>
        <a:xfrm>
          <a:off x="2628900" y="571500"/>
          <a:ext cx="5715000" cy="429006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xdr:from>
      <xdr:col>3</xdr:col>
      <xdr:colOff>0</xdr:colOff>
      <xdr:row>3</xdr:row>
      <xdr:rowOff>0</xdr:rowOff>
    </xdr:from>
    <xdr:to>
      <xdr:col>12</xdr:col>
      <xdr:colOff>228600</xdr:colOff>
      <xdr:row>24</xdr:row>
      <xdr:rowOff>95250</xdr:rowOff>
    </xdr:to>
    <xdr:pic>
      <xdr:nvPicPr>
        <xdr:cNvPr id="2" name="Picture 1">
          <a:extLst>
            <a:ext uri="{FF2B5EF4-FFF2-40B4-BE49-F238E27FC236}">
              <a16:creationId xmlns:a16="http://schemas.microsoft.com/office/drawing/2014/main" id="{373253BB-6CD1-49C2-89CD-FD564E94B180}"/>
            </a:ext>
          </a:extLst>
        </xdr:cNvPr>
        <xdr:cNvPicPr>
          <a:picLocks noChangeAspect="1"/>
        </xdr:cNvPicPr>
      </xdr:nvPicPr>
      <xdr:blipFill>
        <a:blip xmlns:r="http://schemas.openxmlformats.org/officeDocument/2006/relationships" r:embed="rId1"/>
        <a:srcRect/>
        <a:stretch>
          <a:fillRect/>
        </a:stretch>
      </xdr:blipFill>
      <xdr:spPr>
        <a:xfrm>
          <a:off x="2461260" y="571500"/>
          <a:ext cx="5715000" cy="42900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246530</xdr:colOff>
      <xdr:row>5</xdr:row>
      <xdr:rowOff>168088</xdr:rowOff>
    </xdr:from>
    <xdr:to>
      <xdr:col>14</xdr:col>
      <xdr:colOff>412937</xdr:colOff>
      <xdr:row>19</xdr:row>
      <xdr:rowOff>168088</xdr:rowOff>
    </xdr:to>
    <xdr:graphicFrame macro="">
      <xdr:nvGraphicFramePr>
        <xdr:cNvPr id="2" name="Gráfico 1">
          <a:extLst>
            <a:ext uri="{FF2B5EF4-FFF2-40B4-BE49-F238E27FC236}">
              <a16:creationId xmlns:a16="http://schemas.microsoft.com/office/drawing/2014/main" id="{44BAD322-9889-41B7-9618-BBC22BA4C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79563</xdr:colOff>
      <xdr:row>7</xdr:row>
      <xdr:rowOff>56028</xdr:rowOff>
    </xdr:from>
    <xdr:to>
      <xdr:col>13</xdr:col>
      <xdr:colOff>251013</xdr:colOff>
      <xdr:row>16</xdr:row>
      <xdr:rowOff>141753</xdr:rowOff>
    </xdr:to>
    <xdr:sp macro="" textlink="">
      <xdr:nvSpPr>
        <xdr:cNvPr id="3" name="Cerrar llave 2">
          <a:extLst>
            <a:ext uri="{FF2B5EF4-FFF2-40B4-BE49-F238E27FC236}">
              <a16:creationId xmlns:a16="http://schemas.microsoft.com/office/drawing/2014/main" id="{4FA0ADEE-308E-4D67-93F6-9B2E5C3653C2}"/>
            </a:ext>
          </a:extLst>
        </xdr:cNvPr>
        <xdr:cNvSpPr/>
      </xdr:nvSpPr>
      <xdr:spPr>
        <a:xfrm>
          <a:off x="11661963" y="1393338"/>
          <a:ext cx="175260" cy="1798320"/>
        </a:xfrm>
        <a:prstGeom prst="rightBrace">
          <a:avLst/>
        </a:prstGeom>
        <a:ln w="12700"/>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clientData/>
  </xdr:twoCellAnchor>
  <xdr:twoCellAnchor>
    <xdr:from>
      <xdr:col>13</xdr:col>
      <xdr:colOff>272863</xdr:colOff>
      <xdr:row>10</xdr:row>
      <xdr:rowOff>164166</xdr:rowOff>
    </xdr:from>
    <xdr:to>
      <xdr:col>14</xdr:col>
      <xdr:colOff>120463</xdr:colOff>
      <xdr:row>12</xdr:row>
      <xdr:rowOff>148926</xdr:rowOff>
    </xdr:to>
    <xdr:sp macro="" textlink="">
      <xdr:nvSpPr>
        <xdr:cNvPr id="4" name="Cuadro de texto 2">
          <a:extLst>
            <a:ext uri="{FF2B5EF4-FFF2-40B4-BE49-F238E27FC236}">
              <a16:creationId xmlns:a16="http://schemas.microsoft.com/office/drawing/2014/main" id="{62D24E85-27A2-4EB8-A20B-317C73C8987B}"/>
            </a:ext>
          </a:extLst>
        </xdr:cNvPr>
        <xdr:cNvSpPr txBox="1">
          <a:spLocks noChangeArrowheads="1"/>
        </xdr:cNvSpPr>
      </xdr:nvSpPr>
      <xdr:spPr bwMode="auto">
        <a:xfrm>
          <a:off x="11853358" y="2067261"/>
          <a:ext cx="609600" cy="367665"/>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just">
            <a:lnSpc>
              <a:spcPct val="107000"/>
            </a:lnSpc>
            <a:spcAft>
              <a:spcPts val="800"/>
            </a:spcAft>
          </a:pPr>
          <a:r>
            <a:rPr lang="es-MX" sz="800" b="1">
              <a:solidFill>
                <a:schemeClr val="tx1">
                  <a:lumMod val="75000"/>
                  <a:lumOff val="25000"/>
                </a:schemeClr>
              </a:solidFill>
              <a:effectLst/>
              <a:latin typeface="Arial" panose="020B0604020202020204" pitchFamily="34" charset="0"/>
              <a:ea typeface="Calibri" panose="020F0502020204030204" pitchFamily="34" charset="0"/>
            </a:rPr>
            <a:t>83.4%, 2,682</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3</xdr:col>
      <xdr:colOff>581025</xdr:colOff>
      <xdr:row>3</xdr:row>
      <xdr:rowOff>0</xdr:rowOff>
    </xdr:from>
    <xdr:to>
      <xdr:col>16</xdr:col>
      <xdr:colOff>190500</xdr:colOff>
      <xdr:row>23</xdr:row>
      <xdr:rowOff>178924</xdr:rowOff>
    </xdr:to>
    <xdr:pic>
      <xdr:nvPicPr>
        <xdr:cNvPr id="2" name="Picture 1">
          <a:extLst>
            <a:ext uri="{FF2B5EF4-FFF2-40B4-BE49-F238E27FC236}">
              <a16:creationId xmlns:a16="http://schemas.microsoft.com/office/drawing/2014/main" id="{6A780E21-7F05-4EF8-A5BD-DC0848341B2F}"/>
            </a:ext>
          </a:extLst>
        </xdr:cNvPr>
        <xdr:cNvPicPr>
          <a:picLocks noChangeAspect="1"/>
        </xdr:cNvPicPr>
      </xdr:nvPicPr>
      <xdr:blipFill>
        <a:blip xmlns:r="http://schemas.openxmlformats.org/officeDocument/2006/relationships" r:embed="rId1"/>
        <a:srcRect/>
        <a:stretch>
          <a:fillRect/>
        </a:stretch>
      </xdr:blipFill>
      <xdr:spPr>
        <a:xfrm>
          <a:off x="2727960" y="571500"/>
          <a:ext cx="7536180" cy="4371829"/>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xdr:from>
      <xdr:col>6</xdr:col>
      <xdr:colOff>0</xdr:colOff>
      <xdr:row>3</xdr:row>
      <xdr:rowOff>0</xdr:rowOff>
    </xdr:from>
    <xdr:to>
      <xdr:col>16</xdr:col>
      <xdr:colOff>390525</xdr:colOff>
      <xdr:row>35</xdr:row>
      <xdr:rowOff>95250</xdr:rowOff>
    </xdr:to>
    <xdr:pic>
      <xdr:nvPicPr>
        <xdr:cNvPr id="2" name="Picture 1">
          <a:extLst>
            <a:ext uri="{FF2B5EF4-FFF2-40B4-BE49-F238E27FC236}">
              <a16:creationId xmlns:a16="http://schemas.microsoft.com/office/drawing/2014/main" id="{6661DBE8-DFC8-4622-811B-74C480E467DA}"/>
            </a:ext>
          </a:extLst>
        </xdr:cNvPr>
        <xdr:cNvPicPr>
          <a:picLocks noChangeAspect="1"/>
        </xdr:cNvPicPr>
      </xdr:nvPicPr>
      <xdr:blipFill>
        <a:blip xmlns:r="http://schemas.openxmlformats.org/officeDocument/2006/relationships" r:embed="rId1"/>
        <a:srcRect/>
        <a:stretch>
          <a:fillRect/>
        </a:stretch>
      </xdr:blipFill>
      <xdr:spPr>
        <a:xfrm>
          <a:off x="4602480" y="571500"/>
          <a:ext cx="6484620" cy="638556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xdr:from>
      <xdr:col>3</xdr:col>
      <xdr:colOff>571500</xdr:colOff>
      <xdr:row>3</xdr:row>
      <xdr:rowOff>0</xdr:rowOff>
    </xdr:from>
    <xdr:to>
      <xdr:col>15</xdr:col>
      <xdr:colOff>533400</xdr:colOff>
      <xdr:row>22</xdr:row>
      <xdr:rowOff>162787</xdr:rowOff>
    </xdr:to>
    <xdr:pic>
      <xdr:nvPicPr>
        <xdr:cNvPr id="2" name="Picture 1">
          <a:extLst>
            <a:ext uri="{FF2B5EF4-FFF2-40B4-BE49-F238E27FC236}">
              <a16:creationId xmlns:a16="http://schemas.microsoft.com/office/drawing/2014/main" id="{949A2A69-09CB-4476-9419-0569F6ADF7F5}"/>
            </a:ext>
          </a:extLst>
        </xdr:cNvPr>
        <xdr:cNvPicPr>
          <a:picLocks noChangeAspect="1"/>
        </xdr:cNvPicPr>
      </xdr:nvPicPr>
      <xdr:blipFill>
        <a:blip xmlns:r="http://schemas.openxmlformats.org/officeDocument/2006/relationships" r:embed="rId1"/>
        <a:srcRect/>
        <a:stretch>
          <a:fillRect/>
        </a:stretch>
      </xdr:blipFill>
      <xdr:spPr>
        <a:xfrm>
          <a:off x="2659380" y="571500"/>
          <a:ext cx="7277100" cy="4161382"/>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1</xdr:colOff>
      <xdr:row>3</xdr:row>
      <xdr:rowOff>0</xdr:rowOff>
    </xdr:from>
    <xdr:to>
      <xdr:col>14</xdr:col>
      <xdr:colOff>11597</xdr:colOff>
      <xdr:row>27</xdr:row>
      <xdr:rowOff>0</xdr:rowOff>
    </xdr:to>
    <xdr:pic>
      <xdr:nvPicPr>
        <xdr:cNvPr id="2" name="Picture 1">
          <a:extLst>
            <a:ext uri="{FF2B5EF4-FFF2-40B4-BE49-F238E27FC236}">
              <a16:creationId xmlns:a16="http://schemas.microsoft.com/office/drawing/2014/main" id="{40C8F8E7-39EB-41DC-BEC1-7B82013F011F}"/>
            </a:ext>
          </a:extLst>
        </xdr:cNvPr>
        <xdr:cNvPicPr>
          <a:picLocks noChangeAspect="1"/>
        </xdr:cNvPicPr>
      </xdr:nvPicPr>
      <xdr:blipFill>
        <a:blip xmlns:r="http://schemas.openxmlformats.org/officeDocument/2006/relationships" r:embed="rId1"/>
        <a:srcRect/>
        <a:stretch>
          <a:fillRect/>
        </a:stretch>
      </xdr:blipFill>
      <xdr:spPr>
        <a:xfrm>
          <a:off x="4434841" y="571500"/>
          <a:ext cx="4886491" cy="47625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xdr:from>
      <xdr:col>3</xdr:col>
      <xdr:colOff>590550</xdr:colOff>
      <xdr:row>3</xdr:row>
      <xdr:rowOff>0</xdr:rowOff>
    </xdr:from>
    <xdr:to>
      <xdr:col>15</xdr:col>
      <xdr:colOff>352425</xdr:colOff>
      <xdr:row>22</xdr:row>
      <xdr:rowOff>56043</xdr:rowOff>
    </xdr:to>
    <xdr:pic>
      <xdr:nvPicPr>
        <xdr:cNvPr id="2" name="Picture 1">
          <a:extLst>
            <a:ext uri="{FF2B5EF4-FFF2-40B4-BE49-F238E27FC236}">
              <a16:creationId xmlns:a16="http://schemas.microsoft.com/office/drawing/2014/main" id="{DD37C741-A38F-4F72-B2E4-89F8D7FAF909}"/>
            </a:ext>
          </a:extLst>
        </xdr:cNvPr>
        <xdr:cNvPicPr>
          <a:picLocks noChangeAspect="1"/>
        </xdr:cNvPicPr>
      </xdr:nvPicPr>
      <xdr:blipFill>
        <a:blip xmlns:r="http://schemas.openxmlformats.org/officeDocument/2006/relationships" r:embed="rId1"/>
        <a:srcRect/>
        <a:stretch>
          <a:fillRect/>
        </a:stretch>
      </xdr:blipFill>
      <xdr:spPr>
        <a:xfrm>
          <a:off x="2636520" y="571500"/>
          <a:ext cx="7071360" cy="386985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xdr:from>
      <xdr:col>6</xdr:col>
      <xdr:colOff>0</xdr:colOff>
      <xdr:row>3</xdr:row>
      <xdr:rowOff>0</xdr:rowOff>
    </xdr:from>
    <xdr:to>
      <xdr:col>14</xdr:col>
      <xdr:colOff>30397</xdr:colOff>
      <xdr:row>27</xdr:row>
      <xdr:rowOff>19050</xdr:rowOff>
    </xdr:to>
    <xdr:pic>
      <xdr:nvPicPr>
        <xdr:cNvPr id="2" name="Picture 1">
          <a:extLst>
            <a:ext uri="{FF2B5EF4-FFF2-40B4-BE49-F238E27FC236}">
              <a16:creationId xmlns:a16="http://schemas.microsoft.com/office/drawing/2014/main" id="{FC278BFB-70A4-45C6-B932-63ED79F15F66}"/>
            </a:ext>
          </a:extLst>
        </xdr:cNvPr>
        <xdr:cNvPicPr>
          <a:picLocks noChangeAspect="1"/>
        </xdr:cNvPicPr>
      </xdr:nvPicPr>
      <xdr:blipFill>
        <a:blip xmlns:r="http://schemas.openxmlformats.org/officeDocument/2006/relationships" r:embed="rId1"/>
        <a:srcRect/>
        <a:stretch>
          <a:fillRect/>
        </a:stretch>
      </xdr:blipFill>
      <xdr:spPr>
        <a:xfrm>
          <a:off x="4297680" y="571500"/>
          <a:ext cx="4909102" cy="4975860"/>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xdr:from>
      <xdr:col>3</xdr:col>
      <xdr:colOff>600075</xdr:colOff>
      <xdr:row>3</xdr:row>
      <xdr:rowOff>19050</xdr:rowOff>
    </xdr:from>
    <xdr:to>
      <xdr:col>15</xdr:col>
      <xdr:colOff>445788</xdr:colOff>
      <xdr:row>22</xdr:row>
      <xdr:rowOff>180975</xdr:rowOff>
    </xdr:to>
    <xdr:pic>
      <xdr:nvPicPr>
        <xdr:cNvPr id="2" name="Picture 1">
          <a:extLst>
            <a:ext uri="{FF2B5EF4-FFF2-40B4-BE49-F238E27FC236}">
              <a16:creationId xmlns:a16="http://schemas.microsoft.com/office/drawing/2014/main" id="{04520513-5EAD-475D-92AE-7C31305D6784}"/>
            </a:ext>
          </a:extLst>
        </xdr:cNvPr>
        <xdr:cNvPicPr>
          <a:picLocks noChangeAspect="1"/>
        </xdr:cNvPicPr>
      </xdr:nvPicPr>
      <xdr:blipFill>
        <a:blip xmlns:r="http://schemas.openxmlformats.org/officeDocument/2006/relationships" r:embed="rId1"/>
        <a:srcRect/>
        <a:stretch>
          <a:fillRect/>
        </a:stretch>
      </xdr:blipFill>
      <xdr:spPr>
        <a:xfrm>
          <a:off x="2811780" y="594360"/>
          <a:ext cx="7160913" cy="416052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xdr:from>
      <xdr:col>6</xdr:col>
      <xdr:colOff>1</xdr:colOff>
      <xdr:row>3</xdr:row>
      <xdr:rowOff>0</xdr:rowOff>
    </xdr:from>
    <xdr:to>
      <xdr:col>14</xdr:col>
      <xdr:colOff>462833</xdr:colOff>
      <xdr:row>29</xdr:row>
      <xdr:rowOff>76200</xdr:rowOff>
    </xdr:to>
    <xdr:pic>
      <xdr:nvPicPr>
        <xdr:cNvPr id="2" name="Picture 1">
          <a:extLst>
            <a:ext uri="{FF2B5EF4-FFF2-40B4-BE49-F238E27FC236}">
              <a16:creationId xmlns:a16="http://schemas.microsoft.com/office/drawing/2014/main" id="{4851F848-EE7E-4E9B-B721-BDC8EA7FA312}"/>
            </a:ext>
          </a:extLst>
        </xdr:cNvPr>
        <xdr:cNvPicPr>
          <a:picLocks noChangeAspect="1"/>
        </xdr:cNvPicPr>
      </xdr:nvPicPr>
      <xdr:blipFill>
        <a:blip xmlns:r="http://schemas.openxmlformats.org/officeDocument/2006/relationships" r:embed="rId1"/>
        <a:srcRect/>
        <a:stretch>
          <a:fillRect/>
        </a:stretch>
      </xdr:blipFill>
      <xdr:spPr>
        <a:xfrm>
          <a:off x="4297681" y="571500"/>
          <a:ext cx="5337727" cy="5410200"/>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xdr:from>
      <xdr:col>10</xdr:col>
      <xdr:colOff>0</xdr:colOff>
      <xdr:row>4</xdr:row>
      <xdr:rowOff>0</xdr:rowOff>
    </xdr:from>
    <xdr:to>
      <xdr:col>17</xdr:col>
      <xdr:colOff>639699</xdr:colOff>
      <xdr:row>24</xdr:row>
      <xdr:rowOff>20828</xdr:rowOff>
    </xdr:to>
    <xdr:graphicFrame macro="">
      <xdr:nvGraphicFramePr>
        <xdr:cNvPr id="2" name="Gráfico 1">
          <a:extLst>
            <a:ext uri="{FF2B5EF4-FFF2-40B4-BE49-F238E27FC236}">
              <a16:creationId xmlns:a16="http://schemas.microsoft.com/office/drawing/2014/main" id="{D8CCB69E-CEEB-4282-BE80-E139E12B8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3" name="Gráfico 2">
          <a:extLst>
            <a:ext uri="{FF2B5EF4-FFF2-40B4-BE49-F238E27FC236}">
              <a16:creationId xmlns:a16="http://schemas.microsoft.com/office/drawing/2014/main" id="{B26CBE64-6FCF-4662-BBC2-86EB0B4967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4" name="Gráfico 3">
          <a:extLst>
            <a:ext uri="{FF2B5EF4-FFF2-40B4-BE49-F238E27FC236}">
              <a16:creationId xmlns:a16="http://schemas.microsoft.com/office/drawing/2014/main" id="{FE97DC0E-59CE-4695-86FF-5DF933ECD8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5" name="Gráfico 4">
          <a:extLst>
            <a:ext uri="{FF2B5EF4-FFF2-40B4-BE49-F238E27FC236}">
              <a16:creationId xmlns:a16="http://schemas.microsoft.com/office/drawing/2014/main" id="{464044C5-F121-47FE-A78F-A84B34C1B7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6" name="Gráfico 5">
          <a:extLst>
            <a:ext uri="{FF2B5EF4-FFF2-40B4-BE49-F238E27FC236}">
              <a16:creationId xmlns:a16="http://schemas.microsoft.com/office/drawing/2014/main" id="{D7EF941B-6366-4AFF-8A94-66F035D36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7" name="Gráfico 6">
          <a:extLst>
            <a:ext uri="{FF2B5EF4-FFF2-40B4-BE49-F238E27FC236}">
              <a16:creationId xmlns:a16="http://schemas.microsoft.com/office/drawing/2014/main" id="{0DF6F263-E308-45FF-87D5-4ADC66891C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761997</xdr:colOff>
      <xdr:row>4</xdr:row>
      <xdr:rowOff>0</xdr:rowOff>
    </xdr:from>
    <xdr:to>
      <xdr:col>20</xdr:col>
      <xdr:colOff>171450</xdr:colOff>
      <xdr:row>32</xdr:row>
      <xdr:rowOff>152400</xdr:rowOff>
    </xdr:to>
    <xdr:graphicFrame macro="">
      <xdr:nvGraphicFramePr>
        <xdr:cNvPr id="8" name="Gráfico 7">
          <a:extLst>
            <a:ext uri="{FF2B5EF4-FFF2-40B4-BE49-F238E27FC236}">
              <a16:creationId xmlns:a16="http://schemas.microsoft.com/office/drawing/2014/main" id="{78D0FD65-385F-4FC8-B847-C1AFDD266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5</xdr:col>
      <xdr:colOff>695325</xdr:colOff>
      <xdr:row>2</xdr:row>
      <xdr:rowOff>47625</xdr:rowOff>
    </xdr:from>
    <xdr:to>
      <xdr:col>13</xdr:col>
      <xdr:colOff>573024</xdr:colOff>
      <xdr:row>27</xdr:row>
      <xdr:rowOff>12446</xdr:rowOff>
    </xdr:to>
    <xdr:graphicFrame macro="">
      <xdr:nvGraphicFramePr>
        <xdr:cNvPr id="2" name="Gráfico 1">
          <a:extLst>
            <a:ext uri="{FF2B5EF4-FFF2-40B4-BE49-F238E27FC236}">
              <a16:creationId xmlns:a16="http://schemas.microsoft.com/office/drawing/2014/main" id="{86FC803B-0D78-4526-BB74-F9BC86F77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63272</xdr:colOff>
      <xdr:row>4</xdr:row>
      <xdr:rowOff>176825</xdr:rowOff>
    </xdr:from>
    <xdr:to>
      <xdr:col>16</xdr:col>
      <xdr:colOff>38637</xdr:colOff>
      <xdr:row>24</xdr:row>
      <xdr:rowOff>138725</xdr:rowOff>
    </xdr:to>
    <xdr:graphicFrame macro="">
      <xdr:nvGraphicFramePr>
        <xdr:cNvPr id="2" name="Gráfico 1">
          <a:extLst>
            <a:ext uri="{FF2B5EF4-FFF2-40B4-BE49-F238E27FC236}">
              <a16:creationId xmlns:a16="http://schemas.microsoft.com/office/drawing/2014/main" id="{8FD7122F-9A82-4A1F-98A1-A1F74D6BD6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7</xdr:col>
      <xdr:colOff>0</xdr:colOff>
      <xdr:row>3</xdr:row>
      <xdr:rowOff>152400</xdr:rowOff>
    </xdr:from>
    <xdr:to>
      <xdr:col>14</xdr:col>
      <xdr:colOff>639699</xdr:colOff>
      <xdr:row>33</xdr:row>
      <xdr:rowOff>133350</xdr:rowOff>
    </xdr:to>
    <xdr:graphicFrame macro="">
      <xdr:nvGraphicFramePr>
        <xdr:cNvPr id="2" name="Gráfico 1">
          <a:extLst>
            <a:ext uri="{FF2B5EF4-FFF2-40B4-BE49-F238E27FC236}">
              <a16:creationId xmlns:a16="http://schemas.microsoft.com/office/drawing/2014/main" id="{E63A0487-2905-46FB-8E85-8A6B2C623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5</xdr:col>
      <xdr:colOff>752475</xdr:colOff>
      <xdr:row>4</xdr:row>
      <xdr:rowOff>14286</xdr:rowOff>
    </xdr:from>
    <xdr:to>
      <xdr:col>13</xdr:col>
      <xdr:colOff>295275</xdr:colOff>
      <xdr:row>33</xdr:row>
      <xdr:rowOff>9525</xdr:rowOff>
    </xdr:to>
    <xdr:graphicFrame macro="">
      <xdr:nvGraphicFramePr>
        <xdr:cNvPr id="2" name="Gráfico 1">
          <a:extLst>
            <a:ext uri="{FF2B5EF4-FFF2-40B4-BE49-F238E27FC236}">
              <a16:creationId xmlns:a16="http://schemas.microsoft.com/office/drawing/2014/main" id="{15FAAB73-0FD1-4006-B531-8488DD9407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4F1CB0B4-A66C-4E7F-9356-65B393483F82}"/>
            </a:ext>
          </a:extLst>
        </xdr:cNvPr>
        <xdr:cNvPicPr>
          <a:picLocks noChangeAspect="1"/>
        </xdr:cNvPicPr>
      </xdr:nvPicPr>
      <xdr:blipFill>
        <a:blip xmlns:r="http://schemas.openxmlformats.org/officeDocument/2006/relationships" r:embed="rId1"/>
        <a:stretch>
          <a:fillRect/>
        </a:stretch>
      </xdr:blipFill>
      <xdr:spPr>
        <a:xfrm>
          <a:off x="4953000" y="952500"/>
          <a:ext cx="5486400" cy="2743200"/>
        </a:xfrm>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AFFC2242-A25C-42FD-8B72-10E4B25C5CA1}"/>
            </a:ext>
          </a:extLst>
        </xdr:cNvPr>
        <xdr:cNvPicPr>
          <a:picLocks noChangeAspect="1"/>
        </xdr:cNvPicPr>
      </xdr:nvPicPr>
      <xdr:blipFill>
        <a:blip xmlns:r="http://schemas.openxmlformats.org/officeDocument/2006/relationships" r:embed="rId1"/>
        <a:stretch>
          <a:fillRect/>
        </a:stretch>
      </xdr:blipFill>
      <xdr:spPr>
        <a:xfrm>
          <a:off x="4953000" y="952500"/>
          <a:ext cx="5486400" cy="2743200"/>
        </a:xfrm>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C1CEE573-B6B5-49D8-9177-F1F8C8A3F1F4}"/>
            </a:ext>
          </a:extLst>
        </xdr:cNvPr>
        <xdr:cNvPicPr>
          <a:picLocks noChangeAspect="1"/>
        </xdr:cNvPicPr>
      </xdr:nvPicPr>
      <xdr:blipFill>
        <a:blip xmlns:r="http://schemas.openxmlformats.org/officeDocument/2006/relationships" r:embed="rId1"/>
        <a:stretch>
          <a:fillRect/>
        </a:stretch>
      </xdr:blipFill>
      <xdr:spPr>
        <a:xfrm>
          <a:off x="4953000" y="952500"/>
          <a:ext cx="5486400" cy="2743200"/>
        </a:xfrm>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1AB8BC2B-07B2-48CC-9484-4AF4C217B477}"/>
            </a:ext>
          </a:extLst>
        </xdr:cNvPr>
        <xdr:cNvPicPr>
          <a:picLocks noChangeAspect="1"/>
        </xdr:cNvPicPr>
      </xdr:nvPicPr>
      <xdr:blipFill>
        <a:blip xmlns:r="http://schemas.openxmlformats.org/officeDocument/2006/relationships" r:embed="rId1"/>
        <a:stretch>
          <a:fillRect/>
        </a:stretch>
      </xdr:blipFill>
      <xdr:spPr>
        <a:xfrm>
          <a:off x="5875020" y="952500"/>
          <a:ext cx="5486400" cy="27432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13</xdr:col>
      <xdr:colOff>254000</xdr:colOff>
      <xdr:row>6</xdr:row>
      <xdr:rowOff>0</xdr:rowOff>
    </xdr:from>
    <xdr:to>
      <xdr:col>21</xdr:col>
      <xdr:colOff>90800</xdr:colOff>
      <xdr:row>29</xdr:row>
      <xdr:rowOff>104100</xdr:rowOff>
    </xdr:to>
    <xdr:graphicFrame macro="">
      <xdr:nvGraphicFramePr>
        <xdr:cNvPr id="2" name="Gráfico 1">
          <a:extLst>
            <a:ext uri="{FF2B5EF4-FFF2-40B4-BE49-F238E27FC236}">
              <a16:creationId xmlns:a16="http://schemas.microsoft.com/office/drawing/2014/main" id="{CDAAC933-B95B-4031-A630-68B4071952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39</xdr:row>
      <xdr:rowOff>13500</xdr:rowOff>
    </xdr:to>
    <xdr:graphicFrame macro="">
      <xdr:nvGraphicFramePr>
        <xdr:cNvPr id="2" name="Gráfico 1">
          <a:extLst>
            <a:ext uri="{FF2B5EF4-FFF2-40B4-BE49-F238E27FC236}">
              <a16:creationId xmlns:a16="http://schemas.microsoft.com/office/drawing/2014/main" id="{E11F598B-0B9D-41B6-AE22-82D64291DE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34</xdr:row>
      <xdr:rowOff>66002</xdr:rowOff>
    </xdr:to>
    <xdr:graphicFrame macro="">
      <xdr:nvGraphicFramePr>
        <xdr:cNvPr id="2" name="Gráfico 1">
          <a:extLst>
            <a:ext uri="{FF2B5EF4-FFF2-40B4-BE49-F238E27FC236}">
              <a16:creationId xmlns:a16="http://schemas.microsoft.com/office/drawing/2014/main" id="{7596A253-E646-4E51-8E79-2746418792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421004</xdr:colOff>
      <xdr:row>37</xdr:row>
      <xdr:rowOff>130492</xdr:rowOff>
    </xdr:from>
    <xdr:to>
      <xdr:col>18</xdr:col>
      <xdr:colOff>232604</xdr:colOff>
      <xdr:row>50</xdr:row>
      <xdr:rowOff>58792</xdr:rowOff>
    </xdr:to>
    <xdr:graphicFrame macro="">
      <xdr:nvGraphicFramePr>
        <xdr:cNvPr id="2" name="Gráfico 1">
          <a:extLst>
            <a:ext uri="{FF2B5EF4-FFF2-40B4-BE49-F238E27FC236}">
              <a16:creationId xmlns:a16="http://schemas.microsoft.com/office/drawing/2014/main" id="{A03C90AE-13E3-48D3-B75D-00106AC24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47625</xdr:colOff>
      <xdr:row>6</xdr:row>
      <xdr:rowOff>23811</xdr:rowOff>
    </xdr:from>
    <xdr:to>
      <xdr:col>14</xdr:col>
      <xdr:colOff>653625</xdr:colOff>
      <xdr:row>33</xdr:row>
      <xdr:rowOff>100311</xdr:rowOff>
    </xdr:to>
    <xdr:graphicFrame macro="">
      <xdr:nvGraphicFramePr>
        <xdr:cNvPr id="2" name="Gráfico 1">
          <a:extLst>
            <a:ext uri="{FF2B5EF4-FFF2-40B4-BE49-F238E27FC236}">
              <a16:creationId xmlns:a16="http://schemas.microsoft.com/office/drawing/2014/main" id="{B18D704B-C6FE-4FA7-BFF2-F59301F60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751974</xdr:colOff>
      <xdr:row>5</xdr:row>
      <xdr:rowOff>46872</xdr:rowOff>
    </xdr:from>
    <xdr:to>
      <xdr:col>12</xdr:col>
      <xdr:colOff>595974</xdr:colOff>
      <xdr:row>33</xdr:row>
      <xdr:rowOff>4872</xdr:rowOff>
    </xdr:to>
    <xdr:graphicFrame macro="">
      <xdr:nvGraphicFramePr>
        <xdr:cNvPr id="2" name="Gráfico 1">
          <a:extLst>
            <a:ext uri="{FF2B5EF4-FFF2-40B4-BE49-F238E27FC236}">
              <a16:creationId xmlns:a16="http://schemas.microsoft.com/office/drawing/2014/main" id="{2DE85D5C-E7D6-4004-8384-0037C105D2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752475</xdr:colOff>
      <xdr:row>5</xdr:row>
      <xdr:rowOff>166685</xdr:rowOff>
    </xdr:from>
    <xdr:to>
      <xdr:col>12</xdr:col>
      <xdr:colOff>596475</xdr:colOff>
      <xdr:row>33</xdr:row>
      <xdr:rowOff>19842</xdr:rowOff>
    </xdr:to>
    <xdr:graphicFrame macro="">
      <xdr:nvGraphicFramePr>
        <xdr:cNvPr id="2" name="Gráfico 1">
          <a:extLst>
            <a:ext uri="{FF2B5EF4-FFF2-40B4-BE49-F238E27FC236}">
              <a16:creationId xmlns:a16="http://schemas.microsoft.com/office/drawing/2014/main" id="{69E3B113-794A-49BA-A23E-B51A9FF2D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9</xdr:col>
      <xdr:colOff>0</xdr:colOff>
      <xdr:row>6</xdr:row>
      <xdr:rowOff>0</xdr:rowOff>
    </xdr:from>
    <xdr:ext cx="5486400" cy="9144000"/>
    <xdr:pic>
      <xdr:nvPicPr>
        <xdr:cNvPr id="2" name="Picture 1">
          <a:extLst>
            <a:ext uri="{FF2B5EF4-FFF2-40B4-BE49-F238E27FC236}">
              <a16:creationId xmlns:a16="http://schemas.microsoft.com/office/drawing/2014/main" id="{21A64A90-5A98-44A2-9FD0-5193424984BB}"/>
            </a:ext>
          </a:extLst>
        </xdr:cNvPr>
        <xdr:cNvPicPr>
          <a:picLocks noChangeAspect="1"/>
        </xdr:cNvPicPr>
      </xdr:nvPicPr>
      <xdr:blipFill>
        <a:blip xmlns:r="http://schemas.openxmlformats.org/officeDocument/2006/relationships" r:embed="rId1"/>
        <a:stretch>
          <a:fillRect/>
        </a:stretch>
      </xdr:blipFill>
      <xdr:spPr>
        <a:xfrm>
          <a:off x="6858000" y="1143000"/>
          <a:ext cx="5486400" cy="914400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4</xdr:col>
      <xdr:colOff>742950</xdr:colOff>
      <xdr:row>5</xdr:row>
      <xdr:rowOff>180975</xdr:rowOff>
    </xdr:from>
    <xdr:to>
      <xdr:col>12</xdr:col>
      <xdr:colOff>586950</xdr:colOff>
      <xdr:row>31</xdr:row>
      <xdr:rowOff>131175</xdr:rowOff>
    </xdr:to>
    <xdr:graphicFrame macro="">
      <xdr:nvGraphicFramePr>
        <xdr:cNvPr id="2" name="Gráfico 1">
          <a:extLst>
            <a:ext uri="{FF2B5EF4-FFF2-40B4-BE49-F238E27FC236}">
              <a16:creationId xmlns:a16="http://schemas.microsoft.com/office/drawing/2014/main" id="{3C9DC84A-1C45-43C1-B224-F4447BB41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733425</xdr:colOff>
      <xdr:row>5</xdr:row>
      <xdr:rowOff>176211</xdr:rowOff>
    </xdr:from>
    <xdr:to>
      <xdr:col>12</xdr:col>
      <xdr:colOff>577425</xdr:colOff>
      <xdr:row>31</xdr:row>
      <xdr:rowOff>137211</xdr:rowOff>
    </xdr:to>
    <xdr:graphicFrame macro="">
      <xdr:nvGraphicFramePr>
        <xdr:cNvPr id="2" name="Gráfico 1">
          <a:extLst>
            <a:ext uri="{FF2B5EF4-FFF2-40B4-BE49-F238E27FC236}">
              <a16:creationId xmlns:a16="http://schemas.microsoft.com/office/drawing/2014/main" id="{021B5594-AA22-49BD-8894-FA8B57CC4D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209550</xdr:colOff>
      <xdr:row>5</xdr:row>
      <xdr:rowOff>152400</xdr:rowOff>
    </xdr:from>
    <xdr:to>
      <xdr:col>12</xdr:col>
      <xdr:colOff>53550</xdr:colOff>
      <xdr:row>31</xdr:row>
      <xdr:rowOff>23400</xdr:rowOff>
    </xdr:to>
    <xdr:graphicFrame macro="">
      <xdr:nvGraphicFramePr>
        <xdr:cNvPr id="2" name="Gráfico 1">
          <a:extLst>
            <a:ext uri="{FF2B5EF4-FFF2-40B4-BE49-F238E27FC236}">
              <a16:creationId xmlns:a16="http://schemas.microsoft.com/office/drawing/2014/main" id="{B05A84FD-769C-4B76-9FED-A3E62FAB1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476248</xdr:colOff>
      <xdr:row>6</xdr:row>
      <xdr:rowOff>23811</xdr:rowOff>
    </xdr:from>
    <xdr:to>
      <xdr:col>12</xdr:col>
      <xdr:colOff>320248</xdr:colOff>
      <xdr:row>32</xdr:row>
      <xdr:rowOff>128811</xdr:rowOff>
    </xdr:to>
    <xdr:graphicFrame macro="">
      <xdr:nvGraphicFramePr>
        <xdr:cNvPr id="2" name="Gráfico 1">
          <a:extLst>
            <a:ext uri="{FF2B5EF4-FFF2-40B4-BE49-F238E27FC236}">
              <a16:creationId xmlns:a16="http://schemas.microsoft.com/office/drawing/2014/main" id="{A4DF0F37-8E68-411F-A421-9F498FE30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695325</xdr:colOff>
      <xdr:row>5</xdr:row>
      <xdr:rowOff>147635</xdr:rowOff>
    </xdr:from>
    <xdr:to>
      <xdr:col>12</xdr:col>
      <xdr:colOff>539325</xdr:colOff>
      <xdr:row>32</xdr:row>
      <xdr:rowOff>104774</xdr:rowOff>
    </xdr:to>
    <xdr:graphicFrame macro="">
      <xdr:nvGraphicFramePr>
        <xdr:cNvPr id="2" name="Gráfico 1">
          <a:extLst>
            <a:ext uri="{FF2B5EF4-FFF2-40B4-BE49-F238E27FC236}">
              <a16:creationId xmlns:a16="http://schemas.microsoft.com/office/drawing/2014/main" id="{CF9D8D73-AED2-4103-8C16-E47C9FFD9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12</xdr:row>
      <xdr:rowOff>0</xdr:rowOff>
    </xdr:from>
    <xdr:to>
      <xdr:col>0</xdr:col>
      <xdr:colOff>5939999</xdr:colOff>
      <xdr:row>28</xdr:row>
      <xdr:rowOff>30000</xdr:rowOff>
    </xdr:to>
    <xdr:graphicFrame macro="">
      <xdr:nvGraphicFramePr>
        <xdr:cNvPr id="2" name="Gráfico 1">
          <a:extLst>
            <a:ext uri="{FF2B5EF4-FFF2-40B4-BE49-F238E27FC236}">
              <a16:creationId xmlns:a16="http://schemas.microsoft.com/office/drawing/2014/main" id="{9F90A010-C4C8-4F08-B835-6353A543E9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03BCDECB-3654-4A4D-96F3-4A3046449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0AEA3FD0-D669-4AA2-A0DA-BDCB6BF854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D2C8315C-D719-4B7D-AB22-ABF7AFCF31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2621F69F-0CFA-4874-96BE-3DDB85B2E0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2A2AE4C7-F38B-4C89-9444-5E4A06CD2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2330347C-4B1F-4130-9E0B-1DB6F7791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15875</xdr:colOff>
      <xdr:row>6</xdr:row>
      <xdr:rowOff>0</xdr:rowOff>
    </xdr:from>
    <xdr:to>
      <xdr:col>11</xdr:col>
      <xdr:colOff>621874</xdr:colOff>
      <xdr:row>34</xdr:row>
      <xdr:rowOff>66002</xdr:rowOff>
    </xdr:to>
    <xdr:graphicFrame macro="">
      <xdr:nvGraphicFramePr>
        <xdr:cNvPr id="2" name="Gráfico 1">
          <a:extLst>
            <a:ext uri="{FF2B5EF4-FFF2-40B4-BE49-F238E27FC236}">
              <a16:creationId xmlns:a16="http://schemas.microsoft.com/office/drawing/2014/main" id="{D1C36F1D-B942-4EA7-9AB8-A5AAA4A288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9</xdr:col>
      <xdr:colOff>0</xdr:colOff>
      <xdr:row>6</xdr:row>
      <xdr:rowOff>0</xdr:rowOff>
    </xdr:from>
    <xdr:ext cx="5486400" cy="3657600"/>
    <xdr:pic>
      <xdr:nvPicPr>
        <xdr:cNvPr id="2" name="Picture 1">
          <a:extLst>
            <a:ext uri="{FF2B5EF4-FFF2-40B4-BE49-F238E27FC236}">
              <a16:creationId xmlns:a16="http://schemas.microsoft.com/office/drawing/2014/main" id="{15AB55D5-5E59-4238-9984-18C640606C73}"/>
            </a:ext>
          </a:extLst>
        </xdr:cNvPr>
        <xdr:cNvPicPr>
          <a:picLocks noChangeAspect="1"/>
        </xdr:cNvPicPr>
      </xdr:nvPicPr>
      <xdr:blipFill>
        <a:blip xmlns:r="http://schemas.openxmlformats.org/officeDocument/2006/relationships" r:embed="rId1"/>
        <a:stretch>
          <a:fillRect/>
        </a:stretch>
      </xdr:blipFill>
      <xdr:spPr>
        <a:xfrm>
          <a:off x="6858000" y="1143000"/>
          <a:ext cx="5486400" cy="3657600"/>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xdr:from>
      <xdr:col>4</xdr:col>
      <xdr:colOff>671511</xdr:colOff>
      <xdr:row>6</xdr:row>
      <xdr:rowOff>138112</xdr:rowOff>
    </xdr:from>
    <xdr:to>
      <xdr:col>11</xdr:col>
      <xdr:colOff>257174</xdr:colOff>
      <xdr:row>22</xdr:row>
      <xdr:rowOff>23812</xdr:rowOff>
    </xdr:to>
    <xdr:graphicFrame macro="">
      <xdr:nvGraphicFramePr>
        <xdr:cNvPr id="2" name="Gráfico 1">
          <a:extLst>
            <a:ext uri="{FF2B5EF4-FFF2-40B4-BE49-F238E27FC236}">
              <a16:creationId xmlns:a16="http://schemas.microsoft.com/office/drawing/2014/main" id="{690A3EFB-59CD-48AC-A50A-68BE52FC4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4</xdr:col>
      <xdr:colOff>614361</xdr:colOff>
      <xdr:row>5</xdr:row>
      <xdr:rowOff>142875</xdr:rowOff>
    </xdr:from>
    <xdr:to>
      <xdr:col>12</xdr:col>
      <xdr:colOff>161924</xdr:colOff>
      <xdr:row>40</xdr:row>
      <xdr:rowOff>47625</xdr:rowOff>
    </xdr:to>
    <xdr:graphicFrame macro="">
      <xdr:nvGraphicFramePr>
        <xdr:cNvPr id="2" name="Gráfico 1">
          <a:extLst>
            <a:ext uri="{FF2B5EF4-FFF2-40B4-BE49-F238E27FC236}">
              <a16:creationId xmlns:a16="http://schemas.microsoft.com/office/drawing/2014/main" id="{5C8A912E-2A98-4992-B109-B8FE4A1AC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147637</xdr:colOff>
      <xdr:row>5</xdr:row>
      <xdr:rowOff>23811</xdr:rowOff>
    </xdr:from>
    <xdr:to>
      <xdr:col>9</xdr:col>
      <xdr:colOff>676275</xdr:colOff>
      <xdr:row>38</xdr:row>
      <xdr:rowOff>0</xdr:rowOff>
    </xdr:to>
    <xdr:graphicFrame macro="">
      <xdr:nvGraphicFramePr>
        <xdr:cNvPr id="2" name="Gráfico 1">
          <a:extLst>
            <a:ext uri="{FF2B5EF4-FFF2-40B4-BE49-F238E27FC236}">
              <a16:creationId xmlns:a16="http://schemas.microsoft.com/office/drawing/2014/main" id="{C9FB32E9-EE5D-4B20-BA93-275CC9896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453260</xdr:colOff>
      <xdr:row>23</xdr:row>
      <xdr:rowOff>171005</xdr:rowOff>
    </xdr:to>
    <xdr:graphicFrame macro="">
      <xdr:nvGraphicFramePr>
        <xdr:cNvPr id="4" name="Gráfico 3">
          <a:extLst>
            <a:ext uri="{FF2B5EF4-FFF2-40B4-BE49-F238E27FC236}">
              <a16:creationId xmlns:a16="http://schemas.microsoft.com/office/drawing/2014/main" id="{3534D0FF-FC87-410C-A4D8-77556B56E6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8</xdr:col>
      <xdr:colOff>8505</xdr:colOff>
      <xdr:row>5</xdr:row>
      <xdr:rowOff>0</xdr:rowOff>
    </xdr:from>
    <xdr:to>
      <xdr:col>17</xdr:col>
      <xdr:colOff>461765</xdr:colOff>
      <xdr:row>23</xdr:row>
      <xdr:rowOff>167603</xdr:rowOff>
    </xdr:to>
    <xdr:graphicFrame macro="">
      <xdr:nvGraphicFramePr>
        <xdr:cNvPr id="4" name="Gráfico 3">
          <a:extLst>
            <a:ext uri="{FF2B5EF4-FFF2-40B4-BE49-F238E27FC236}">
              <a16:creationId xmlns:a16="http://schemas.microsoft.com/office/drawing/2014/main" id="{75E21DCC-6D6E-41F6-A497-6422AB2CC5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118</xdr:col>
      <xdr:colOff>256542</xdr:colOff>
      <xdr:row>6</xdr:row>
      <xdr:rowOff>0</xdr:rowOff>
    </xdr:from>
    <xdr:to>
      <xdr:col>128</xdr:col>
      <xdr:colOff>100541</xdr:colOff>
      <xdr:row>34</xdr:row>
      <xdr:rowOff>66002</xdr:rowOff>
    </xdr:to>
    <xdr:graphicFrame macro="">
      <xdr:nvGraphicFramePr>
        <xdr:cNvPr id="2" name="Gráfico 1">
          <a:extLst>
            <a:ext uri="{FF2B5EF4-FFF2-40B4-BE49-F238E27FC236}">
              <a16:creationId xmlns:a16="http://schemas.microsoft.com/office/drawing/2014/main" id="{CA94B890-3905-4774-87AD-97963B023A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82550</xdr:colOff>
      <xdr:row>6</xdr:row>
      <xdr:rowOff>0</xdr:rowOff>
    </xdr:from>
    <xdr:to>
      <xdr:col>17</xdr:col>
      <xdr:colOff>288499</xdr:colOff>
      <xdr:row>34</xdr:row>
      <xdr:rowOff>66002</xdr:rowOff>
    </xdr:to>
    <xdr:graphicFrame macro="">
      <xdr:nvGraphicFramePr>
        <xdr:cNvPr id="2" name="Gráfico 1">
          <a:extLst>
            <a:ext uri="{FF2B5EF4-FFF2-40B4-BE49-F238E27FC236}">
              <a16:creationId xmlns:a16="http://schemas.microsoft.com/office/drawing/2014/main" id="{8E61B6BD-5DCD-4097-9962-5969FC086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6</xdr:col>
      <xdr:colOff>53975</xdr:colOff>
      <xdr:row>6</xdr:row>
      <xdr:rowOff>0</xdr:rowOff>
    </xdr:from>
    <xdr:to>
      <xdr:col>17</xdr:col>
      <xdr:colOff>78949</xdr:colOff>
      <xdr:row>34</xdr:row>
      <xdr:rowOff>66002</xdr:rowOff>
    </xdr:to>
    <xdr:graphicFrame macro="">
      <xdr:nvGraphicFramePr>
        <xdr:cNvPr id="2" name="Gráfico 1">
          <a:extLst>
            <a:ext uri="{FF2B5EF4-FFF2-40B4-BE49-F238E27FC236}">
              <a16:creationId xmlns:a16="http://schemas.microsoft.com/office/drawing/2014/main" id="{2176CAE3-9128-47C1-B6DB-052A7E82DB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5</xdr:col>
      <xdr:colOff>82550</xdr:colOff>
      <xdr:row>6</xdr:row>
      <xdr:rowOff>0</xdr:rowOff>
    </xdr:from>
    <xdr:to>
      <xdr:col>16</xdr:col>
      <xdr:colOff>336124</xdr:colOff>
      <xdr:row>34</xdr:row>
      <xdr:rowOff>66002</xdr:rowOff>
    </xdr:to>
    <xdr:graphicFrame macro="">
      <xdr:nvGraphicFramePr>
        <xdr:cNvPr id="2" name="Gráfico 1">
          <a:extLst>
            <a:ext uri="{FF2B5EF4-FFF2-40B4-BE49-F238E27FC236}">
              <a16:creationId xmlns:a16="http://schemas.microsoft.com/office/drawing/2014/main" id="{71774226-CAFA-4A0E-A79E-F4B255160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5</xdr:col>
      <xdr:colOff>168275</xdr:colOff>
      <xdr:row>6</xdr:row>
      <xdr:rowOff>0</xdr:rowOff>
    </xdr:from>
    <xdr:to>
      <xdr:col>16</xdr:col>
      <xdr:colOff>421849</xdr:colOff>
      <xdr:row>34</xdr:row>
      <xdr:rowOff>66002</xdr:rowOff>
    </xdr:to>
    <xdr:graphicFrame macro="">
      <xdr:nvGraphicFramePr>
        <xdr:cNvPr id="2" name="Gráfico 1">
          <a:extLst>
            <a:ext uri="{FF2B5EF4-FFF2-40B4-BE49-F238E27FC236}">
              <a16:creationId xmlns:a16="http://schemas.microsoft.com/office/drawing/2014/main" id="{4A26A819-C186-41A3-9CD4-FD6803804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280987</xdr:colOff>
      <xdr:row>4</xdr:row>
      <xdr:rowOff>147637</xdr:rowOff>
    </xdr:from>
    <xdr:to>
      <xdr:col>14</xdr:col>
      <xdr:colOff>323850</xdr:colOff>
      <xdr:row>17</xdr:row>
      <xdr:rowOff>138112</xdr:rowOff>
    </xdr:to>
    <xdr:graphicFrame macro="">
      <xdr:nvGraphicFramePr>
        <xdr:cNvPr id="2" name="Gráfico 1">
          <a:extLst>
            <a:ext uri="{FF2B5EF4-FFF2-40B4-BE49-F238E27FC236}">
              <a16:creationId xmlns:a16="http://schemas.microsoft.com/office/drawing/2014/main" id="{00000000-0008-0000-4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9</xdr:col>
      <xdr:colOff>50800</xdr:colOff>
      <xdr:row>6</xdr:row>
      <xdr:rowOff>0</xdr:rowOff>
    </xdr:from>
    <xdr:to>
      <xdr:col>18</xdr:col>
      <xdr:colOff>418674</xdr:colOff>
      <xdr:row>24</xdr:row>
      <xdr:rowOff>171005</xdr:rowOff>
    </xdr:to>
    <xdr:graphicFrame macro="">
      <xdr:nvGraphicFramePr>
        <xdr:cNvPr id="2" name="Gráfico 1">
          <a:extLst>
            <a:ext uri="{FF2B5EF4-FFF2-40B4-BE49-F238E27FC236}">
              <a16:creationId xmlns:a16="http://schemas.microsoft.com/office/drawing/2014/main" id="{DFC3A256-EE30-43D2-ACD2-8F77C3D67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7</xdr:col>
      <xdr:colOff>234950</xdr:colOff>
      <xdr:row>6</xdr:row>
      <xdr:rowOff>0</xdr:rowOff>
    </xdr:from>
    <xdr:to>
      <xdr:col>17</xdr:col>
      <xdr:colOff>440899</xdr:colOff>
      <xdr:row>34</xdr:row>
      <xdr:rowOff>66002</xdr:rowOff>
    </xdr:to>
    <xdr:graphicFrame macro="">
      <xdr:nvGraphicFramePr>
        <xdr:cNvPr id="2" name="Gráfico 1">
          <a:extLst>
            <a:ext uri="{FF2B5EF4-FFF2-40B4-BE49-F238E27FC236}">
              <a16:creationId xmlns:a16="http://schemas.microsoft.com/office/drawing/2014/main" id="{3723C06E-CD1C-4867-BAD0-349AA124CE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7</xdr:col>
      <xdr:colOff>6350</xdr:colOff>
      <xdr:row>6</xdr:row>
      <xdr:rowOff>0</xdr:rowOff>
    </xdr:from>
    <xdr:to>
      <xdr:col>17</xdr:col>
      <xdr:colOff>212299</xdr:colOff>
      <xdr:row>34</xdr:row>
      <xdr:rowOff>66002</xdr:rowOff>
    </xdr:to>
    <xdr:graphicFrame macro="">
      <xdr:nvGraphicFramePr>
        <xdr:cNvPr id="2" name="Gráfico 1">
          <a:extLst>
            <a:ext uri="{FF2B5EF4-FFF2-40B4-BE49-F238E27FC236}">
              <a16:creationId xmlns:a16="http://schemas.microsoft.com/office/drawing/2014/main" id="{065E6463-D544-4C09-9D53-46A2832D8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393700</xdr:colOff>
      <xdr:row>6</xdr:row>
      <xdr:rowOff>0</xdr:rowOff>
    </xdr:from>
    <xdr:to>
      <xdr:col>20</xdr:col>
      <xdr:colOff>237699</xdr:colOff>
      <xdr:row>34</xdr:row>
      <xdr:rowOff>66002</xdr:rowOff>
    </xdr:to>
    <xdr:graphicFrame macro="">
      <xdr:nvGraphicFramePr>
        <xdr:cNvPr id="2" name="Gráfico 1">
          <a:extLst>
            <a:ext uri="{FF2B5EF4-FFF2-40B4-BE49-F238E27FC236}">
              <a16:creationId xmlns:a16="http://schemas.microsoft.com/office/drawing/2014/main" id="{E259B7E8-B5EF-41B9-9782-BC2DAE46B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3</xdr:col>
      <xdr:colOff>0</xdr:colOff>
      <xdr:row>5</xdr:row>
      <xdr:rowOff>192035</xdr:rowOff>
    </xdr:from>
    <xdr:to>
      <xdr:col>9</xdr:col>
      <xdr:colOff>184355</xdr:colOff>
      <xdr:row>34</xdr:row>
      <xdr:rowOff>153628</xdr:rowOff>
    </xdr:to>
    <xdr:graphicFrame macro="">
      <xdr:nvGraphicFramePr>
        <xdr:cNvPr id="3" name="Gráfico 2">
          <a:extLst>
            <a:ext uri="{FF2B5EF4-FFF2-40B4-BE49-F238E27FC236}">
              <a16:creationId xmlns:a16="http://schemas.microsoft.com/office/drawing/2014/main" id="{5C175C7C-32D0-40D0-9C6F-C97DDEBCEC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10</xdr:col>
      <xdr:colOff>76200</xdr:colOff>
      <xdr:row>5</xdr:row>
      <xdr:rowOff>14287</xdr:rowOff>
    </xdr:from>
    <xdr:to>
      <xdr:col>18</xdr:col>
      <xdr:colOff>596475</xdr:colOff>
      <xdr:row>30</xdr:row>
      <xdr:rowOff>111787</xdr:rowOff>
    </xdr:to>
    <xdr:graphicFrame macro="">
      <xdr:nvGraphicFramePr>
        <xdr:cNvPr id="2" name="Gráfico 1">
          <a:extLst>
            <a:ext uri="{FF2B5EF4-FFF2-40B4-BE49-F238E27FC236}">
              <a16:creationId xmlns:a16="http://schemas.microsoft.com/office/drawing/2014/main" id="{90BF428F-7D83-40EF-877D-0C4D32BC68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5</xdr:row>
      <xdr:rowOff>4762</xdr:rowOff>
    </xdr:from>
    <xdr:to>
      <xdr:col>29</xdr:col>
      <xdr:colOff>453600</xdr:colOff>
      <xdr:row>30</xdr:row>
      <xdr:rowOff>102262</xdr:rowOff>
    </xdr:to>
    <xdr:graphicFrame macro="">
      <xdr:nvGraphicFramePr>
        <xdr:cNvPr id="3" name="Gráfico 2">
          <a:extLst>
            <a:ext uri="{FF2B5EF4-FFF2-40B4-BE49-F238E27FC236}">
              <a16:creationId xmlns:a16="http://schemas.microsoft.com/office/drawing/2014/main" id="{D9585DA6-5B06-4030-8B3C-449D9E98E9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105</xdr:row>
      <xdr:rowOff>100012</xdr:rowOff>
    </xdr:from>
    <xdr:to>
      <xdr:col>19</xdr:col>
      <xdr:colOff>463125</xdr:colOff>
      <xdr:row>131</xdr:row>
      <xdr:rowOff>7012</xdr:rowOff>
    </xdr:to>
    <xdr:graphicFrame macro="">
      <xdr:nvGraphicFramePr>
        <xdr:cNvPr id="4" name="Gráfico 3">
          <a:extLst>
            <a:ext uri="{FF2B5EF4-FFF2-40B4-BE49-F238E27FC236}">
              <a16:creationId xmlns:a16="http://schemas.microsoft.com/office/drawing/2014/main" id="{587AE506-4FF5-4DEA-8B8F-3B9011365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105</xdr:row>
      <xdr:rowOff>95250</xdr:rowOff>
    </xdr:from>
    <xdr:to>
      <xdr:col>30</xdr:col>
      <xdr:colOff>453390</xdr:colOff>
      <xdr:row>131</xdr:row>
      <xdr:rowOff>1905</xdr:rowOff>
    </xdr:to>
    <xdr:graphicFrame macro="">
      <xdr:nvGraphicFramePr>
        <xdr:cNvPr id="5" name="Gráfico 4">
          <a:extLst>
            <a:ext uri="{FF2B5EF4-FFF2-40B4-BE49-F238E27FC236}">
              <a16:creationId xmlns:a16="http://schemas.microsoft.com/office/drawing/2014/main" id="{8DB88260-3703-4FD7-86D4-0B6E66B145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FF274E00-FC5C-41B3-9877-9CC6170E6B91}"/>
            </a:ext>
          </a:extLst>
        </xdr:cNvPr>
        <xdr:cNvPicPr>
          <a:picLocks noChangeAspect="1"/>
        </xdr:cNvPicPr>
      </xdr:nvPicPr>
      <xdr:blipFill>
        <a:blip xmlns:r="http://schemas.openxmlformats.org/officeDocument/2006/relationships" r:embed="rId1"/>
        <a:stretch>
          <a:fillRect/>
        </a:stretch>
      </xdr:blipFill>
      <xdr:spPr>
        <a:xfrm>
          <a:off x="4008120" y="952500"/>
          <a:ext cx="5486400" cy="2743200"/>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6</xdr:col>
      <xdr:colOff>0</xdr:colOff>
      <xdr:row>5</xdr:row>
      <xdr:rowOff>0</xdr:rowOff>
    </xdr:from>
    <xdr:ext cx="5486400" cy="2743200"/>
    <xdr:pic>
      <xdr:nvPicPr>
        <xdr:cNvPr id="2" name="Picture 1">
          <a:extLst>
            <a:ext uri="{FF2B5EF4-FFF2-40B4-BE49-F238E27FC236}">
              <a16:creationId xmlns:a16="http://schemas.microsoft.com/office/drawing/2014/main" id="{02C98AC6-3A8C-4F2B-98AA-75E61586C1A3}"/>
            </a:ext>
          </a:extLst>
        </xdr:cNvPr>
        <xdr:cNvPicPr>
          <a:picLocks noChangeAspect="1"/>
        </xdr:cNvPicPr>
      </xdr:nvPicPr>
      <xdr:blipFill>
        <a:blip xmlns:r="http://schemas.openxmlformats.org/officeDocument/2006/relationships" r:embed="rId1"/>
        <a:stretch>
          <a:fillRect/>
        </a:stretch>
      </xdr:blipFill>
      <xdr:spPr>
        <a:xfrm>
          <a:off x="5349240" y="952500"/>
          <a:ext cx="5486400" cy="2743200"/>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6</xdr:col>
      <xdr:colOff>0</xdr:colOff>
      <xdr:row>5</xdr:row>
      <xdr:rowOff>0</xdr:rowOff>
    </xdr:from>
    <xdr:ext cx="5486400" cy="2743200"/>
    <xdr:pic>
      <xdr:nvPicPr>
        <xdr:cNvPr id="2" name="Picture 1">
          <a:extLst>
            <a:ext uri="{FF2B5EF4-FFF2-40B4-BE49-F238E27FC236}">
              <a16:creationId xmlns:a16="http://schemas.microsoft.com/office/drawing/2014/main" id="{3E343452-603E-4611-B1BB-9BB11A6D1013}"/>
            </a:ext>
          </a:extLst>
        </xdr:cNvPr>
        <xdr:cNvPicPr>
          <a:picLocks noChangeAspect="1"/>
        </xdr:cNvPicPr>
      </xdr:nvPicPr>
      <xdr:blipFill>
        <a:blip xmlns:r="http://schemas.openxmlformats.org/officeDocument/2006/relationships" r:embed="rId1"/>
        <a:stretch>
          <a:fillRect/>
        </a:stretch>
      </xdr:blipFill>
      <xdr:spPr>
        <a:xfrm>
          <a:off x="5349240" y="952500"/>
          <a:ext cx="5486400" cy="2743200"/>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1</xdr:col>
      <xdr:colOff>296261</xdr:colOff>
      <xdr:row>21</xdr:row>
      <xdr:rowOff>96636</xdr:rowOff>
    </xdr:from>
    <xdr:to>
      <xdr:col>8</xdr:col>
      <xdr:colOff>420086</xdr:colOff>
      <xdr:row>41</xdr:row>
      <xdr:rowOff>23611</xdr:rowOff>
    </xdr:to>
    <xdr:graphicFrame macro="">
      <xdr:nvGraphicFramePr>
        <xdr:cNvPr id="2" name="Gráfico 1">
          <a:extLst>
            <a:ext uri="{FF2B5EF4-FFF2-40B4-BE49-F238E27FC236}">
              <a16:creationId xmlns:a16="http://schemas.microsoft.com/office/drawing/2014/main" id="{405980AC-F023-4349-9DD4-8C2B8D2BF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41</xdr:col>
      <xdr:colOff>0</xdr:colOff>
      <xdr:row>6</xdr:row>
      <xdr:rowOff>0</xdr:rowOff>
    </xdr:from>
    <xdr:to>
      <xdr:col>59</xdr:col>
      <xdr:colOff>542975</xdr:colOff>
      <xdr:row>32</xdr:row>
      <xdr:rowOff>22713</xdr:rowOff>
    </xdr:to>
    <xdr:graphicFrame macro="">
      <xdr:nvGraphicFramePr>
        <xdr:cNvPr id="4" name="Chart 2">
          <a:extLst>
            <a:ext uri="{FF2B5EF4-FFF2-40B4-BE49-F238E27FC236}">
              <a16:creationId xmlns:a16="http://schemas.microsoft.com/office/drawing/2014/main" id="{DD7B29D9-5066-4033-9BB6-1703E369C1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4</xdr:col>
      <xdr:colOff>56073</xdr:colOff>
      <xdr:row>2</xdr:row>
      <xdr:rowOff>152399</xdr:rowOff>
    </xdr:from>
    <xdr:to>
      <xdr:col>11</xdr:col>
      <xdr:colOff>275147</xdr:colOff>
      <xdr:row>33</xdr:row>
      <xdr:rowOff>28574</xdr:rowOff>
    </xdr:to>
    <xdr:graphicFrame macro="">
      <xdr:nvGraphicFramePr>
        <xdr:cNvPr id="2" name="Gráfico 1">
          <a:extLst>
            <a:ext uri="{FF2B5EF4-FFF2-40B4-BE49-F238E27FC236}">
              <a16:creationId xmlns:a16="http://schemas.microsoft.com/office/drawing/2014/main" id="{8944DA59-9615-405F-992C-F6C8A9445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2</xdr:col>
      <xdr:colOff>723899</xdr:colOff>
      <xdr:row>4</xdr:row>
      <xdr:rowOff>139699</xdr:rowOff>
    </xdr:from>
    <xdr:to>
      <xdr:col>11</xdr:col>
      <xdr:colOff>520840</xdr:colOff>
      <xdr:row>29</xdr:row>
      <xdr:rowOff>56966</xdr:rowOff>
    </xdr:to>
    <xdr:graphicFrame macro="">
      <xdr:nvGraphicFramePr>
        <xdr:cNvPr id="2" name="Gráfico 1">
          <a:extLst>
            <a:ext uri="{FF2B5EF4-FFF2-40B4-BE49-F238E27FC236}">
              <a16:creationId xmlns:a16="http://schemas.microsoft.com/office/drawing/2014/main" id="{65E7D698-8DC1-43AB-B130-011C563559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2</xdr:col>
      <xdr:colOff>715578</xdr:colOff>
      <xdr:row>2</xdr:row>
      <xdr:rowOff>7620</xdr:rowOff>
    </xdr:from>
    <xdr:to>
      <xdr:col>10</xdr:col>
      <xdr:colOff>175260</xdr:colOff>
      <xdr:row>28</xdr:row>
      <xdr:rowOff>30480</xdr:rowOff>
    </xdr:to>
    <xdr:graphicFrame macro="">
      <xdr:nvGraphicFramePr>
        <xdr:cNvPr id="2" name="Gráfico 1">
          <a:extLst>
            <a:ext uri="{FF2B5EF4-FFF2-40B4-BE49-F238E27FC236}">
              <a16:creationId xmlns:a16="http://schemas.microsoft.com/office/drawing/2014/main" id="{89488C55-AB24-43DC-A46D-CFDE6C386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3</xdr:col>
      <xdr:colOff>59510</xdr:colOff>
      <xdr:row>2</xdr:row>
      <xdr:rowOff>152760</xdr:rowOff>
    </xdr:from>
    <xdr:to>
      <xdr:col>11</xdr:col>
      <xdr:colOff>94890</xdr:colOff>
      <xdr:row>25</xdr:row>
      <xdr:rowOff>8627</xdr:rowOff>
    </xdr:to>
    <xdr:graphicFrame macro="">
      <xdr:nvGraphicFramePr>
        <xdr:cNvPr id="2" name="Gráfico 1">
          <a:extLst>
            <a:ext uri="{FF2B5EF4-FFF2-40B4-BE49-F238E27FC236}">
              <a16:creationId xmlns:a16="http://schemas.microsoft.com/office/drawing/2014/main" id="{7BC827D2-AC51-4AAB-89B5-978D63A99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2</xdr:col>
      <xdr:colOff>685800</xdr:colOff>
      <xdr:row>1</xdr:row>
      <xdr:rowOff>114300</xdr:rowOff>
    </xdr:from>
    <xdr:to>
      <xdr:col>11</xdr:col>
      <xdr:colOff>38100</xdr:colOff>
      <xdr:row>47</xdr:row>
      <xdr:rowOff>6829</xdr:rowOff>
    </xdr:to>
    <xdr:graphicFrame macro="">
      <xdr:nvGraphicFramePr>
        <xdr:cNvPr id="2" name="Gráfico 1">
          <a:extLst>
            <a:ext uri="{FF2B5EF4-FFF2-40B4-BE49-F238E27FC236}">
              <a16:creationId xmlns:a16="http://schemas.microsoft.com/office/drawing/2014/main" id="{0FC1BCBD-A143-47CE-829B-47F62A2CF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4</xdr:col>
      <xdr:colOff>152400</xdr:colOff>
      <xdr:row>2</xdr:row>
      <xdr:rowOff>19049</xdr:rowOff>
    </xdr:from>
    <xdr:to>
      <xdr:col>12</xdr:col>
      <xdr:colOff>419100</xdr:colOff>
      <xdr:row>21</xdr:row>
      <xdr:rowOff>85724</xdr:rowOff>
    </xdr:to>
    <xdr:graphicFrame macro="">
      <xdr:nvGraphicFramePr>
        <xdr:cNvPr id="2" name="Gráfico 1">
          <a:extLst>
            <a:ext uri="{FF2B5EF4-FFF2-40B4-BE49-F238E27FC236}">
              <a16:creationId xmlns:a16="http://schemas.microsoft.com/office/drawing/2014/main" id="{47E9E35C-65D6-4552-85DB-E24AAEF90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2</xdr:col>
      <xdr:colOff>554580</xdr:colOff>
      <xdr:row>1</xdr:row>
      <xdr:rowOff>116817</xdr:rowOff>
    </xdr:from>
    <xdr:to>
      <xdr:col>10</xdr:col>
      <xdr:colOff>446750</xdr:colOff>
      <xdr:row>43</xdr:row>
      <xdr:rowOff>162105</xdr:rowOff>
    </xdr:to>
    <xdr:graphicFrame macro="">
      <xdr:nvGraphicFramePr>
        <xdr:cNvPr id="2" name="Gráfico 1">
          <a:extLst>
            <a:ext uri="{FF2B5EF4-FFF2-40B4-BE49-F238E27FC236}">
              <a16:creationId xmlns:a16="http://schemas.microsoft.com/office/drawing/2014/main" id="{63CA71DF-4997-43EC-BA22-40FED35017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3</xdr:col>
      <xdr:colOff>129418</xdr:colOff>
      <xdr:row>2</xdr:row>
      <xdr:rowOff>156149</xdr:rowOff>
    </xdr:from>
    <xdr:to>
      <xdr:col>11</xdr:col>
      <xdr:colOff>424904</xdr:colOff>
      <xdr:row>22</xdr:row>
      <xdr:rowOff>6087</xdr:rowOff>
    </xdr:to>
    <xdr:graphicFrame macro="">
      <xdr:nvGraphicFramePr>
        <xdr:cNvPr id="2" name="Gráfico 1">
          <a:extLst>
            <a:ext uri="{FF2B5EF4-FFF2-40B4-BE49-F238E27FC236}">
              <a16:creationId xmlns:a16="http://schemas.microsoft.com/office/drawing/2014/main" id="{6461A0B8-3F9E-4D40-887D-6891B70B70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3</xdr:col>
      <xdr:colOff>706358</xdr:colOff>
      <xdr:row>1</xdr:row>
      <xdr:rowOff>11788</xdr:rowOff>
    </xdr:from>
    <xdr:to>
      <xdr:col>11</xdr:col>
      <xdr:colOff>206495</xdr:colOff>
      <xdr:row>43</xdr:row>
      <xdr:rowOff>159876</xdr:rowOff>
    </xdr:to>
    <xdr:graphicFrame macro="">
      <xdr:nvGraphicFramePr>
        <xdr:cNvPr id="2" name="Gráfico 1">
          <a:extLst>
            <a:ext uri="{FF2B5EF4-FFF2-40B4-BE49-F238E27FC236}">
              <a16:creationId xmlns:a16="http://schemas.microsoft.com/office/drawing/2014/main" id="{8083851F-F88A-4908-BFF0-F5FD6B3A7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6E97A471-98B5-4A8D-967E-D21AFCA62156}"/>
            </a:ext>
          </a:extLst>
        </xdr:cNvPr>
        <xdr:cNvPicPr>
          <a:picLocks noChangeAspect="1"/>
        </xdr:cNvPicPr>
      </xdr:nvPicPr>
      <xdr:blipFill>
        <a:blip xmlns:r="http://schemas.openxmlformats.org/officeDocument/2006/relationships" r:embed="rId1"/>
        <a:stretch>
          <a:fillRect/>
        </a:stretch>
      </xdr:blipFill>
      <xdr:spPr>
        <a:xfrm>
          <a:off x="7338060" y="952500"/>
          <a:ext cx="5486400" cy="27432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4</xdr:col>
      <xdr:colOff>582014</xdr:colOff>
      <xdr:row>5</xdr:row>
      <xdr:rowOff>3952</xdr:rowOff>
    </xdr:from>
    <xdr:to>
      <xdr:col>14</xdr:col>
      <xdr:colOff>310551</xdr:colOff>
      <xdr:row>42</xdr:row>
      <xdr:rowOff>43132</xdr:rowOff>
    </xdr:to>
    <xdr:graphicFrame macro="">
      <xdr:nvGraphicFramePr>
        <xdr:cNvPr id="2" name="Chart 3">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3A62273F-0E59-405B-8D30-6DA2B40DC51F}"/>
            </a:ext>
          </a:extLst>
        </xdr:cNvPr>
        <xdr:cNvPicPr>
          <a:picLocks noChangeAspect="1"/>
        </xdr:cNvPicPr>
      </xdr:nvPicPr>
      <xdr:blipFill>
        <a:blip xmlns:r="http://schemas.openxmlformats.org/officeDocument/2006/relationships" r:embed="rId1"/>
        <a:stretch>
          <a:fillRect/>
        </a:stretch>
      </xdr:blipFill>
      <xdr:spPr>
        <a:xfrm>
          <a:off x="5204460" y="952500"/>
          <a:ext cx="5486400" cy="2743200"/>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11</xdr:col>
      <xdr:colOff>0</xdr:colOff>
      <xdr:row>6</xdr:row>
      <xdr:rowOff>0</xdr:rowOff>
    </xdr:from>
    <xdr:to>
      <xdr:col>18</xdr:col>
      <xdr:colOff>605999</xdr:colOff>
      <xdr:row>20</xdr:row>
      <xdr:rowOff>76200</xdr:rowOff>
    </xdr:to>
    <xdr:graphicFrame macro="">
      <xdr:nvGraphicFramePr>
        <xdr:cNvPr id="2" name="Gráfico 1">
          <a:extLst>
            <a:ext uri="{FF2B5EF4-FFF2-40B4-BE49-F238E27FC236}">
              <a16:creationId xmlns:a16="http://schemas.microsoft.com/office/drawing/2014/main" id="{670507FB-0711-4E33-982E-C5D049EBAD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21</xdr:row>
      <xdr:rowOff>0</xdr:rowOff>
    </xdr:from>
    <xdr:to>
      <xdr:col>18</xdr:col>
      <xdr:colOff>605999</xdr:colOff>
      <xdr:row>35</xdr:row>
      <xdr:rowOff>76200</xdr:rowOff>
    </xdr:to>
    <xdr:graphicFrame macro="">
      <xdr:nvGraphicFramePr>
        <xdr:cNvPr id="3" name="Gráfico 2">
          <a:extLst>
            <a:ext uri="{FF2B5EF4-FFF2-40B4-BE49-F238E27FC236}">
              <a16:creationId xmlns:a16="http://schemas.microsoft.com/office/drawing/2014/main" id="{939765DD-9D50-4AFC-975E-C0A72718EE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5</xdr:col>
      <xdr:colOff>0</xdr:colOff>
      <xdr:row>6</xdr:row>
      <xdr:rowOff>0</xdr:rowOff>
    </xdr:from>
    <xdr:to>
      <xdr:col>12</xdr:col>
      <xdr:colOff>605999</xdr:colOff>
      <xdr:row>34</xdr:row>
      <xdr:rowOff>66002</xdr:rowOff>
    </xdr:to>
    <xdr:graphicFrame macro="">
      <xdr:nvGraphicFramePr>
        <xdr:cNvPr id="2" name="Gráfico 1">
          <a:extLst>
            <a:ext uri="{FF2B5EF4-FFF2-40B4-BE49-F238E27FC236}">
              <a16:creationId xmlns:a16="http://schemas.microsoft.com/office/drawing/2014/main" id="{D6270302-0FC8-434E-9CAE-EC4A5E171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6</xdr:row>
      <xdr:rowOff>0</xdr:rowOff>
    </xdr:from>
    <xdr:to>
      <xdr:col>17</xdr:col>
      <xdr:colOff>612000</xdr:colOff>
      <xdr:row>30</xdr:row>
      <xdr:rowOff>86400</xdr:rowOff>
    </xdr:to>
    <xdr:graphicFrame macro="">
      <xdr:nvGraphicFramePr>
        <xdr:cNvPr id="3" name="Gráfico 2">
          <a:extLst>
            <a:ext uri="{FF2B5EF4-FFF2-40B4-BE49-F238E27FC236}">
              <a16:creationId xmlns:a16="http://schemas.microsoft.com/office/drawing/2014/main" id="{694F9523-8115-42C7-8807-FA8DF3B5E8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6</xdr:row>
      <xdr:rowOff>0</xdr:rowOff>
    </xdr:from>
    <xdr:to>
      <xdr:col>21</xdr:col>
      <xdr:colOff>612000</xdr:colOff>
      <xdr:row>30</xdr:row>
      <xdr:rowOff>86400</xdr:rowOff>
    </xdr:to>
    <xdr:graphicFrame macro="">
      <xdr:nvGraphicFramePr>
        <xdr:cNvPr id="4" name="Gráfico 3">
          <a:extLst>
            <a:ext uri="{FF2B5EF4-FFF2-40B4-BE49-F238E27FC236}">
              <a16:creationId xmlns:a16="http://schemas.microsoft.com/office/drawing/2014/main" id="{A535ADCD-21BE-43A6-A7D9-05E39AC889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11</xdr:col>
      <xdr:colOff>0</xdr:colOff>
      <xdr:row>6</xdr:row>
      <xdr:rowOff>0</xdr:rowOff>
    </xdr:from>
    <xdr:to>
      <xdr:col>18</xdr:col>
      <xdr:colOff>605999</xdr:colOff>
      <xdr:row>20</xdr:row>
      <xdr:rowOff>76200</xdr:rowOff>
    </xdr:to>
    <xdr:graphicFrame macro="">
      <xdr:nvGraphicFramePr>
        <xdr:cNvPr id="2" name="Gráfico 1">
          <a:extLst>
            <a:ext uri="{FF2B5EF4-FFF2-40B4-BE49-F238E27FC236}">
              <a16:creationId xmlns:a16="http://schemas.microsoft.com/office/drawing/2014/main" id="{C2564A31-BC4F-4E0F-99BC-61BE557AA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21</xdr:row>
      <xdr:rowOff>0</xdr:rowOff>
    </xdr:from>
    <xdr:to>
      <xdr:col>18</xdr:col>
      <xdr:colOff>605999</xdr:colOff>
      <xdr:row>35</xdr:row>
      <xdr:rowOff>76200</xdr:rowOff>
    </xdr:to>
    <xdr:graphicFrame macro="">
      <xdr:nvGraphicFramePr>
        <xdr:cNvPr id="3" name="Gráfico 2">
          <a:extLst>
            <a:ext uri="{FF2B5EF4-FFF2-40B4-BE49-F238E27FC236}">
              <a16:creationId xmlns:a16="http://schemas.microsoft.com/office/drawing/2014/main" id="{E65B2E52-21D6-4B04-8C66-CC6D642A45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37</xdr:col>
      <xdr:colOff>0</xdr:colOff>
      <xdr:row>5</xdr:row>
      <xdr:rowOff>0</xdr:rowOff>
    </xdr:from>
    <xdr:to>
      <xdr:col>45</xdr:col>
      <xdr:colOff>712450</xdr:colOff>
      <xdr:row>30</xdr:row>
      <xdr:rowOff>129900</xdr:rowOff>
    </xdr:to>
    <xdr:graphicFrame macro="">
      <xdr:nvGraphicFramePr>
        <xdr:cNvPr id="4" name="Gráfico 3">
          <a:extLst>
            <a:ext uri="{FF2B5EF4-FFF2-40B4-BE49-F238E27FC236}">
              <a16:creationId xmlns:a16="http://schemas.microsoft.com/office/drawing/2014/main" id="{285C06B6-ABE9-4378-8F6D-598A3ABB5A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3</xdr:col>
      <xdr:colOff>200024</xdr:colOff>
      <xdr:row>2</xdr:row>
      <xdr:rowOff>38099</xdr:rowOff>
    </xdr:from>
    <xdr:to>
      <xdr:col>11</xdr:col>
      <xdr:colOff>219075</xdr:colOff>
      <xdr:row>26</xdr:row>
      <xdr:rowOff>57150</xdr:rowOff>
    </xdr:to>
    <xdr:graphicFrame macro="">
      <xdr:nvGraphicFramePr>
        <xdr:cNvPr id="2" name="Gráfico 1">
          <a:extLst>
            <a:ext uri="{FF2B5EF4-FFF2-40B4-BE49-F238E27FC236}">
              <a16:creationId xmlns:a16="http://schemas.microsoft.com/office/drawing/2014/main" id="{15DBFB91-E8F2-4B29-B1DA-3C071C2A1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3</xdr:col>
      <xdr:colOff>34926</xdr:colOff>
      <xdr:row>0</xdr:row>
      <xdr:rowOff>162283</xdr:rowOff>
    </xdr:from>
    <xdr:to>
      <xdr:col>10</xdr:col>
      <xdr:colOff>195315</xdr:colOff>
      <xdr:row>40</xdr:row>
      <xdr:rowOff>32553</xdr:rowOff>
    </xdr:to>
    <xdr:graphicFrame macro="">
      <xdr:nvGraphicFramePr>
        <xdr:cNvPr id="2" name="Gráfico 1">
          <a:extLst>
            <a:ext uri="{FF2B5EF4-FFF2-40B4-BE49-F238E27FC236}">
              <a16:creationId xmlns:a16="http://schemas.microsoft.com/office/drawing/2014/main" id="{30695DCC-72AD-4645-A1C4-DFEC58158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10</xdr:col>
      <xdr:colOff>587375</xdr:colOff>
      <xdr:row>6</xdr:row>
      <xdr:rowOff>0</xdr:rowOff>
    </xdr:from>
    <xdr:to>
      <xdr:col>18</xdr:col>
      <xdr:colOff>583774</xdr:colOff>
      <xdr:row>34</xdr:row>
      <xdr:rowOff>66002</xdr:rowOff>
    </xdr:to>
    <xdr:graphicFrame macro="">
      <xdr:nvGraphicFramePr>
        <xdr:cNvPr id="2" name="Gráfico 1">
          <a:extLst>
            <a:ext uri="{FF2B5EF4-FFF2-40B4-BE49-F238E27FC236}">
              <a16:creationId xmlns:a16="http://schemas.microsoft.com/office/drawing/2014/main" id="{62498715-A4F4-42F5-8216-3E10276D9B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10</xdr:col>
      <xdr:colOff>758825</xdr:colOff>
      <xdr:row>6</xdr:row>
      <xdr:rowOff>0</xdr:rowOff>
    </xdr:from>
    <xdr:to>
      <xdr:col>18</xdr:col>
      <xdr:colOff>602824</xdr:colOff>
      <xdr:row>34</xdr:row>
      <xdr:rowOff>66002</xdr:rowOff>
    </xdr:to>
    <xdr:graphicFrame macro="">
      <xdr:nvGraphicFramePr>
        <xdr:cNvPr id="2" name="Gráfico 1">
          <a:extLst>
            <a:ext uri="{FF2B5EF4-FFF2-40B4-BE49-F238E27FC236}">
              <a16:creationId xmlns:a16="http://schemas.microsoft.com/office/drawing/2014/main" id="{7797B543-7E4E-4D43-85B1-B8CD1DF82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10</xdr:col>
      <xdr:colOff>577850</xdr:colOff>
      <xdr:row>6</xdr:row>
      <xdr:rowOff>0</xdr:rowOff>
    </xdr:from>
    <xdr:to>
      <xdr:col>18</xdr:col>
      <xdr:colOff>574249</xdr:colOff>
      <xdr:row>34</xdr:row>
      <xdr:rowOff>66002</xdr:rowOff>
    </xdr:to>
    <xdr:graphicFrame macro="">
      <xdr:nvGraphicFramePr>
        <xdr:cNvPr id="2" name="Gráfico 1">
          <a:extLst>
            <a:ext uri="{FF2B5EF4-FFF2-40B4-BE49-F238E27FC236}">
              <a16:creationId xmlns:a16="http://schemas.microsoft.com/office/drawing/2014/main" id="{D0D1F651-1AE1-4F98-8CDF-CBD6C1C96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5</xdr:row>
      <xdr:rowOff>0</xdr:rowOff>
    </xdr:from>
    <xdr:to>
      <xdr:col>26</xdr:col>
      <xdr:colOff>30385</xdr:colOff>
      <xdr:row>29</xdr:row>
      <xdr:rowOff>131623</xdr:rowOff>
    </xdr:to>
    <xdr:graphicFrame macro="">
      <xdr:nvGraphicFramePr>
        <xdr:cNvPr id="3" name="Chart 2">
          <a:extLst>
            <a:ext uri="{FF2B5EF4-FFF2-40B4-BE49-F238E27FC236}">
              <a16:creationId xmlns:a16="http://schemas.microsoft.com/office/drawing/2014/main" id="{64DA45B5-B880-4514-A589-466EF455F4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11</xdr:col>
      <xdr:colOff>101600</xdr:colOff>
      <xdr:row>6</xdr:row>
      <xdr:rowOff>0</xdr:rowOff>
    </xdr:from>
    <xdr:to>
      <xdr:col>18</xdr:col>
      <xdr:colOff>707599</xdr:colOff>
      <xdr:row>34</xdr:row>
      <xdr:rowOff>66002</xdr:rowOff>
    </xdr:to>
    <xdr:graphicFrame macro="">
      <xdr:nvGraphicFramePr>
        <xdr:cNvPr id="2" name="Gráfico 1">
          <a:extLst>
            <a:ext uri="{FF2B5EF4-FFF2-40B4-BE49-F238E27FC236}">
              <a16:creationId xmlns:a16="http://schemas.microsoft.com/office/drawing/2014/main" id="{072056B4-A0AC-4B39-80A2-300A7FF8B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11</xdr:col>
      <xdr:colOff>44450</xdr:colOff>
      <xdr:row>6</xdr:row>
      <xdr:rowOff>0</xdr:rowOff>
    </xdr:from>
    <xdr:to>
      <xdr:col>18</xdr:col>
      <xdr:colOff>650449</xdr:colOff>
      <xdr:row>34</xdr:row>
      <xdr:rowOff>66002</xdr:rowOff>
    </xdr:to>
    <xdr:graphicFrame macro="">
      <xdr:nvGraphicFramePr>
        <xdr:cNvPr id="2" name="Gráfico 1">
          <a:extLst>
            <a:ext uri="{FF2B5EF4-FFF2-40B4-BE49-F238E27FC236}">
              <a16:creationId xmlns:a16="http://schemas.microsoft.com/office/drawing/2014/main" id="{475BC76F-869B-45BE-904A-9537A0DC0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10</xdr:col>
      <xdr:colOff>339725</xdr:colOff>
      <xdr:row>6</xdr:row>
      <xdr:rowOff>0</xdr:rowOff>
    </xdr:from>
    <xdr:to>
      <xdr:col>18</xdr:col>
      <xdr:colOff>336124</xdr:colOff>
      <xdr:row>34</xdr:row>
      <xdr:rowOff>66002</xdr:rowOff>
    </xdr:to>
    <xdr:graphicFrame macro="">
      <xdr:nvGraphicFramePr>
        <xdr:cNvPr id="2" name="Gráfico 1">
          <a:extLst>
            <a:ext uri="{FF2B5EF4-FFF2-40B4-BE49-F238E27FC236}">
              <a16:creationId xmlns:a16="http://schemas.microsoft.com/office/drawing/2014/main" id="{0390C3A8-B87F-4BC4-8309-DB52F0F8D9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B6AFC37C-0DA6-4139-9576-DEF30002E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F4ED2348-7344-48CF-AA5A-16579DE5AE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EEF40927-8B1D-408E-A86A-FA01203B55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B409CB8C-D69C-4D3E-BAFD-7631D02EA8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8FBE4A88-7BFF-4603-B5AC-59C02EE1D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23</xdr:row>
      <xdr:rowOff>127000</xdr:rowOff>
    </xdr:to>
    <xdr:graphicFrame macro="">
      <xdr:nvGraphicFramePr>
        <xdr:cNvPr id="2" name="Gráfico 1">
          <a:extLst>
            <a:ext uri="{FF2B5EF4-FFF2-40B4-BE49-F238E27FC236}">
              <a16:creationId xmlns:a16="http://schemas.microsoft.com/office/drawing/2014/main" id="{B1CF6075-6ADA-4D89-8143-6222EE000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0E69BDA2-09D5-4B19-94DC-C9C2FAF7C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14286</xdr:colOff>
      <xdr:row>6</xdr:row>
      <xdr:rowOff>9525</xdr:rowOff>
    </xdr:from>
    <xdr:to>
      <xdr:col>11</xdr:col>
      <xdr:colOff>512192</xdr:colOff>
      <xdr:row>40</xdr:row>
      <xdr:rowOff>52657</xdr:rowOff>
    </xdr:to>
    <xdr:graphicFrame macro="">
      <xdr:nvGraphicFramePr>
        <xdr:cNvPr id="2" name="Chart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6184EE1F-8C76-4B84-BD9A-5EBE10F10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EBE14F5C-AB12-437B-B7F0-BB6FB306F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971573EC-FE69-48D9-AA2E-FD6ABD2EE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20</xdr:row>
      <xdr:rowOff>127000</xdr:rowOff>
    </xdr:to>
    <xdr:graphicFrame macro="">
      <xdr:nvGraphicFramePr>
        <xdr:cNvPr id="2" name="Gráfico 1">
          <a:extLst>
            <a:ext uri="{FF2B5EF4-FFF2-40B4-BE49-F238E27FC236}">
              <a16:creationId xmlns:a16="http://schemas.microsoft.com/office/drawing/2014/main" id="{07E026A6-CFA1-4FFA-8A6D-66A06FDF7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86146D34-06C3-4714-B4FE-0DB8F7F06D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2DBDD19D-EDEE-4D11-9497-D83B7241BE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585B8A86-3920-446D-B950-C641AD437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EF92AA3B-DF86-43E4-BC1D-5E2AE6E02D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6</xdr:col>
      <xdr:colOff>304800</xdr:colOff>
      <xdr:row>4</xdr:row>
      <xdr:rowOff>0</xdr:rowOff>
    </xdr:from>
    <xdr:to>
      <xdr:col>14</xdr:col>
      <xdr:colOff>153670</xdr:colOff>
      <xdr:row>20</xdr:row>
      <xdr:rowOff>127000</xdr:rowOff>
    </xdr:to>
    <xdr:graphicFrame macro="">
      <xdr:nvGraphicFramePr>
        <xdr:cNvPr id="2" name="Gráfico 1">
          <a:extLst>
            <a:ext uri="{FF2B5EF4-FFF2-40B4-BE49-F238E27FC236}">
              <a16:creationId xmlns:a16="http://schemas.microsoft.com/office/drawing/2014/main" id="{905961FF-6B0A-4F7F-BA14-69E2EE724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5</xdr:col>
      <xdr:colOff>457200</xdr:colOff>
      <xdr:row>4</xdr:row>
      <xdr:rowOff>0</xdr:rowOff>
    </xdr:from>
    <xdr:to>
      <xdr:col>13</xdr:col>
      <xdr:colOff>306070</xdr:colOff>
      <xdr:row>20</xdr:row>
      <xdr:rowOff>127000</xdr:rowOff>
    </xdr:to>
    <xdr:graphicFrame macro="">
      <xdr:nvGraphicFramePr>
        <xdr:cNvPr id="2" name="Gráfico 1">
          <a:extLst>
            <a:ext uri="{FF2B5EF4-FFF2-40B4-BE49-F238E27FC236}">
              <a16:creationId xmlns:a16="http://schemas.microsoft.com/office/drawing/2014/main" id="{409E365D-73ED-458E-93D8-3A4BCB6A9E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85724</xdr:colOff>
      <xdr:row>4</xdr:row>
      <xdr:rowOff>10886</xdr:rowOff>
    </xdr:from>
    <xdr:to>
      <xdr:col>13</xdr:col>
      <xdr:colOff>733425</xdr:colOff>
      <xdr:row>20</xdr:row>
      <xdr:rowOff>28575</xdr:rowOff>
    </xdr:to>
    <xdr:graphicFrame macro="">
      <xdr:nvGraphicFramePr>
        <xdr:cNvPr id="2" name="Gráfico 1">
          <a:extLst>
            <a:ext uri="{FF2B5EF4-FFF2-40B4-BE49-F238E27FC236}">
              <a16:creationId xmlns:a16="http://schemas.microsoft.com/office/drawing/2014/main" id="{563643C5-08D0-4B64-8F8E-33AE18DC86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428EFB5C-099A-4DAA-B966-F9912D428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2B87E50E-69EB-4779-AE6D-1FFFA20F1A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3FB44E06-BE64-4CDD-A02A-AD57D6C49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2AB1DDC3-2A9B-45DA-BE85-BF7AED15D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40525CFC-E613-47AA-8DA8-A095493DAD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014683A2-BC99-47D9-B128-6EDBB9FC9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2665D1A6-0005-458A-B68F-D0C9CEA85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2BDC7318-4312-44B3-90B1-305835CD7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DC091722-66A4-465D-A30A-AE0ECC8F0A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1ED6CFF9-D033-414F-BDCB-01038698E5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36.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37.bin"/></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38.bin"/></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5.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6.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7.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8.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9.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1.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2.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3.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4.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5.bin"/></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7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3"/>
  <dimension ref="A1:I220"/>
  <sheetViews>
    <sheetView tabSelected="1" zoomScaleNormal="100" workbookViewId="0"/>
  </sheetViews>
  <sheetFormatPr baseColWidth="10" defaultColWidth="11.42578125" defaultRowHeight="12.75" x14ac:dyDescent="0.2"/>
  <cols>
    <col min="1" max="1" width="15.7109375" style="7" customWidth="1"/>
    <col min="2" max="2" width="75.7109375" style="7" customWidth="1"/>
    <col min="3" max="16384" width="11.42578125" style="7"/>
  </cols>
  <sheetData>
    <row r="1" spans="1:9" ht="15" x14ac:dyDescent="0.25">
      <c r="A1" s="147" t="s">
        <v>1287</v>
      </c>
      <c r="H1" s="18"/>
      <c r="I1" s="18"/>
    </row>
    <row r="2" spans="1:9" x14ac:dyDescent="0.2">
      <c r="A2" s="24" t="s">
        <v>1957</v>
      </c>
    </row>
    <row r="4" spans="1:9" ht="14.25" x14ac:dyDescent="0.2">
      <c r="A4" s="148" t="s">
        <v>1288</v>
      </c>
      <c r="B4" s="148" t="s">
        <v>1289</v>
      </c>
    </row>
    <row r="5" spans="1:9" ht="15" x14ac:dyDescent="0.25">
      <c r="A5" s="25" t="s">
        <v>353</v>
      </c>
      <c r="B5" s="150" t="s">
        <v>1815</v>
      </c>
    </row>
    <row r="6" spans="1:9" ht="15" x14ac:dyDescent="0.25">
      <c r="A6" s="25" t="s">
        <v>354</v>
      </c>
      <c r="B6" s="150" t="s">
        <v>1816</v>
      </c>
    </row>
    <row r="7" spans="1:9" ht="15" x14ac:dyDescent="0.25">
      <c r="A7" s="25" t="s">
        <v>355</v>
      </c>
      <c r="B7" s="150" t="s">
        <v>1817</v>
      </c>
    </row>
    <row r="8" spans="1:9" ht="15" x14ac:dyDescent="0.25">
      <c r="A8" s="25" t="s">
        <v>356</v>
      </c>
      <c r="B8" s="150" t="s">
        <v>1818</v>
      </c>
    </row>
    <row r="9" spans="1:9" ht="15" x14ac:dyDescent="0.25">
      <c r="A9" s="25" t="s">
        <v>357</v>
      </c>
      <c r="B9" s="150" t="s">
        <v>1819</v>
      </c>
    </row>
    <row r="10" spans="1:9" ht="15" x14ac:dyDescent="0.25">
      <c r="A10" s="25" t="s">
        <v>358</v>
      </c>
      <c r="B10" s="150" t="s">
        <v>1820</v>
      </c>
    </row>
    <row r="11" spans="1:9" ht="15" x14ac:dyDescent="0.25">
      <c r="A11" s="25" t="s">
        <v>359</v>
      </c>
      <c r="B11" s="150" t="s">
        <v>1821</v>
      </c>
    </row>
    <row r="12" spans="1:9" ht="15" x14ac:dyDescent="0.25">
      <c r="A12" s="25" t="s">
        <v>360</v>
      </c>
      <c r="B12" s="150" t="s">
        <v>1822</v>
      </c>
    </row>
    <row r="13" spans="1:9" ht="15" x14ac:dyDescent="0.25">
      <c r="A13" s="25" t="s">
        <v>361</v>
      </c>
      <c r="B13" s="150" t="s">
        <v>1823</v>
      </c>
    </row>
    <row r="14" spans="1:9" ht="15" x14ac:dyDescent="0.25">
      <c r="A14" s="25" t="s">
        <v>362</v>
      </c>
      <c r="B14" s="150" t="s">
        <v>1824</v>
      </c>
    </row>
    <row r="15" spans="1:9" ht="15" x14ac:dyDescent="0.25">
      <c r="A15" s="25" t="s">
        <v>363</v>
      </c>
      <c r="B15" s="150" t="s">
        <v>1825</v>
      </c>
    </row>
    <row r="16" spans="1:9" ht="15" x14ac:dyDescent="0.25">
      <c r="A16" s="25" t="s">
        <v>364</v>
      </c>
      <c r="B16" s="150" t="s">
        <v>1826</v>
      </c>
    </row>
    <row r="17" spans="1:2" ht="15" x14ac:dyDescent="0.25">
      <c r="A17" s="25" t="s">
        <v>365</v>
      </c>
      <c r="B17" s="150" t="s">
        <v>1827</v>
      </c>
    </row>
    <row r="18" spans="1:2" ht="15" x14ac:dyDescent="0.25">
      <c r="A18" s="25" t="s">
        <v>366</v>
      </c>
      <c r="B18" s="150" t="s">
        <v>1828</v>
      </c>
    </row>
    <row r="19" spans="1:2" ht="15" x14ac:dyDescent="0.25">
      <c r="A19" s="25" t="s">
        <v>367</v>
      </c>
      <c r="B19" s="150" t="s">
        <v>1829</v>
      </c>
    </row>
    <row r="20" spans="1:2" ht="15" x14ac:dyDescent="0.25">
      <c r="A20" s="25" t="s">
        <v>368</v>
      </c>
      <c r="B20" s="150" t="s">
        <v>1830</v>
      </c>
    </row>
    <row r="21" spans="1:2" ht="15" x14ac:dyDescent="0.25">
      <c r="A21" s="25" t="s">
        <v>369</v>
      </c>
      <c r="B21" s="150" t="s">
        <v>1794</v>
      </c>
    </row>
    <row r="22" spans="1:2" ht="15" x14ac:dyDescent="0.25">
      <c r="A22" s="25" t="s">
        <v>986</v>
      </c>
      <c r="B22" s="150" t="s">
        <v>1831</v>
      </c>
    </row>
    <row r="23" spans="1:2" ht="15" x14ac:dyDescent="0.25">
      <c r="A23" s="25" t="s">
        <v>987</v>
      </c>
      <c r="B23" s="150" t="s">
        <v>1832</v>
      </c>
    </row>
    <row r="24" spans="1:2" ht="15" x14ac:dyDescent="0.25">
      <c r="A24" s="25" t="s">
        <v>988</v>
      </c>
      <c r="B24" s="150" t="s">
        <v>1833</v>
      </c>
    </row>
    <row r="25" spans="1:2" ht="15" x14ac:dyDescent="0.25">
      <c r="A25" s="25" t="s">
        <v>989</v>
      </c>
      <c r="B25" s="150" t="s">
        <v>1834</v>
      </c>
    </row>
    <row r="26" spans="1:2" ht="15" x14ac:dyDescent="0.25">
      <c r="A26" s="25" t="s">
        <v>990</v>
      </c>
      <c r="B26" s="150" t="s">
        <v>1835</v>
      </c>
    </row>
    <row r="27" spans="1:2" ht="15" x14ac:dyDescent="0.25">
      <c r="A27" s="25" t="s">
        <v>1237</v>
      </c>
      <c r="B27" s="150" t="s">
        <v>1836</v>
      </c>
    </row>
    <row r="28" spans="1:2" ht="15" x14ac:dyDescent="0.25">
      <c r="A28" s="25" t="s">
        <v>1665</v>
      </c>
      <c r="B28" s="150" t="s">
        <v>1837</v>
      </c>
    </row>
    <row r="29" spans="1:2" ht="15" x14ac:dyDescent="0.25">
      <c r="A29" s="26" t="s">
        <v>1082</v>
      </c>
      <c r="B29" s="150" t="s">
        <v>1675</v>
      </c>
    </row>
    <row r="30" spans="1:2" ht="15" x14ac:dyDescent="0.25">
      <c r="A30" s="26" t="s">
        <v>1083</v>
      </c>
      <c r="B30" s="150" t="s">
        <v>1678</v>
      </c>
    </row>
    <row r="31" spans="1:2" ht="15" x14ac:dyDescent="0.25">
      <c r="A31" s="26" t="s">
        <v>1084</v>
      </c>
      <c r="B31" s="150" t="s">
        <v>1846</v>
      </c>
    </row>
    <row r="32" spans="1:2" ht="15" x14ac:dyDescent="0.25">
      <c r="A32" s="26" t="s">
        <v>1085</v>
      </c>
      <c r="B32" s="150" t="s">
        <v>1847</v>
      </c>
    </row>
    <row r="33" spans="1:2" ht="15" x14ac:dyDescent="0.25">
      <c r="A33" s="26" t="s">
        <v>1086</v>
      </c>
      <c r="B33" s="150" t="s">
        <v>1838</v>
      </c>
    </row>
    <row r="34" spans="1:2" ht="15" x14ac:dyDescent="0.25">
      <c r="A34" s="26" t="s">
        <v>1087</v>
      </c>
      <c r="B34" s="150" t="s">
        <v>1839</v>
      </c>
    </row>
    <row r="35" spans="1:2" ht="15" x14ac:dyDescent="0.25">
      <c r="A35" s="26" t="s">
        <v>692</v>
      </c>
      <c r="B35" s="150" t="s">
        <v>1840</v>
      </c>
    </row>
    <row r="36" spans="1:2" ht="15" x14ac:dyDescent="0.25">
      <c r="A36" s="26" t="s">
        <v>1036</v>
      </c>
      <c r="B36" s="150" t="s">
        <v>1841</v>
      </c>
    </row>
    <row r="37" spans="1:2" ht="15" x14ac:dyDescent="0.25">
      <c r="A37" s="26" t="s">
        <v>1104</v>
      </c>
      <c r="B37" s="150" t="s">
        <v>1842</v>
      </c>
    </row>
    <row r="38" spans="1:2" ht="15" x14ac:dyDescent="0.25">
      <c r="A38" s="26" t="s">
        <v>1105</v>
      </c>
      <c r="B38" s="150" t="s">
        <v>1843</v>
      </c>
    </row>
    <row r="39" spans="1:2" ht="15" x14ac:dyDescent="0.25">
      <c r="A39" s="26" t="s">
        <v>1106</v>
      </c>
      <c r="B39" s="150" t="s">
        <v>1844</v>
      </c>
    </row>
    <row r="40" spans="1:2" ht="15" x14ac:dyDescent="0.25">
      <c r="A40" s="26" t="s">
        <v>1107</v>
      </c>
      <c r="B40" s="150" t="s">
        <v>1845</v>
      </c>
    </row>
    <row r="41" spans="1:2" ht="15" x14ac:dyDescent="0.25">
      <c r="A41" s="26" t="s">
        <v>1003</v>
      </c>
      <c r="B41" s="150" t="s">
        <v>1848</v>
      </c>
    </row>
    <row r="42" spans="1:2" ht="15" x14ac:dyDescent="0.25">
      <c r="A42" s="26" t="s">
        <v>693</v>
      </c>
      <c r="B42" s="150" t="s">
        <v>1849</v>
      </c>
    </row>
    <row r="43" spans="1:2" ht="15" x14ac:dyDescent="0.25">
      <c r="A43" s="26" t="s">
        <v>1004</v>
      </c>
      <c r="B43" s="150" t="s">
        <v>1850</v>
      </c>
    </row>
    <row r="44" spans="1:2" ht="15" x14ac:dyDescent="0.25">
      <c r="A44" s="26" t="s">
        <v>1958</v>
      </c>
      <c r="B44" s="150" t="s">
        <v>1851</v>
      </c>
    </row>
    <row r="45" spans="1:2" ht="15" x14ac:dyDescent="0.25">
      <c r="A45" s="26" t="s">
        <v>1959</v>
      </c>
      <c r="B45" s="150" t="s">
        <v>1852</v>
      </c>
    </row>
    <row r="46" spans="1:2" ht="15" x14ac:dyDescent="0.25">
      <c r="A46" s="26" t="s">
        <v>1960</v>
      </c>
      <c r="B46" s="150" t="s">
        <v>1853</v>
      </c>
    </row>
    <row r="47" spans="1:2" ht="15" x14ac:dyDescent="0.25">
      <c r="A47" s="26" t="s">
        <v>1005</v>
      </c>
      <c r="B47" s="150" t="s">
        <v>1854</v>
      </c>
    </row>
    <row r="48" spans="1:2" ht="15" x14ac:dyDescent="0.25">
      <c r="A48" s="26" t="s">
        <v>370</v>
      </c>
      <c r="B48" s="150" t="s">
        <v>1855</v>
      </c>
    </row>
    <row r="49" spans="1:2" ht="15" x14ac:dyDescent="0.25">
      <c r="A49" s="26" t="s">
        <v>1961</v>
      </c>
      <c r="B49" s="150" t="s">
        <v>1856</v>
      </c>
    </row>
    <row r="50" spans="1:2" ht="15" x14ac:dyDescent="0.25">
      <c r="A50" s="26" t="s">
        <v>1962</v>
      </c>
      <c r="B50" s="150" t="s">
        <v>1857</v>
      </c>
    </row>
    <row r="51" spans="1:2" ht="15" x14ac:dyDescent="0.25">
      <c r="A51" s="26" t="s">
        <v>1047</v>
      </c>
      <c r="B51" s="150" t="s">
        <v>1858</v>
      </c>
    </row>
    <row r="52" spans="1:2" ht="15" x14ac:dyDescent="0.25">
      <c r="A52" s="26" t="s">
        <v>1088</v>
      </c>
      <c r="B52" s="150" t="s">
        <v>1859</v>
      </c>
    </row>
    <row r="53" spans="1:2" ht="15" x14ac:dyDescent="0.25">
      <c r="A53" s="26" t="s">
        <v>1089</v>
      </c>
      <c r="B53" s="150" t="s">
        <v>1860</v>
      </c>
    </row>
    <row r="54" spans="1:2" ht="15" x14ac:dyDescent="0.25">
      <c r="A54" s="26" t="s">
        <v>1982</v>
      </c>
      <c r="B54" s="150" t="s">
        <v>1976</v>
      </c>
    </row>
    <row r="55" spans="1:2" ht="15" x14ac:dyDescent="0.25">
      <c r="A55" s="26" t="s">
        <v>1983</v>
      </c>
      <c r="B55" s="150" t="s">
        <v>1977</v>
      </c>
    </row>
    <row r="56" spans="1:2" ht="15" x14ac:dyDescent="0.25">
      <c r="A56" s="26" t="s">
        <v>1984</v>
      </c>
      <c r="B56" s="150" t="s">
        <v>1978</v>
      </c>
    </row>
    <row r="57" spans="1:2" ht="15" x14ac:dyDescent="0.25">
      <c r="A57" s="26" t="s">
        <v>1090</v>
      </c>
      <c r="B57" s="150" t="s">
        <v>1861</v>
      </c>
    </row>
    <row r="58" spans="1:2" ht="15" x14ac:dyDescent="0.25">
      <c r="A58" s="26" t="s">
        <v>1279</v>
      </c>
      <c r="B58" s="150" t="s">
        <v>1862</v>
      </c>
    </row>
    <row r="59" spans="1:2" ht="15" x14ac:dyDescent="0.25">
      <c r="A59" s="26" t="s">
        <v>1280</v>
      </c>
      <c r="B59" s="150" t="s">
        <v>1863</v>
      </c>
    </row>
    <row r="60" spans="1:2" ht="15" x14ac:dyDescent="0.25">
      <c r="A60" s="26" t="s">
        <v>1281</v>
      </c>
      <c r="B60" s="150" t="s">
        <v>1864</v>
      </c>
    </row>
    <row r="61" spans="1:2" ht="15" x14ac:dyDescent="0.25">
      <c r="A61" s="26" t="s">
        <v>1282</v>
      </c>
      <c r="B61" s="150" t="s">
        <v>1865</v>
      </c>
    </row>
    <row r="62" spans="1:2" ht="15" x14ac:dyDescent="0.25">
      <c r="A62" s="26" t="s">
        <v>1283</v>
      </c>
      <c r="B62" s="150" t="s">
        <v>1866</v>
      </c>
    </row>
    <row r="63" spans="1:2" ht="15" x14ac:dyDescent="0.25">
      <c r="A63" s="26" t="s">
        <v>1284</v>
      </c>
      <c r="B63" s="150" t="s">
        <v>1867</v>
      </c>
    </row>
    <row r="64" spans="1:2" ht="15" x14ac:dyDescent="0.25">
      <c r="A64" s="26" t="s">
        <v>1666</v>
      </c>
      <c r="B64" s="150" t="s">
        <v>1868</v>
      </c>
    </row>
    <row r="65" spans="1:2" ht="15" x14ac:dyDescent="0.25">
      <c r="A65" s="26" t="s">
        <v>1050</v>
      </c>
      <c r="B65" s="150" t="s">
        <v>1869</v>
      </c>
    </row>
    <row r="66" spans="1:2" ht="15" x14ac:dyDescent="0.25">
      <c r="A66" s="26" t="s">
        <v>1667</v>
      </c>
      <c r="B66" s="150" t="s">
        <v>1870</v>
      </c>
    </row>
    <row r="67" spans="1:2" ht="15" x14ac:dyDescent="0.25">
      <c r="A67" s="26" t="s">
        <v>1051</v>
      </c>
      <c r="B67" s="150" t="s">
        <v>1871</v>
      </c>
    </row>
    <row r="68" spans="1:2" ht="15" x14ac:dyDescent="0.25">
      <c r="A68" s="26" t="s">
        <v>1668</v>
      </c>
      <c r="B68" s="150" t="s">
        <v>1872</v>
      </c>
    </row>
    <row r="69" spans="1:2" ht="15" x14ac:dyDescent="0.25">
      <c r="A69" s="26" t="s">
        <v>1108</v>
      </c>
      <c r="B69" s="150" t="s">
        <v>1873</v>
      </c>
    </row>
    <row r="70" spans="1:2" ht="15" x14ac:dyDescent="0.25">
      <c r="A70" s="26" t="s">
        <v>1109</v>
      </c>
      <c r="B70" s="150" t="s">
        <v>1874</v>
      </c>
    </row>
    <row r="71" spans="1:2" ht="15" x14ac:dyDescent="0.25">
      <c r="A71" s="26" t="s">
        <v>1238</v>
      </c>
      <c r="B71" s="150" t="s">
        <v>1875</v>
      </c>
    </row>
    <row r="72" spans="1:2" ht="15" x14ac:dyDescent="0.25">
      <c r="A72" s="26" t="s">
        <v>1239</v>
      </c>
      <c r="B72" s="150" t="s">
        <v>1876</v>
      </c>
    </row>
    <row r="73" spans="1:2" ht="15" x14ac:dyDescent="0.25">
      <c r="A73" s="26" t="s">
        <v>1985</v>
      </c>
      <c r="B73" s="150" t="s">
        <v>1975</v>
      </c>
    </row>
    <row r="74" spans="1:2" ht="15" x14ac:dyDescent="0.25">
      <c r="A74" s="26" t="s">
        <v>1535</v>
      </c>
      <c r="B74" s="150" t="s">
        <v>1877</v>
      </c>
    </row>
    <row r="75" spans="1:2" ht="15" x14ac:dyDescent="0.25">
      <c r="A75" s="26" t="s">
        <v>1536</v>
      </c>
      <c r="B75" s="150" t="s">
        <v>1878</v>
      </c>
    </row>
    <row r="76" spans="1:2" ht="15" x14ac:dyDescent="0.25">
      <c r="A76" s="26" t="s">
        <v>1285</v>
      </c>
      <c r="B76" s="150" t="s">
        <v>1879</v>
      </c>
    </row>
    <row r="77" spans="1:2" ht="15" x14ac:dyDescent="0.25">
      <c r="A77" s="26" t="s">
        <v>1500</v>
      </c>
      <c r="B77" s="150" t="s">
        <v>1880</v>
      </c>
    </row>
    <row r="78" spans="1:2" ht="15" x14ac:dyDescent="0.25">
      <c r="A78" s="26" t="s">
        <v>1501</v>
      </c>
      <c r="B78" s="150" t="s">
        <v>1881</v>
      </c>
    </row>
    <row r="79" spans="1:2" ht="15" x14ac:dyDescent="0.25">
      <c r="A79" s="26" t="s">
        <v>1502</v>
      </c>
      <c r="B79" s="150" t="s">
        <v>1882</v>
      </c>
    </row>
    <row r="80" spans="1:2" ht="15" x14ac:dyDescent="0.25">
      <c r="A80" s="26" t="s">
        <v>1503</v>
      </c>
      <c r="B80" s="150" t="s">
        <v>1883</v>
      </c>
    </row>
    <row r="81" spans="1:2" ht="15" x14ac:dyDescent="0.25">
      <c r="A81" s="26" t="s">
        <v>1504</v>
      </c>
      <c r="B81" s="150" t="s">
        <v>1884</v>
      </c>
    </row>
    <row r="82" spans="1:2" ht="15" x14ac:dyDescent="0.25">
      <c r="A82" s="26" t="s">
        <v>1669</v>
      </c>
      <c r="B82" s="150" t="s">
        <v>1885</v>
      </c>
    </row>
    <row r="83" spans="1:2" ht="15" x14ac:dyDescent="0.25">
      <c r="A83" s="26" t="s">
        <v>1670</v>
      </c>
      <c r="B83" s="150" t="s">
        <v>1886</v>
      </c>
    </row>
    <row r="84" spans="1:2" ht="15" x14ac:dyDescent="0.25">
      <c r="A84" s="26" t="s">
        <v>1671</v>
      </c>
      <c r="B84" s="150" t="s">
        <v>1887</v>
      </c>
    </row>
    <row r="85" spans="1:2" ht="15" x14ac:dyDescent="0.25">
      <c r="A85" s="26" t="s">
        <v>1052</v>
      </c>
      <c r="B85" s="150" t="s">
        <v>1888</v>
      </c>
    </row>
    <row r="86" spans="1:2" ht="15" x14ac:dyDescent="0.25">
      <c r="A86" s="26" t="s">
        <v>1053</v>
      </c>
      <c r="B86" s="150" t="s">
        <v>1889</v>
      </c>
    </row>
    <row r="87" spans="1:2" ht="15" x14ac:dyDescent="0.25">
      <c r="A87" s="26" t="s">
        <v>1240</v>
      </c>
      <c r="B87" s="150" t="s">
        <v>1890</v>
      </c>
    </row>
    <row r="88" spans="1:2" ht="15" x14ac:dyDescent="0.25">
      <c r="A88" s="26" t="s">
        <v>1963</v>
      </c>
      <c r="B88" s="150" t="s">
        <v>1891</v>
      </c>
    </row>
    <row r="89" spans="1:2" ht="15" x14ac:dyDescent="0.25">
      <c r="A89" s="26" t="s">
        <v>1986</v>
      </c>
      <c r="B89" s="150" t="s">
        <v>1979</v>
      </c>
    </row>
    <row r="90" spans="1:2" ht="15" x14ac:dyDescent="0.25">
      <c r="A90" s="26" t="s">
        <v>1987</v>
      </c>
      <c r="B90" s="150" t="s">
        <v>1980</v>
      </c>
    </row>
    <row r="91" spans="1:2" ht="15" x14ac:dyDescent="0.25">
      <c r="A91" s="26" t="s">
        <v>1988</v>
      </c>
      <c r="B91" s="150" t="s">
        <v>1981</v>
      </c>
    </row>
    <row r="92" spans="1:2" ht="15" x14ac:dyDescent="0.25">
      <c r="A92" s="26" t="s">
        <v>1537</v>
      </c>
      <c r="B92" s="150" t="s">
        <v>1892</v>
      </c>
    </row>
    <row r="93" spans="1:2" ht="15" x14ac:dyDescent="0.25">
      <c r="A93" s="26" t="s">
        <v>1538</v>
      </c>
      <c r="B93" s="150" t="s">
        <v>1893</v>
      </c>
    </row>
    <row r="94" spans="1:2" ht="15" x14ac:dyDescent="0.25">
      <c r="A94" s="26" t="s">
        <v>1539</v>
      </c>
      <c r="B94" s="150" t="s">
        <v>1894</v>
      </c>
    </row>
    <row r="95" spans="1:2" ht="15" x14ac:dyDescent="0.25">
      <c r="A95" s="26" t="s">
        <v>1505</v>
      </c>
      <c r="B95" s="150" t="s">
        <v>1895</v>
      </c>
    </row>
    <row r="96" spans="1:2" ht="15" x14ac:dyDescent="0.25">
      <c r="A96" s="26" t="s">
        <v>1506</v>
      </c>
      <c r="B96" s="150" t="s">
        <v>1896</v>
      </c>
    </row>
    <row r="97" spans="1:2" ht="15" x14ac:dyDescent="0.25">
      <c r="A97" s="26" t="s">
        <v>1507</v>
      </c>
      <c r="B97" s="150" t="s">
        <v>1897</v>
      </c>
    </row>
    <row r="98" spans="1:2" ht="15" x14ac:dyDescent="0.25">
      <c r="A98" s="26" t="s">
        <v>1508</v>
      </c>
      <c r="B98" s="150" t="s">
        <v>1898</v>
      </c>
    </row>
    <row r="99" spans="1:2" ht="15" x14ac:dyDescent="0.25">
      <c r="A99" s="26" t="s">
        <v>1672</v>
      </c>
      <c r="B99" s="150" t="s">
        <v>1899</v>
      </c>
    </row>
    <row r="100" spans="1:2" ht="15" x14ac:dyDescent="0.25">
      <c r="A100" s="26" t="s">
        <v>1033</v>
      </c>
      <c r="B100" s="150" t="s">
        <v>1900</v>
      </c>
    </row>
    <row r="101" spans="1:2" ht="15" x14ac:dyDescent="0.25">
      <c r="A101" s="26" t="s">
        <v>1673</v>
      </c>
      <c r="B101" s="150" t="s">
        <v>1901</v>
      </c>
    </row>
    <row r="102" spans="1:2" ht="15" x14ac:dyDescent="0.25">
      <c r="A102" s="26" t="s">
        <v>1054</v>
      </c>
      <c r="B102" s="150" t="s">
        <v>1902</v>
      </c>
    </row>
    <row r="103" spans="1:2" ht="15" x14ac:dyDescent="0.25">
      <c r="A103" s="26" t="s">
        <v>1674</v>
      </c>
      <c r="B103" s="150" t="s">
        <v>1903</v>
      </c>
    </row>
    <row r="104" spans="1:2" ht="15" x14ac:dyDescent="0.25">
      <c r="A104" s="26" t="s">
        <v>1241</v>
      </c>
      <c r="B104" s="150" t="s">
        <v>1904</v>
      </c>
    </row>
    <row r="105" spans="1:2" ht="15" x14ac:dyDescent="0.25">
      <c r="A105" s="26" t="s">
        <v>1242</v>
      </c>
      <c r="B105" s="150" t="s">
        <v>1905</v>
      </c>
    </row>
    <row r="106" spans="1:2" ht="15" x14ac:dyDescent="0.25">
      <c r="A106" s="26" t="s">
        <v>1243</v>
      </c>
      <c r="B106" s="150" t="s">
        <v>1906</v>
      </c>
    </row>
    <row r="107" spans="1:2" ht="15" x14ac:dyDescent="0.25">
      <c r="A107" s="26" t="s">
        <v>1964</v>
      </c>
      <c r="B107" s="150" t="s">
        <v>1907</v>
      </c>
    </row>
    <row r="108" spans="1:2" ht="15" x14ac:dyDescent="0.25">
      <c r="A108" s="26" t="s">
        <v>1965</v>
      </c>
      <c r="B108" s="150" t="s">
        <v>1908</v>
      </c>
    </row>
    <row r="109" spans="1:2" ht="15" x14ac:dyDescent="0.25">
      <c r="A109" s="26" t="s">
        <v>1966</v>
      </c>
      <c r="B109" s="150" t="s">
        <v>1909</v>
      </c>
    </row>
    <row r="110" spans="1:2" ht="15" x14ac:dyDescent="0.25">
      <c r="A110" s="26" t="s">
        <v>1967</v>
      </c>
      <c r="B110" s="150" t="s">
        <v>1910</v>
      </c>
    </row>
    <row r="111" spans="1:2" ht="15" x14ac:dyDescent="0.25">
      <c r="A111" s="26" t="s">
        <v>1037</v>
      </c>
      <c r="B111" s="150" t="s">
        <v>1911</v>
      </c>
    </row>
    <row r="112" spans="1:2" ht="15" x14ac:dyDescent="0.25">
      <c r="A112" s="26" t="s">
        <v>1038</v>
      </c>
      <c r="B112" s="150" t="s">
        <v>1912</v>
      </c>
    </row>
    <row r="113" spans="1:2" ht="15" x14ac:dyDescent="0.25">
      <c r="A113" s="26" t="s">
        <v>1091</v>
      </c>
      <c r="B113" s="150" t="s">
        <v>1913</v>
      </c>
    </row>
    <row r="114" spans="1:2" ht="15" x14ac:dyDescent="0.25">
      <c r="A114" s="26" t="s">
        <v>1092</v>
      </c>
      <c r="B114" s="150" t="s">
        <v>1914</v>
      </c>
    </row>
    <row r="115" spans="1:2" ht="15" x14ac:dyDescent="0.25">
      <c r="A115" s="26" t="s">
        <v>1509</v>
      </c>
      <c r="B115" s="150" t="s">
        <v>1915</v>
      </c>
    </row>
    <row r="116" spans="1:2" ht="15" x14ac:dyDescent="0.25">
      <c r="A116" s="26" t="s">
        <v>1510</v>
      </c>
      <c r="B116" s="150" t="s">
        <v>1916</v>
      </c>
    </row>
    <row r="117" spans="1:2" ht="15" x14ac:dyDescent="0.25">
      <c r="A117" s="26" t="s">
        <v>1511</v>
      </c>
      <c r="B117" s="150" t="s">
        <v>1917</v>
      </c>
    </row>
    <row r="118" spans="1:2" ht="15" x14ac:dyDescent="0.25">
      <c r="A118" s="26" t="s">
        <v>1512</v>
      </c>
      <c r="B118" s="150" t="s">
        <v>1918</v>
      </c>
    </row>
    <row r="119" spans="1:2" ht="15" x14ac:dyDescent="0.25">
      <c r="A119" s="26" t="s">
        <v>1513</v>
      </c>
      <c r="B119" s="150" t="s">
        <v>1919</v>
      </c>
    </row>
    <row r="120" spans="1:2" ht="15" x14ac:dyDescent="0.25">
      <c r="A120" s="26" t="s">
        <v>1514</v>
      </c>
      <c r="B120" s="150" t="s">
        <v>1920</v>
      </c>
    </row>
    <row r="121" spans="1:2" ht="15" x14ac:dyDescent="0.25">
      <c r="A121" s="26" t="s">
        <v>373</v>
      </c>
      <c r="B121" s="150" t="s">
        <v>1921</v>
      </c>
    </row>
    <row r="122" spans="1:2" ht="15" x14ac:dyDescent="0.25">
      <c r="A122" s="26" t="s">
        <v>374</v>
      </c>
      <c r="B122" s="150" t="s">
        <v>1922</v>
      </c>
    </row>
    <row r="123" spans="1:2" ht="15" x14ac:dyDescent="0.25">
      <c r="A123" s="26" t="s">
        <v>375</v>
      </c>
      <c r="B123" s="150" t="s">
        <v>1923</v>
      </c>
    </row>
    <row r="124" spans="1:2" ht="15" x14ac:dyDescent="0.25">
      <c r="A124" s="26" t="s">
        <v>376</v>
      </c>
      <c r="B124" s="150" t="s">
        <v>1924</v>
      </c>
    </row>
    <row r="125" spans="1:2" ht="15" x14ac:dyDescent="0.25">
      <c r="A125" s="26" t="s">
        <v>384</v>
      </c>
      <c r="B125" s="150" t="s">
        <v>1925</v>
      </c>
    </row>
    <row r="126" spans="1:2" ht="15" x14ac:dyDescent="0.25">
      <c r="A126" s="26" t="s">
        <v>1968</v>
      </c>
      <c r="B126" s="150" t="s">
        <v>1926</v>
      </c>
    </row>
    <row r="127" spans="1:2" ht="15" x14ac:dyDescent="0.25">
      <c r="A127" s="26" t="s">
        <v>1969</v>
      </c>
      <c r="B127" s="150" t="s">
        <v>1927</v>
      </c>
    </row>
    <row r="128" spans="1:2" ht="15" x14ac:dyDescent="0.25">
      <c r="A128" s="26" t="s">
        <v>1970</v>
      </c>
      <c r="B128" s="150" t="s">
        <v>1928</v>
      </c>
    </row>
    <row r="129" spans="1:2" ht="15" x14ac:dyDescent="0.25">
      <c r="A129" s="26" t="s">
        <v>1971</v>
      </c>
      <c r="B129" s="150" t="s">
        <v>1929</v>
      </c>
    </row>
    <row r="130" spans="1:2" ht="15" x14ac:dyDescent="0.25">
      <c r="A130" s="26" t="s">
        <v>1972</v>
      </c>
      <c r="B130" s="150" t="s">
        <v>1930</v>
      </c>
    </row>
    <row r="131" spans="1:2" ht="15" x14ac:dyDescent="0.25">
      <c r="A131" s="26" t="s">
        <v>1973</v>
      </c>
      <c r="B131" s="150" t="s">
        <v>1931</v>
      </c>
    </row>
    <row r="132" spans="1:2" ht="15" x14ac:dyDescent="0.25">
      <c r="A132" s="26" t="s">
        <v>385</v>
      </c>
      <c r="B132" s="150" t="s">
        <v>1932</v>
      </c>
    </row>
    <row r="133" spans="1:2" ht="15" x14ac:dyDescent="0.25">
      <c r="A133" s="26" t="s">
        <v>1093</v>
      </c>
      <c r="B133" s="150" t="s">
        <v>1933</v>
      </c>
    </row>
    <row r="134" spans="1:2" ht="15" x14ac:dyDescent="0.25">
      <c r="A134" s="26" t="s">
        <v>1094</v>
      </c>
      <c r="B134" s="150" t="s">
        <v>1934</v>
      </c>
    </row>
    <row r="135" spans="1:2" ht="15" x14ac:dyDescent="0.25">
      <c r="A135" s="26" t="s">
        <v>1095</v>
      </c>
      <c r="B135" s="150" t="s">
        <v>1935</v>
      </c>
    </row>
    <row r="136" spans="1:2" ht="15" x14ac:dyDescent="0.25">
      <c r="A136" s="26" t="s">
        <v>1096</v>
      </c>
      <c r="B136" s="150" t="s">
        <v>1936</v>
      </c>
    </row>
    <row r="137" spans="1:2" ht="15" x14ac:dyDescent="0.25">
      <c r="A137" s="26" t="s">
        <v>1097</v>
      </c>
      <c r="B137" s="150" t="s">
        <v>1937</v>
      </c>
    </row>
    <row r="138" spans="1:2" ht="15" x14ac:dyDescent="0.25">
      <c r="A138" s="26" t="s">
        <v>1098</v>
      </c>
      <c r="B138" s="150" t="s">
        <v>1938</v>
      </c>
    </row>
    <row r="139" spans="1:2" ht="15" x14ac:dyDescent="0.25">
      <c r="A139" s="26" t="s">
        <v>394</v>
      </c>
      <c r="B139" s="150" t="s">
        <v>1939</v>
      </c>
    </row>
    <row r="140" spans="1:2" ht="15" x14ac:dyDescent="0.25">
      <c r="A140" s="26" t="s">
        <v>395</v>
      </c>
      <c r="B140" s="150" t="s">
        <v>1940</v>
      </c>
    </row>
    <row r="141" spans="1:2" ht="15" x14ac:dyDescent="0.25">
      <c r="A141" s="26" t="s">
        <v>674</v>
      </c>
      <c r="B141" s="150" t="s">
        <v>1941</v>
      </c>
    </row>
    <row r="142" spans="1:2" ht="15" x14ac:dyDescent="0.25">
      <c r="A142" s="26" t="s">
        <v>675</v>
      </c>
      <c r="B142" s="150" t="s">
        <v>1942</v>
      </c>
    </row>
    <row r="143" spans="1:2" ht="15" x14ac:dyDescent="0.25">
      <c r="A143" s="26" t="s">
        <v>676</v>
      </c>
      <c r="B143" s="150" t="s">
        <v>1943</v>
      </c>
    </row>
    <row r="144" spans="1:2" ht="15" x14ac:dyDescent="0.25">
      <c r="A144" s="26" t="s">
        <v>677</v>
      </c>
      <c r="B144" s="150" t="s">
        <v>1944</v>
      </c>
    </row>
    <row r="145" spans="1:2" ht="15" x14ac:dyDescent="0.25">
      <c r="A145" s="26" t="s">
        <v>678</v>
      </c>
      <c r="B145" s="150" t="s">
        <v>1945</v>
      </c>
    </row>
    <row r="146" spans="1:2" ht="15" x14ac:dyDescent="0.25">
      <c r="A146" s="26" t="s">
        <v>679</v>
      </c>
      <c r="B146" s="150" t="s">
        <v>1946</v>
      </c>
    </row>
    <row r="147" spans="1:2" ht="15" x14ac:dyDescent="0.25">
      <c r="A147" s="26" t="s">
        <v>680</v>
      </c>
      <c r="B147" s="150" t="s">
        <v>1947</v>
      </c>
    </row>
    <row r="148" spans="1:2" ht="15" x14ac:dyDescent="0.25">
      <c r="A148" s="26" t="s">
        <v>681</v>
      </c>
      <c r="B148" s="150" t="s">
        <v>1948</v>
      </c>
    </row>
    <row r="149" spans="1:2" ht="15" x14ac:dyDescent="0.25">
      <c r="A149" s="26" t="s">
        <v>682</v>
      </c>
      <c r="B149" s="150" t="s">
        <v>1949</v>
      </c>
    </row>
    <row r="150" spans="1:2" ht="15" x14ac:dyDescent="0.25">
      <c r="A150" s="26" t="s">
        <v>683</v>
      </c>
      <c r="B150" s="150" t="s">
        <v>1950</v>
      </c>
    </row>
    <row r="151" spans="1:2" ht="15" x14ac:dyDescent="0.25">
      <c r="A151" s="26" t="s">
        <v>684</v>
      </c>
      <c r="B151" s="150" t="s">
        <v>1951</v>
      </c>
    </row>
    <row r="152" spans="1:2" ht="15" x14ac:dyDescent="0.25">
      <c r="A152" s="26" t="s">
        <v>1286</v>
      </c>
      <c r="B152" s="150" t="s">
        <v>1952</v>
      </c>
    </row>
    <row r="153" spans="1:2" ht="15" x14ac:dyDescent="0.25">
      <c r="A153" s="26" t="s">
        <v>1540</v>
      </c>
      <c r="B153" s="150" t="s">
        <v>1953</v>
      </c>
    </row>
    <row r="154" spans="1:2" ht="15" x14ac:dyDescent="0.25">
      <c r="A154" s="26" t="s">
        <v>1974</v>
      </c>
      <c r="B154" s="150" t="s">
        <v>1954</v>
      </c>
    </row>
    <row r="155" spans="1:2" ht="15" x14ac:dyDescent="0.25">
      <c r="A155"/>
      <c r="B155" s="150"/>
    </row>
    <row r="156" spans="1:2" ht="15" x14ac:dyDescent="0.25">
      <c r="A156"/>
      <c r="B156" s="150"/>
    </row>
    <row r="157" spans="1:2" ht="15" x14ac:dyDescent="0.25">
      <c r="A157"/>
      <c r="B157" s="150"/>
    </row>
    <row r="158" spans="1:2" ht="15" x14ac:dyDescent="0.25">
      <c r="A158"/>
      <c r="B158" s="150"/>
    </row>
    <row r="159" spans="1:2" ht="15" x14ac:dyDescent="0.25">
      <c r="A159"/>
      <c r="B159" s="150"/>
    </row>
    <row r="160" spans="1:2" ht="15" x14ac:dyDescent="0.25">
      <c r="A160"/>
      <c r="B160" s="150"/>
    </row>
    <row r="161" spans="1:2" ht="15" x14ac:dyDescent="0.25">
      <c r="A161"/>
      <c r="B161" s="150"/>
    </row>
    <row r="162" spans="1:2" ht="15" x14ac:dyDescent="0.25">
      <c r="A162"/>
      <c r="B162" s="150"/>
    </row>
    <row r="163" spans="1:2" ht="15" x14ac:dyDescent="0.25">
      <c r="A163"/>
      <c r="B163" s="150"/>
    </row>
    <row r="164" spans="1:2" ht="15" x14ac:dyDescent="0.25">
      <c r="A164"/>
      <c r="B164" s="18"/>
    </row>
    <row r="165" spans="1:2" ht="15" x14ac:dyDescent="0.25">
      <c r="A165"/>
      <c r="B165" s="18"/>
    </row>
    <row r="166" spans="1:2" ht="15" x14ac:dyDescent="0.25">
      <c r="A166"/>
      <c r="B166" s="18"/>
    </row>
    <row r="167" spans="1:2" ht="15" x14ac:dyDescent="0.25">
      <c r="A167"/>
      <c r="B167" s="18"/>
    </row>
    <row r="168" spans="1:2" ht="15" x14ac:dyDescent="0.25">
      <c r="A168"/>
      <c r="B168" s="18"/>
    </row>
    <row r="169" spans="1:2" ht="15" x14ac:dyDescent="0.25">
      <c r="A169"/>
      <c r="B169" s="18"/>
    </row>
    <row r="170" spans="1:2" ht="15" x14ac:dyDescent="0.25">
      <c r="A170"/>
      <c r="B170" s="18"/>
    </row>
    <row r="171" spans="1:2" ht="15" x14ac:dyDescent="0.25">
      <c r="A171"/>
      <c r="B171" s="18"/>
    </row>
    <row r="172" spans="1:2" ht="15" x14ac:dyDescent="0.25">
      <c r="A172"/>
      <c r="B172" s="18"/>
    </row>
    <row r="173" spans="1:2" ht="15" x14ac:dyDescent="0.25">
      <c r="A173"/>
      <c r="B173" s="18"/>
    </row>
    <row r="174" spans="1:2" ht="15" x14ac:dyDescent="0.25">
      <c r="A174"/>
      <c r="B174" s="18"/>
    </row>
    <row r="175" spans="1:2" ht="15" x14ac:dyDescent="0.25">
      <c r="A175"/>
      <c r="B175" s="18"/>
    </row>
    <row r="176" spans="1:2" ht="15" x14ac:dyDescent="0.25">
      <c r="A176"/>
      <c r="B176" s="18"/>
    </row>
    <row r="177" spans="1:2" ht="15" x14ac:dyDescent="0.25">
      <c r="A177"/>
      <c r="B177" s="18"/>
    </row>
    <row r="178" spans="1:2" ht="15" x14ac:dyDescent="0.25">
      <c r="A178"/>
      <c r="B178" s="18"/>
    </row>
    <row r="179" spans="1:2" ht="15" x14ac:dyDescent="0.25">
      <c r="A179"/>
      <c r="B179" s="18"/>
    </row>
    <row r="180" spans="1:2" ht="15" x14ac:dyDescent="0.25">
      <c r="A180"/>
      <c r="B180" s="18"/>
    </row>
    <row r="181" spans="1:2" ht="15" x14ac:dyDescent="0.25">
      <c r="A181"/>
      <c r="B181" s="18"/>
    </row>
    <row r="182" spans="1:2" ht="15" x14ac:dyDescent="0.25">
      <c r="A182"/>
      <c r="B182" s="18"/>
    </row>
    <row r="183" spans="1:2" ht="15" x14ac:dyDescent="0.25">
      <c r="A183"/>
      <c r="B183" s="18"/>
    </row>
    <row r="184" spans="1:2" x14ac:dyDescent="0.2">
      <c r="A184" s="27"/>
      <c r="B184" s="18"/>
    </row>
    <row r="185" spans="1:2" x14ac:dyDescent="0.2">
      <c r="A185" s="27"/>
      <c r="B185" s="18"/>
    </row>
    <row r="186" spans="1:2" x14ac:dyDescent="0.2">
      <c r="A186" s="27"/>
      <c r="B186" s="18"/>
    </row>
    <row r="187" spans="1:2" x14ac:dyDescent="0.2">
      <c r="A187" s="27"/>
      <c r="B187" s="18"/>
    </row>
    <row r="188" spans="1:2" x14ac:dyDescent="0.2">
      <c r="A188" s="27"/>
      <c r="B188" s="18"/>
    </row>
    <row r="189" spans="1:2" x14ac:dyDescent="0.2">
      <c r="A189" s="27"/>
      <c r="B189" s="18"/>
    </row>
    <row r="190" spans="1:2" x14ac:dyDescent="0.2">
      <c r="A190" s="27"/>
      <c r="B190" s="18"/>
    </row>
    <row r="191" spans="1:2" x14ac:dyDescent="0.2">
      <c r="A191" s="27"/>
      <c r="B191" s="18"/>
    </row>
    <row r="192" spans="1:2" x14ac:dyDescent="0.2">
      <c r="A192" s="27"/>
      <c r="B192" s="18"/>
    </row>
    <row r="193" spans="1:2" x14ac:dyDescent="0.2">
      <c r="A193" s="27"/>
      <c r="B193" s="18"/>
    </row>
    <row r="194" spans="1:2" x14ac:dyDescent="0.2">
      <c r="A194" s="27"/>
      <c r="B194" s="18"/>
    </row>
    <row r="195" spans="1:2" x14ac:dyDescent="0.2">
      <c r="A195" s="27"/>
      <c r="B195" s="18"/>
    </row>
    <row r="196" spans="1:2" x14ac:dyDescent="0.2">
      <c r="A196" s="27"/>
      <c r="B196" s="18"/>
    </row>
    <row r="197" spans="1:2" x14ac:dyDescent="0.2">
      <c r="A197" s="27"/>
      <c r="B197" s="18"/>
    </row>
    <row r="198" spans="1:2" x14ac:dyDescent="0.2">
      <c r="A198" s="27"/>
      <c r="B198" s="18"/>
    </row>
    <row r="199" spans="1:2" x14ac:dyDescent="0.2">
      <c r="A199" s="27"/>
      <c r="B199" s="18"/>
    </row>
    <row r="200" spans="1:2" x14ac:dyDescent="0.2">
      <c r="A200" s="27"/>
      <c r="B200" s="18"/>
    </row>
    <row r="201" spans="1:2" x14ac:dyDescent="0.2">
      <c r="A201" s="27"/>
      <c r="B201" s="18"/>
    </row>
    <row r="202" spans="1:2" x14ac:dyDescent="0.2">
      <c r="A202" s="27"/>
      <c r="B202" s="18"/>
    </row>
    <row r="203" spans="1:2" x14ac:dyDescent="0.2">
      <c r="A203" s="27"/>
      <c r="B203" s="18"/>
    </row>
    <row r="204" spans="1:2" x14ac:dyDescent="0.2">
      <c r="A204" s="27"/>
      <c r="B204" s="18"/>
    </row>
    <row r="205" spans="1:2" x14ac:dyDescent="0.2">
      <c r="A205" s="27"/>
      <c r="B205" s="18"/>
    </row>
    <row r="206" spans="1:2" x14ac:dyDescent="0.2">
      <c r="A206" s="27"/>
      <c r="B206" s="18"/>
    </row>
    <row r="207" spans="1:2" x14ac:dyDescent="0.2">
      <c r="A207" s="27"/>
      <c r="B207" s="18"/>
    </row>
    <row r="208" spans="1:2" x14ac:dyDescent="0.2">
      <c r="A208" s="27"/>
      <c r="B208" s="18"/>
    </row>
    <row r="209" spans="1:2" x14ac:dyDescent="0.2">
      <c r="A209" s="27"/>
      <c r="B209" s="18"/>
    </row>
    <row r="210" spans="1:2" x14ac:dyDescent="0.2">
      <c r="A210" s="27"/>
      <c r="B210" s="18"/>
    </row>
    <row r="211" spans="1:2" x14ac:dyDescent="0.2">
      <c r="A211" s="27"/>
      <c r="B211" s="18"/>
    </row>
    <row r="212" spans="1:2" x14ac:dyDescent="0.2">
      <c r="A212" s="27"/>
      <c r="B212" s="18"/>
    </row>
    <row r="213" spans="1:2" x14ac:dyDescent="0.2">
      <c r="A213" s="27"/>
      <c r="B213" s="18"/>
    </row>
    <row r="214" spans="1:2" x14ac:dyDescent="0.2">
      <c r="A214" s="27"/>
      <c r="B214" s="18"/>
    </row>
    <row r="215" spans="1:2" x14ac:dyDescent="0.2">
      <c r="A215" s="27"/>
      <c r="B215" s="18"/>
    </row>
    <row r="216" spans="1:2" x14ac:dyDescent="0.2">
      <c r="A216" s="27"/>
      <c r="B216" s="18"/>
    </row>
    <row r="217" spans="1:2" x14ac:dyDescent="0.2">
      <c r="A217" s="27"/>
      <c r="B217" s="18"/>
    </row>
    <row r="218" spans="1:2" x14ac:dyDescent="0.2">
      <c r="A218" s="27"/>
      <c r="B218" s="18"/>
    </row>
    <row r="219" spans="1:2" x14ac:dyDescent="0.2">
      <c r="A219" s="27"/>
      <c r="B219" s="18"/>
    </row>
    <row r="220" spans="1:2" x14ac:dyDescent="0.2">
      <c r="A220" s="27"/>
    </row>
  </sheetData>
  <hyperlinks>
    <hyperlink ref="B5" location="Start2" display="Tabla 1. Exportaciones de Jalisco por subsector en el segundo trimestre de 2023, millones de dólares" xr:uid="{03D385D4-FB5B-4008-90F5-AC4297AF0C88}"/>
    <hyperlink ref="B6" location="Start3" display="Tabla 2. Exportaciones por entidad federativa, acumulado del primer semestre de 2023" xr:uid="{F77E1B39-6C49-42AE-A213-08ACB3062CB1}"/>
    <hyperlink ref="B7" location="Start4" display="Tabla 3. Indicador de Confianza del Consumidor Jalisciense, nivel del indicador y subíndices a agosto de 2023" xr:uid="{CA6546BC-1C88-40A9-ABA8-896BC56F97C3}"/>
    <hyperlink ref="B8" location="Start5" display="Tabla 4. Top 10, municipios de Jalisco con más empleo turístico, agosto 2023" xr:uid="{55DE81CD-C664-479B-A21B-F3FCAD9163CB}"/>
    <hyperlink ref="B9" location="Start6" display="Tabla 5. Top 10, municipios de Jalisco con mayor proporción de empleo turístico, agosto 2023" xr:uid="{E8033A04-26C5-48EE-9D7A-D8657F1DF3AE}"/>
    <hyperlink ref="B10" location="Start7" display="Tabla 6. Empleo formal del sector turístico por entidad federativa, agosto 2023" xr:uid="{364DD274-F972-4E07-B919-DBE58A0CFC54}"/>
    <hyperlink ref="B11" location="Start8" display="Tabla 7. Empleos en Jalisco por sector de actividad económica, julio 2023 vs agosto 2023" xr:uid="{A2C95082-9970-4E4F-B4D7-D5C9BCA8FF70}"/>
    <hyperlink ref="B12" location="Start9" display="Tabla 8. Empleos en Jalisco por sector de actividad económica, enero-agosto de 2023" xr:uid="{B1F6CD7C-E651-4029-A06C-88E07B8BCDCE}"/>
    <hyperlink ref="B13" location="Start10" display="Tabla 9. Empleos en Jalisco por sector de actividad económica, anual, agosto 2022-2023" xr:uid="{9FC3EADB-849D-426C-A9A7-80FCAF420D2C}"/>
    <hyperlink ref="B14" location="Start11" display="Tabla 10. Trabajadores asegurados en el IMSS en Jalisco por sector de actividad económica y sexo, julio y agosto 2023" xr:uid="{2D38A6ED-6CC1-46CF-BB48-29AA14355A58}"/>
    <hyperlink ref="B15" location="Start12" display="Tabla 11. Empleos en Jalisco por grupos de edad, julio 2023 vs agosto 2023" xr:uid="{43CBBC56-C629-4E2D-B94B-935AAE7009D8}"/>
    <hyperlink ref="B16" location="Start13" display="Tabla 12. Salario diario base cotización en Jalisco por división económica del IMSS, agosto 2023, variaciones en términos reales" xr:uid="{33B8233A-D96E-48AD-ADCF-8D08D87CF72B}"/>
    <hyperlink ref="B17" location="Start14" display="Tabla 13. Patrones registrados en el IMSS en Jalisco por división económica, agosto 2023 vs julio 2023" xr:uid="{A223934C-B35A-43C4-9DB8-9DFE9FFD19A6}"/>
    <hyperlink ref="B18" location="Start15" display="Tabla 14. Patrones registrados en el IMSS en Jalisco por división económica, agosto 2023 vs diciembre 2022" xr:uid="{016B7F1F-D25F-4127-8BCA-92BE64330E2D}"/>
    <hyperlink ref="B19" location="Start16" display="Tabla 15. Patrones registrados en el IMSS en Jalisco por división económica, agosto 2023 vs agosto 2022" xr:uid="{FAF06C91-D2D1-455E-8525-F2675A9E9261}"/>
    <hyperlink ref="B20" location="Start17" display="Tabla 16. Patrones registrados en el IMSS en Jalisco por tamaño, agosto 2023 vs julio de 2023" xr:uid="{07BB2A68-E9CF-4365-B931-C6D032DD6F73}"/>
    <hyperlink ref="B21" location="Start18" display="Tabla 17. Patrones registrados en el IMSS en Jalisco por tamaño, agosto 2023 vs agosto 2022" xr:uid="{E31090DC-12FC-414C-9FB7-4920B8E5BF10}"/>
    <hyperlink ref="B22" location="Start19" display="Tabla 18. Indicadores de empresas comerciales de Jalisco, variación porcentual anual, últimos doce meses" xr:uid="{217F93B5-2D42-4D08-B66F-D32BBD882FD2}"/>
    <hyperlink ref="B23" location="Start20" display="Tabla 19. Variación anual del número de cabezas, carne de canal y valor de la producción por especie, julio 2023" xr:uid="{3E05677C-BDBF-4543-AF0C-7A5AA78208D2}"/>
    <hyperlink ref="B24" location="Start21" display="Tabla 20. Ganado bovino, distribución por entidad federativa durante julio 2023" xr:uid="{25B355C2-B77F-4066-842D-740791A3542B}"/>
    <hyperlink ref="B25" location="Start22" display="Tabla 21. Ganado porcino, distribución por entidad federativa durante julio 2023" xr:uid="{98E1435B-C313-4976-AD71-FF10EE4C7C33}"/>
    <hyperlink ref="B26" location="Start23" display="Tabla 22. Ganado ovino, distribución por entidad federativa durante julio 2023" xr:uid="{368F2A1D-0474-482A-B165-3D849D09D50D}"/>
    <hyperlink ref="B27" location="Start24" display="Tabla 23. Ganado caprino, distribución por entidad federativa durante julio 2023" xr:uid="{12B80E6F-1B2F-4C12-B07F-FDC4834779F4}"/>
    <hyperlink ref="B28" location="Start25" display="Tabla 24. Distribución del total de empleos de municipios, agosto 2023" xr:uid="{16AEE06C-8F94-456D-A0DE-2060C319FBEB}"/>
    <hyperlink ref="B29" location="Start26" display="Figura 1. Exportaciones trimestrales de Jalisco, 2008 T1 - 2023 T2, millones de dólares" xr:uid="{2E3EE107-0564-4684-915D-522040AEC262}"/>
    <hyperlink ref="B30" location="Start27" display="Figura 2. Exportaciones por entidad federativa durante el segundo trimestre de 2023, millones de dólares" xr:uid="{489A59FB-5BB1-4205-B557-4ADCF4969840}"/>
    <hyperlink ref="B31" location="Start28" display="Figura 3. Exportaciones del subsector (Fabricación de equipo de computación, comunicación, medición y de otros equipos, componentes y accesorios electrónicos&quot; durante el segundo trimestre de 2023, millones de dólares" xr:uid="{08C8A776-5FAD-4577-84CC-F0DC284C4D0A}"/>
    <hyperlink ref="B32" location="Start29" display="Figura 4. Indicador de Confianza del Consumidor Jalisciense, febrero – 2020 a agosto – 2023" xr:uid="{37470A74-E317-4474-B58E-B326F032C2A1}"/>
    <hyperlink ref="B33" location="Start30" display="Figura 5. Porcentaje de cuentas Infonavit en cartera vencida en Jalisco y a nivel nacional, enero 2018 – julio 2023" xr:uid="{8AC8129A-7ECB-45B3-A74A-B631431E4B0F}"/>
    <hyperlink ref="B34" location="Start31" display="Figura 6. Porcentaje de cuentas en cartera vencida de Infonavit por entidad federativa, julio 2023" xr:uid="{38C71AB0-05F1-474F-81D6-6805E1F66970}"/>
    <hyperlink ref="B35" location="Start32" display="Figura 7. Porcentaje de saldos en cartera vencida y prórroga, Jalisco y Nacional, enero 2018 – julio 2023" xr:uid="{749E5FC6-B006-4938-A67B-297461801648}"/>
    <hyperlink ref="B36" location="Start33" display="Figura 8. Porcentaje del saldo en cartera vencida de Infonavit por entidad federativa, julio 2023" xr:uid="{E8F48B78-74B3-40F5-B339-0334C6B8C9A8}"/>
    <hyperlink ref="B37" location="Start34" display="Figura 9. Financiamientos otorgados para vivienda nueva y usada en Jalisco, julio 2013 – julio 2023" xr:uid="{B84018D9-CCA7-41FB-9C8F-974CCC7B84B4}"/>
    <hyperlink ref="B38" location="Start35" display="Figura 10. Variación anual de los financiamientos otorgados, julio 2022 – julio 2023" xr:uid="{379D0075-9B3D-48C7-BD6C-658188A4A3A4}"/>
    <hyperlink ref="B39" location="Start36" display="Figura 11. Distribución de financiamientos otorgados para viviendas en Jalisco en el mes de julio de 2023, por modalidad" xr:uid="{AEC755C9-5B6C-4C6A-B8C7-A1FCF9A5687C}"/>
    <hyperlink ref="B40" location="Start37" display="Figura 12. Financiamientos otorgados por organismo y valor de la vivienda, julio 2023" xr:uid="{83ECE11D-C37A-49E0-A973-B3B15B410CF0}"/>
    <hyperlink ref="B41" location="Start38" display="Figura 13. Inflación mensual a tasa anual, enero 2013 - agosto 2023" xr:uid="{DA100705-68A2-4F4D-8ABE-943CAECA875A}"/>
    <hyperlink ref="B42" location="Start39" display="Figura 14. Inflación anual por ciudades, agosto 2023" xr:uid="{0E86D5E4-0370-4C78-9EFD-D64015DA09E4}"/>
    <hyperlink ref="B43" location="Start40" display="Figura 15. Inflación mensual a tasa anual por entidad federativa, agosto 2023" xr:uid="{2A73E10F-50B2-4A61-9B96-184B25CDD8CF}"/>
    <hyperlink ref="B44" location="Start41" display="Figura 16. Variación anual del índice de precios por objeto de gasto en Jalisco, abril 2023 - agosto 2023" xr:uid="{92F40A6D-30EE-4037-95C2-78F8FB135966}"/>
    <hyperlink ref="B45" location="Start42" display="Figura 17. Inflación anual del rubro de alimentos, bebidas y tabaco por entidad federativa, agosto 2023" xr:uid="{51E27C51-9E35-486D-BEBC-1387EF0E82E8}"/>
    <hyperlink ref="B46" location="Start43" display="Figura 18. Inflación anual del rubro de ropa, calzado y accesorios por entidad federativa, agosto 2023" xr:uid="{69C1A455-D6AD-4F95-A0A4-A2D29127E34A}"/>
    <hyperlink ref="B47" location="Start44" display="Figura 19. Inflación anual del rubro de gasto en vivienda por entidad federativa, agosto 2023" xr:uid="{AC4F6D30-8525-4FDA-A80F-90010717324A}"/>
    <hyperlink ref="B48" location="Start45" display="Figura 20. Inflación anual del rubro de muebles, aparatos y accesorios domésticos por entidad federativa, agosto 2023" xr:uid="{F97BA6A5-3510-483D-AC32-98B91C741567}"/>
    <hyperlink ref="B49" location="Start46" display="Figura 21. Inflación anual del rubro de gasto en salud y cuidado personal por entidad federativa, agosto 2023" xr:uid="{CEA1D2A0-108C-4978-BB91-2E0B729BE4C8}"/>
    <hyperlink ref="B50" location="Start47" display="Figura 22. Inflación anual del rubro de gasto en transporte por entidad federativa, agosto 2023" xr:uid="{A0919446-79D9-4174-BEFA-9827B8098F1A}"/>
    <hyperlink ref="B51" location="Start48" display="Figura 23. Inflación anual del rubro de educación y esparcimiento por entidad federativa, agosto 2023" xr:uid="{1F62ABA1-EF78-48D7-B929-B4CEE97D0265}"/>
    <hyperlink ref="B52" location="Start49" display="Figura 24. Inflación anual del rubro de otros servicios por entidad federativa, agosto 2023" xr:uid="{BBC942E6-ED20-4369-87D9-88DC55539F71}"/>
    <hyperlink ref="B53" location="Start50" display="Figura 25. Precio promedio mensual de la gasolina regular, premium y diésel en Jalisco, julio- agosto 2023, pesos constantes" xr:uid="{2506C01D-40ED-41F6-9D88-7BA0E6DAB649}"/>
    <hyperlink ref="B54" location="Start51" display="Figura 26-27. Precio promedio mensual de la gasolina regular en Jalisco y México, enero 2017 - agosto 2023, a pesos constantes" xr:uid="{4F8776CD-685A-45E5-ACDB-33765E421E34}"/>
    <hyperlink ref="B55" location="Start52" display="Figura 28-29. Precio promedio mensual de la gasolina premium Jalisco y México, enero 2017 a agosto 2023, a pesos constantes" xr:uid="{D7142F53-53A4-4819-A7F3-B802648A9F28}"/>
    <hyperlink ref="B56" location="Start53" display="Figura 30-31. Precio promedio mensual de diésel en Jalisco y México, enero 2017 - agosto 2023, a pesos constantes" xr:uid="{EFCA63B5-BF50-437F-96EC-338E20CBC119}"/>
    <hyperlink ref="B57" location="Start54" display="Figura 32. Precio promedio gasolina regular, premium, diésel, agosto 2023" xr:uid="{50F2FCCD-2C81-4816-BE9D-380A39DA4A89}"/>
    <hyperlink ref="B58" location="Start55" display="Figura 33. Tasa de desocupación en Jalisco en agosto, 2006-2023" xr:uid="{9505F4CD-25A4-4974-8272-F4773D91B24E}"/>
    <hyperlink ref="B59" location="Start56" display="Figura 34. Tasa de desocupación mensual por entidad federativa, agosto 2023" xr:uid="{2E02AF2B-8257-4F3E-8606-369844F2948D}"/>
    <hyperlink ref="B60" location="Start57" display="Figura 35. Variación mensual en puntos porcentuales de la tasa de desocupación por entidad federativa, agosto de 2023" xr:uid="{7710A4D7-C9E5-4911-804B-7E4BAE47A253}"/>
    <hyperlink ref="B61" location="Start58" display="Figura 36. Empleos formales totales en Jalisco, enero 2013 - agosto 2023" xr:uid="{01D2D0B8-0950-45C0-83E3-64BC4488BFB9}"/>
    <hyperlink ref="B62" location="Start59" display="Figura 37. Empleos formales generados por mes, 2020-2023" xr:uid="{FF35B567-C3CD-42AC-B5EB-700ABC1EDC6E}"/>
    <hyperlink ref="B63" location="Start60" display="Figura 38. Empleos formales acumulados, diciembre 2018 a agosto de 2023" xr:uid="{6D4AC445-FA25-45CE-AE7C-508D9AD54156}"/>
    <hyperlink ref="B64" location="Start61" display="Figura 39. Empleos formales generados en agosto 2023 por entidad federativa" xr:uid="{A86ECF31-9BF9-4AE7-A54D-0C31D0BF7447}"/>
    <hyperlink ref="B65" location="Start62" display="Figura 40. Variación porcentual mensual de empleos generados por entidad federativa, agosto 2023" xr:uid="{1F87F669-7164-4CA7-9A7B-51B589F2CA94}"/>
    <hyperlink ref="B66" location="Start63" display="Figura 41. Variación absoluta anual de empleo formal, agosto 2023" xr:uid="{FD9037D5-D5F5-4406-B76E-7F6968F38838}"/>
    <hyperlink ref="B67" location="Start64" display="Figura 42. Variación porcentual anual de empleo formal, agosto 2023" xr:uid="{7505C6F9-C3ED-4453-8CA1-3C73FF4B0E9C}"/>
    <hyperlink ref="B68" location="Start65" display="Figura 43. Empleos nuevos formales en Jalisco, acumulados enero-agosto, 2000 - 2023" xr:uid="{7BA51731-995D-4CD2-9C59-0BC233E6FBBD}"/>
    <hyperlink ref="B69" location="Start66" display="Figura 44. Empleos generados por entidad federativa, acumulado 2023" xr:uid="{BA70CE19-309E-4A4E-BBF1-B78810FE18C5}"/>
    <hyperlink ref="B70" location="Start67" display="Figura 45. Variación porcentual por entidad federativa, acumulado 2023" xr:uid="{3A80F674-52E6-4E66-96FB-3C1073E54465}"/>
    <hyperlink ref="B71" location="Start68" display="Figura 46. Empleos formales temporales y permanentes por entidad federativa, agosto 2023" xr:uid="{F55688F8-0D5B-4753-8921-E1703955C60E}"/>
    <hyperlink ref="B72" location="Start69" display="Figura 47. Empleos formales permanentes por entidad federativa, agosto 2023" xr:uid="{DDD1E67D-E367-453C-AEF9-15C140C9C9F2}"/>
    <hyperlink ref="B73" location="Start70" display="Figura 48-51. Los 20 municipios de Jalisco con mayor generación de empleo formal en agosto de 2023" xr:uid="{77CD663D-36E2-4FDD-933D-2D167814F8F4}"/>
    <hyperlink ref="B74" location="Start71" display="Figura 52. Empleo formal total en el IMSS del sector turístico de Jalisco, enero 2015 - agosto 2023" xr:uid="{18EE4F94-4B80-4310-A7CE-7911D23E9052}"/>
    <hyperlink ref="B75" location="Start72" display="Figura 53. Variación absoluta y porcentual mensual del empleo en el sector turístico de Jalisco, enero 2016 - agosto 2023" xr:uid="{6B11333C-2D4C-415E-8CA6-F62E0BBEC4EF}"/>
    <hyperlink ref="B76" location="Start73" display="Figura 54. Variación absoluta y porcentual anual del empleo en el sector turístico de Jalisco, enero 2016 - agosto 2023" xr:uid="{D0017952-BDAF-41B0-B509-33E467102375}"/>
    <hyperlink ref="B77" location="Start74" display="Figura 55. Trabajadores asegurados en Jalisco por sector, 2015-agosto 2023" xr:uid="{3182C8C0-A1F5-4EF6-BAB9-705CCAF780CE}"/>
    <hyperlink ref="B78" location="Start75" display="Figura 56. Porcentaje de participación de trabajadores asegurados por división de actividad económica en Jalisco, agosto 2023" xr:uid="{1F120799-763F-4E52-890D-A1067BEDB58A}"/>
    <hyperlink ref="B79" location="Start76" display="Figura 57. Serie histórica de trabajadores asegurados del sector agricultura, ganadería, silvicultura, pesca y caza de Jalisco, 2013-agosto 2023" xr:uid="{4BA8A85C-1596-481F-B2D4-31063C4F0ECC}"/>
    <hyperlink ref="B80" location="Start77" display="Figura 58. Distribución porcentual de los trabajadores asegurados del sector agropecuario de Jalisco por subsector, agosto 2023" xr:uid="{8019F54D-76B4-48BA-94FF-9ABF4CAF5627}"/>
    <hyperlink ref="B81" location="Start78" display="Figura 59. Serie histórica del empleo formal en el sector industria de la transformación de Jalisco, cierre 2013-agosto 2023" xr:uid="{C9FF4413-79A3-4984-8F00-98615F070934}"/>
    <hyperlink ref="B82" location="Start79" display="Figura 60. Distribución porcentual de los trabajadores asegurados del sector industria de la transformación de Jalisco por subsector, agosto 2023" xr:uid="{09BC1889-878B-43A9-BA84-CF7EB7612628}"/>
    <hyperlink ref="B83" location="Start80" display="Figura 61. Serie histórica de los trabajadores asegurados en el IMSS del sector comercio de Jalisco, cierre 2013-agosto 2023" xr:uid="{E0659509-1769-4BDB-874B-19FE6235DF2C}"/>
    <hyperlink ref="B84" location="Start81" display="Figura 62. Distribución porcentual de los trabajadores asegurados del sector comercio de Jalisco por subsector, agosto 2023" xr:uid="{325A5051-A5B5-42CF-96B2-706BA787A759}"/>
    <hyperlink ref="B85" location="Start82" display="Figura 63. Serie histórica de los trabajadores asegurados al IMSS del sector servicios de Jalisco, cierre 2013-agosto 2023" xr:uid="{E5B2DCB3-3E59-410F-A655-1B2F51ADAD9E}"/>
    <hyperlink ref="B86" location="Start83" display="Figura 64. Porcentaje de participación de los trabajadores asegurados del sector servicios, agosto 2023" xr:uid="{F4671FC1-AD86-4C7D-8036-7ADB11DF6934}"/>
    <hyperlink ref="B87" location="Start84" display="Figura 65. Distribución porcentual de trabajadores asegurados en el IMSS por sector de actividad económica y sexo, agosto 2023" xr:uid="{9E9A38C1-86CA-4780-B2B0-B308494BA718}"/>
    <hyperlink ref="B88" location="Start85" display="Figura 66. Distribución porcentual de trabajadores asegurados en el IMSS grupo de edad, agosto 2023" xr:uid="{64264281-E105-4BED-AD85-8A4B4AB7F63F}"/>
    <hyperlink ref="B89" location="Start86" display="Figura 67-68. Salario diario base de cotización, Jalisco y nacional, agosto 2001-2023, pesos constantes" xr:uid="{06F4B541-9EC4-4236-8FEF-09A8358E8E27}"/>
    <hyperlink ref="B90" location="Start87" display="Figura 69-70. Salario diario base de cotización por entidad federativa, agosto 2023, pesos diarios" xr:uid="{3BBF6630-6142-4763-B9A4-E6158491A8B3}"/>
    <hyperlink ref="B91" location="Start88" display="Figura 71-72. Salario diario base de cotización, Jalisco y nacional por sexo, agosto 2000-2023, a pesos constantes" xr:uid="{C5F94C58-7F36-46D4-BE85-A611502FD62F}"/>
    <hyperlink ref="B92" location="Start89" display="Figura 73. Patrones registrados en el IMSS en Jalisco, enero 2013-agosto 2023" xr:uid="{F734A458-BF59-4169-9EEE-517147AAF9F2}"/>
    <hyperlink ref="B93" location="Start90" display="Figura 74. Patrones registrados en el IMSS en Jalisco, 2013-agosto 2023" xr:uid="{30DD681E-6052-447C-A6A9-8502E6D079A3}"/>
    <hyperlink ref="B94" location="Start91" display="Figura 75. Patrones de Jalisco registrados en el IMSS, por división económica, agosto 2023" xr:uid="{851E66B5-7094-456A-B8E5-CFE684545FD2}"/>
    <hyperlink ref="B95" location="Start92" display="Figura 76. Patrones nuevos registrados ante el IMSS, por delegación estatal, agosto de 2023" xr:uid="{5F517653-C52E-471F-986F-6A621400C744}"/>
    <hyperlink ref="B96" location="Start93" display="Figura 77. Variación mensual de patrones nuevos registrados ante el IMSS, por delegación estatal, agosto de 2023" xr:uid="{202ED88A-A411-42B0-BA46-CAB2C8393FBC}"/>
    <hyperlink ref="B97" location="Start94" display="Figura 78. Variación anual absoluta de patrones nuevos registrados ante el IMSS, por delegación estatal, agosto 2023" xr:uid="{81F77718-854A-49CB-8DA0-125BC40C8A3F}"/>
    <hyperlink ref="B98" location="Start95" display="Figura 79. Variación porcentual anual de patrones nuevos registrados ante el IMSS, por delegación estatal, agosto 2023" xr:uid="{850A1829-048A-4C3E-8697-BD6385A8A7AE}"/>
    <hyperlink ref="B99" location="Start96" display="Figura 80. Patrones nuevos registrados ante el IMSS, por delegación estatal, acumulado enero-agosto 2023" xr:uid="{BA857A1D-7BEB-4E6C-A7E8-607EF6F5528D}"/>
    <hyperlink ref="B100" location="Start97" display="Figura 81. Variación porcentual acumulada de patrones nuevos registrados ante el IMSS, por delegación estatal, acumulado 2023" xr:uid="{93AED292-7E1F-402C-9F3F-6ED3E114A3F7}"/>
    <hyperlink ref="B101" location="Start98" display="Figura 82. Indicador Mensual de la Actividad Industrial de Jalisco. Variación porcentual anual y variación promedio anual con cifras originales, enero 2013-mayo 2023" xr:uid="{BFD93C90-F040-476E-886B-235ED9E44E0B}"/>
    <hyperlink ref="B102" location="Start99" display="Figura 83. Variación porcentual anual del IMAIEF por entidad federativa con cifras originales, mayo 2023" xr:uid="{6681754C-0D6D-443E-B4AF-31EA9CB4311F}"/>
    <hyperlink ref="B103" location="Start100" display="Figura 84. Indicador Mensual de la Actividad Industrial de Jalisco. Serie desestacionalizadas y de tendencia-ciclo, mayo 2023" xr:uid="{7FD09F7D-1FA8-4C36-BFF4-3D092A9024D5}"/>
    <hyperlink ref="B104" location="Start101" display="Figura 85. Variación porcentual anual del IMAIEF por entidad federativa con cifras desestacionalizadas, mayo 2023" xr:uid="{B48F0075-449D-49D3-A056-A6A83D9899BC}"/>
    <hyperlink ref="B105" location="Start102" display="Figura 86. Variación porcentual mensual del IMAIEF por entidad federativa con cifras desestacionalizadas, mayo 2023" xr:uid="{33CED849-0701-47EA-A077-68ECF11DE6B2}"/>
    <hyperlink ref="B106" location="Start103" display="Figura 87. Variación porcentual anual del IMAIEF de actividades secundarias, industria de la construcción, industrias manufactureras, minería y servicios públicos de Jalisco, mayo 2023" xr:uid="{461C44A2-9449-40F3-9394-C9A567B9A0F4}"/>
    <hyperlink ref="B107" location="Start104" display="Figura 88. Variación porcentual anual del IMAIEF de construcción de Jalisco y su promedio de últimos doce meses, enero 2013-mayo 2023" xr:uid="{7D8CE372-A997-4E67-ABFD-5CFAF81411FC}"/>
    <hyperlink ref="B108" location="Start105" display="Figura 89. Variación porcentual anual del IMAIEF de construcción por entidad federativa, mayo 2023" xr:uid="{F896C168-BB8E-4C8E-9C56-A31A56BB9298}"/>
    <hyperlink ref="B109" location="Start106" display="Figura 90. Variación porcentual anual del IMAIEF de industrias manufactureras de Jalisco y su promedio de últimos doce meses, enero 2013-mayo 2023" xr:uid="{BE6457E5-906D-461E-816E-FDCFFC527157}"/>
    <hyperlink ref="B110" location="Start107" display="Figura 91. Variación porcentual anual del IMAIEF de industrias manufactureras por entidad federativa, mayo 2023" xr:uid="{E7E20BFF-AE82-416F-BCCB-58D720D5E838}"/>
    <hyperlink ref="B111" location="Start108" display="Figura 92. Valor de la producción de la industria de la construcción en Jalisco, cifras de julio en millones de pesos corrientes, julio 2018-julio 2023" xr:uid="{E2868D3D-077B-4A06-BEE6-EE9D00C552D5}"/>
    <hyperlink ref="B112" location="Start109" display="Figura 93. Valor de la producción de la industria de la construcción en Jalisco, cifras mensuales en millones de pesos corrientes, enero 2018-julio 2023" xr:uid="{27B4F986-7E56-4473-A865-51BCA07D6460}"/>
    <hyperlink ref="B113" location="Start110" display="Figura 94. Distribución porcentual de la producción de la industria de la construcción por entidad federativa, julio 2023" xr:uid="{60824F43-02D2-42C1-B086-70C310D4C9B5}"/>
    <hyperlink ref="B114" location="Start111" display="Figura 95. Variación porcentual anual de la producción de la industria de la construcción por entidad federativa, julio 2023" xr:uid="{BBF640CC-73DB-4CCA-90F0-19CB537C54CF}"/>
    <hyperlink ref="B115" location="Start112" display="Figura 96. Variación porcentual mensual de la producción de la industria de la construcción por entidad federativa, julio 2023" xr:uid="{E954D96F-8135-435C-A29F-868A9E55FF0C}"/>
    <hyperlink ref="B116" location="Start113" display="Figura 97. Valor de la producción por sector contratante en millones de pesos corrientes y porcentaje que representa el sector público respecto al valor generado en Jalisco, julio 2023" xr:uid="{6AC973C0-8CB1-46E3-9F78-941EB4AC76DD}"/>
    <hyperlink ref="B117" location="Start114" display="Figura 98. Valor de la producción por tipo de obra en millones de pesos corrientes, julio 2023" xr:uid="{15A2A7C3-51F2-4557-9F38-D3C8F4DB41ED}"/>
    <hyperlink ref="B118" location="Start115" display="Figura 99. Personal ocupado de la industria manufacturera en Jalisco, cifras mensuales, enero 2019-julio 2023" xr:uid="{03CCE0DE-E84D-4183-92E8-CC314D525682}"/>
    <hyperlink ref="B119" location="Start116" display="Figura 100. Variación porcentual anual del personal ocupado de la industria manufacturera por entidad federativa, julio 2023" xr:uid="{16D30B6B-552A-450A-AA12-190AF2F671D3}"/>
    <hyperlink ref="B120" location="Start117" display="Figura 101. Horas trabajadas por el personal ocupado de la industria manufacturera en Jalisco, cifras mensuales en miles de horas, enero 2019-enero 2019-julio 2023" xr:uid="{DDBE2686-3837-4155-B417-5ACE61D650A1}"/>
    <hyperlink ref="B121" location="Start118" display="Figura 102. Variación porcentual anual de las horas trabajadas por el personal ocupado de la industria manufacturera por entidad federativa, julio 2023" xr:uid="{129E1AE6-4802-4366-AC31-28CC97A9E5E0}"/>
    <hyperlink ref="B122" location="Start119" display="Figura 103. Valor de la producción de la industria manufacturera en Jalisco, cifras mensuales en millones de pesos constantes, enero 2019-enero 2019-julio 2023" xr:uid="{53AA5A6E-865B-46DD-92CF-034D4697F5CA}"/>
    <hyperlink ref="B123" location="Start120" display="Figura 104. Variación porcentual anual del valor de la producción de la industria manufacturera en términos reales por entidad federativa, julio 2023" xr:uid="{7E69D7F9-E65A-4678-A480-FCD4218BAE20}"/>
    <hyperlink ref="B124" location="Start121" display="Figura 105. Ingresos provenientes del mercado extranjero que obtuvieron los establecimientos manufactureros del programa IMMEX en Jalisco. Cifras mensuales en millones de pesos, enero 2013-julio 2023" xr:uid="{72726A26-3558-41DB-8A8F-A432121777A8}"/>
    <hyperlink ref="B125" location="Start122" display="Figura 106. Ingresos provenientes del mercado extranjero que obtuvieron los establecimientos no manufactureros en el programa IMMEX en Jalisco. Cifras mensuales en millones de pesos, enero 2013-julio 2023" xr:uid="{0BEBD560-6E37-4AE3-A6B8-8F7088B63862}"/>
    <hyperlink ref="B126" location="Start123" display="Figura 107. Ingresos provenientes del mercado extranjero que obtuvieron los establecimientos manufactureros y no manufactureros en el programa IMMEX en Jalisco. Cifras acumuladas anuales en millones de pesos y su variación anual, enero 2013-julio 2023" xr:uid="{09FBB28C-3D62-48D5-B331-CED6FF9512D9}"/>
    <hyperlink ref="B127" location="Start124" display="Figura 108. Número de establecimientos manufactureros y no manufactureros en el programa IMMEX en Jalisco, enero 2013-julio 2023" xr:uid="{DF5B5A64-E178-4697-812B-74C460DCB7F1}"/>
    <hyperlink ref="B128" location="Start125" display="Figura 109. Distribución porcentual de los establecimientos manufactureros y no manufactureros con programa IMMEX por entidad federativa, julio 2023" xr:uid="{41F6AE54-AF68-43AD-AEBE-180C61024F22}"/>
    <hyperlink ref="B129" location="Start126" display="Figura 110. Personal ocupado en establecimientos manufactureros y no manufactureros en el programa IMMEX en Jalisco, enero 2013-julio 2023" xr:uid="{B50E99EE-98AC-4100-8400-65861E0D36F5}"/>
    <hyperlink ref="B130" location="Start127" display="Figura 111. Variación porcentual anual de personal ocupado en establecimientos manufactureros y no manufactureros en el programa IMMEX en Jalisco, enero 2013-julio 2023" xr:uid="{B909DFFD-3D53-40EF-96E9-E7F937DDA90E}"/>
    <hyperlink ref="B131" location="Start128" display="Figura 112. Distribución porcentual del personal ocupado de los establecimientos manufactureros y no manufactureros con programa IMMEX por entidad federativa, julio 2023" xr:uid="{999EA7FF-05C7-4FA4-9ADA-C2CF4CF81896}"/>
    <hyperlink ref="B132" location="Start129" display="Figura 113. Índice de los ingresos totales y variación mensual del comercio al por mayor, enero 2017 – julio 2023" xr:uid="{7C200C21-623E-47D4-A16E-8962983E1053}"/>
    <hyperlink ref="B133" location="Start130" display="Figura 114. Variación porcentual anual de los ingresos por suministro de bienes y servicios de empresas de comercio al por mayor por entidad federativa, julio de 2023" xr:uid="{3BC8EE23-4B60-4D2C-8FE7-DB435770F3AA}"/>
    <hyperlink ref="B134" location="Start131" display="Figura 115. Variación porcentual anual del personal ocupado de las empresas de comercio al por mayor, julio de 2023" xr:uid="{083341F0-7EB6-427F-A9DF-033FCE807780}"/>
    <hyperlink ref="B135" location="Start132" display="Figura 116. Índice de los ingresos totales y variación mensual del comercio al por menor, enero 2017 – julio 2023" xr:uid="{8094B00B-CDF1-4B40-B582-92E725034B38}"/>
    <hyperlink ref="B136" location="Start133" display="Figura 117. Variación porcentual anual de los ingresos por suministro de bienes y servicios de empresas de comercio al por menor por entidad federativa, julio de 2023" xr:uid="{A7F06537-1ACD-438B-A209-8AF73B6D61D6}"/>
    <hyperlink ref="B137" location="Start134" display="Figura 118. Variación porcentual anual del personal ocupado de las empresas de comercio al por menor, julio de 2023" xr:uid="{2BB39DDB-6E01-4662-A103-3BD49E7BDAC0}"/>
    <hyperlink ref="B138" location="Start135" display="Figura 119. Índice de los ingresos totales y variación anual en términos reales, sector 51, enero 2019 – julio 2023" xr:uid="{671AD7E6-F1B5-448D-A32C-9975148674FD}"/>
    <hyperlink ref="B139" location="Start136" display="Figura 120. Variación porcentual anual en términos reales de los ingresos por suministro de bienes y servicios, sector 51 por entidad federativa, julio de 2023" xr:uid="{99E67F05-EF41-41F9-B6CD-EEE4C1451559}"/>
    <hyperlink ref="B140" location="Start137" display="Figura 121. Índice de personal ocupado y variación anual, sector 51, enero 2019 – julio 2023" xr:uid="{60D79245-B327-4B21-8FED-260AC18433C8}"/>
    <hyperlink ref="B141" location="Start138" display="Figura 122. Variación porcentual anual del personal ocupado, sector 51 por entidad federativa, julio de 2023" xr:uid="{7B9E6EB1-C921-4032-8868-34A40B474466}"/>
    <hyperlink ref="B142" location="Start139" display="Figura 123. Índice de los ingresos totales y variación anual en términos reales, sector 72, enero 2019 – julio 2023" xr:uid="{753692C4-8923-4F31-957B-D424EA7E8D9C}"/>
    <hyperlink ref="B143" location="Start140" display="Figura 124. Variación porcentual anual en términos reales de los ingresos por suministro de bienes y servicios, sector 72 por entidad federativa, julio de 2023" xr:uid="{C8DD5D86-40D8-40F3-9ADC-1EC5C5A2228F}"/>
    <hyperlink ref="B144" location="Start141" display="Figura 125. Índice de personal ocupado y variación anual, sector 72, enero 2019 – julio 2023" xr:uid="{DD074C6D-A437-469A-8279-A958FA4E50BE}"/>
    <hyperlink ref="B145" location="Start142" display="Figura 126. Variación porcentual anual del personal ocupado, sector 72 por entidad federativa, julio de 2023" xr:uid="{F72C5134-760D-4847-80AD-767C8615D358}"/>
    <hyperlink ref="B146" location="Start143" display="Figura 127. Unidades vendidas eléctricas e hibridas (conectables y no conectables) en Jalisco, mensual, enero 2017- junio 2023" xr:uid="{2D355F8D-681A-4CD2-ACE1-C0D79245D0FF}"/>
    <hyperlink ref="B147" location="Start144" display="Figura 128. Distribución porcentual de unidades vendidas de vehículos híbridos (conectables y no conectables) en Jalisco en junio 2023" xr:uid="{FB36BCDE-54C0-4CC3-82A1-19773400D47F}"/>
    <hyperlink ref="B148" location="Start145" display="Figura 129. Vehículos híbridos y eléctricos vendidos por entidad federativa, junio 2023" xr:uid="{86264E14-8BCB-4473-B029-C0CA3067A129}"/>
    <hyperlink ref="B149" location="Start146" display="Figura 130. Vehículos híbridos y eléctricos vendidos por cada millón de habitantes por entidad federativa, junio 2023" xr:uid="{12442D97-9837-42D5-BED0-FD806361D5C2}"/>
    <hyperlink ref="B150" location="Start147" display="Figura 131. Número de cabezas sacrificadas en Jalisco en enero 2008 - julio 2023" xr:uid="{4B3A253C-B651-4E6E-899A-68AD005922CE}"/>
    <hyperlink ref="B151" location="Start148" display="Figura 132. Producción de carne en canal en Jalisco en enero 2008 - julio 2023, toneladas" xr:uid="{D855FB27-89A3-4264-95DA-78DAE9B640FE}"/>
    <hyperlink ref="B152" location="Start149" display="Figura 133. Valor de la producción de carne en canal en Jalisco en enero 2008 – julio 2023, miles de pesos corrientes" xr:uid="{C97FD1A4-9210-4CC8-8321-529190043B14}"/>
    <hyperlink ref="B153" location="Start150" display="Figura 134. Distribución del valor de la producción, producción de carne y número de cabezas sacrificadas por especie, julio 2023" xr:uid="{3DD43348-8AB7-4C67-AD16-75505B8E62C9}"/>
    <hyperlink ref="B154" location="Start151" display="Figura 135-146. Trabajadores asegurados al IMSS por municipio de Jalisco, agosto 2023" xr:uid="{1670BAB2-4238-49B6-AA9C-2F4A01090CA8}"/>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85D21-6747-4071-ACF8-1852AC29B07D}">
  <sheetPr codeName="Hoja2"/>
  <dimension ref="A1:T216"/>
  <sheetViews>
    <sheetView zoomScaleNormal="100" workbookViewId="0"/>
  </sheetViews>
  <sheetFormatPr baseColWidth="10" defaultColWidth="11.42578125" defaultRowHeight="12.75" x14ac:dyDescent="0.2"/>
  <cols>
    <col min="1" max="1" width="27.140625" style="207" customWidth="1"/>
    <col min="2" max="2" width="16" style="66" customWidth="1"/>
    <col min="3" max="3" width="13.42578125" style="207" customWidth="1"/>
    <col min="4" max="4" width="11.85546875" style="207" customWidth="1"/>
    <col min="5" max="5" width="12.85546875" style="207" customWidth="1"/>
    <col min="6" max="16384" width="11.42578125" style="207"/>
  </cols>
  <sheetData>
    <row r="1" spans="1:20" ht="15" x14ac:dyDescent="0.25">
      <c r="A1" s="27" t="s">
        <v>1823</v>
      </c>
      <c r="G1" s="61"/>
      <c r="H1" s="151" t="s">
        <v>1294</v>
      </c>
      <c r="I1" s="151"/>
      <c r="J1" s="61"/>
      <c r="K1" s="61"/>
      <c r="L1" s="61"/>
      <c r="M1" s="61"/>
      <c r="N1" s="61"/>
      <c r="O1" s="61"/>
      <c r="P1" s="61"/>
      <c r="Q1" s="61"/>
      <c r="R1" s="61"/>
      <c r="S1" s="61"/>
      <c r="T1" s="61"/>
    </row>
    <row r="2" spans="1:20" x14ac:dyDescent="0.2">
      <c r="A2" s="207" t="s">
        <v>1956</v>
      </c>
    </row>
    <row r="4" spans="1:20" ht="15" customHeight="1" x14ac:dyDescent="0.2"/>
    <row r="5" spans="1:20" ht="13.5" thickBot="1" x14ac:dyDescent="0.25">
      <c r="A5" s="208"/>
      <c r="B5" s="74"/>
      <c r="C5" s="208"/>
      <c r="D5" s="208"/>
      <c r="E5" s="208"/>
    </row>
    <row r="6" spans="1:20" ht="12.75" customHeight="1" x14ac:dyDescent="0.2">
      <c r="A6" s="299" t="s">
        <v>267</v>
      </c>
      <c r="B6" s="300" t="s">
        <v>1785</v>
      </c>
      <c r="C6" s="300" t="s">
        <v>1783</v>
      </c>
      <c r="D6" s="299" t="s">
        <v>34</v>
      </c>
      <c r="E6" s="299" t="s">
        <v>1583</v>
      </c>
    </row>
    <row r="7" spans="1:20" x14ac:dyDescent="0.2">
      <c r="A7" s="301" t="s">
        <v>1582</v>
      </c>
      <c r="B7" s="307">
        <v>115219</v>
      </c>
      <c r="C7" s="307">
        <v>116045</v>
      </c>
      <c r="D7" s="302">
        <v>826</v>
      </c>
      <c r="E7" s="303">
        <v>7.1999999999999998E-3</v>
      </c>
    </row>
    <row r="8" spans="1:20" x14ac:dyDescent="0.2">
      <c r="A8" s="314" t="s">
        <v>270</v>
      </c>
      <c r="B8" s="305">
        <v>394460</v>
      </c>
      <c r="C8" s="305">
        <v>411107</v>
      </c>
      <c r="D8" s="305">
        <v>16647</v>
      </c>
      <c r="E8" s="306">
        <v>4.2200000000000001E-2</v>
      </c>
    </row>
    <row r="9" spans="1:20" x14ac:dyDescent="0.2">
      <c r="A9" s="301" t="s">
        <v>287</v>
      </c>
      <c r="B9" s="307">
        <v>144641</v>
      </c>
      <c r="C9" s="307">
        <v>157023</v>
      </c>
      <c r="D9" s="307">
        <v>12382</v>
      </c>
      <c r="E9" s="303">
        <v>8.5599999999999996E-2</v>
      </c>
    </row>
    <row r="10" spans="1:20" x14ac:dyDescent="0.2">
      <c r="A10" s="314" t="s">
        <v>1132</v>
      </c>
      <c r="B10" s="305">
        <v>9763</v>
      </c>
      <c r="C10" s="305">
        <v>10085</v>
      </c>
      <c r="D10" s="313">
        <v>322</v>
      </c>
      <c r="E10" s="306">
        <v>3.3000000000000002E-2</v>
      </c>
    </row>
    <row r="11" spans="1:20" x14ac:dyDescent="0.2">
      <c r="A11" s="301" t="s">
        <v>289</v>
      </c>
      <c r="B11" s="307">
        <v>505597</v>
      </c>
      <c r="C11" s="307">
        <v>521651</v>
      </c>
      <c r="D11" s="307">
        <v>16054</v>
      </c>
      <c r="E11" s="303">
        <v>3.1800000000000002E-2</v>
      </c>
    </row>
    <row r="12" spans="1:20" x14ac:dyDescent="0.2">
      <c r="A12" s="314" t="s">
        <v>290</v>
      </c>
      <c r="B12" s="305">
        <v>2477</v>
      </c>
      <c r="C12" s="305">
        <v>2584</v>
      </c>
      <c r="D12" s="313">
        <v>107</v>
      </c>
      <c r="E12" s="306">
        <v>4.3200000000000002E-2</v>
      </c>
    </row>
    <row r="13" spans="1:20" x14ac:dyDescent="0.2">
      <c r="A13" s="301" t="s">
        <v>274</v>
      </c>
      <c r="B13" s="307">
        <v>636862</v>
      </c>
      <c r="C13" s="307">
        <v>662833</v>
      </c>
      <c r="D13" s="307">
        <v>25971</v>
      </c>
      <c r="E13" s="303">
        <v>4.0800000000000003E-2</v>
      </c>
    </row>
    <row r="14" spans="1:20" x14ac:dyDescent="0.2">
      <c r="A14" s="314" t="s">
        <v>291</v>
      </c>
      <c r="B14" s="305">
        <v>101608</v>
      </c>
      <c r="C14" s="305">
        <v>107418</v>
      </c>
      <c r="D14" s="305">
        <v>5810</v>
      </c>
      <c r="E14" s="306">
        <v>5.7200000000000001E-2</v>
      </c>
    </row>
    <row r="15" spans="1:20" x14ac:dyDescent="0.2">
      <c r="A15" s="308" t="s">
        <v>52</v>
      </c>
      <c r="B15" s="309">
        <v>1910627</v>
      </c>
      <c r="C15" s="309">
        <v>1988746</v>
      </c>
      <c r="D15" s="309">
        <v>78119</v>
      </c>
      <c r="E15" s="310">
        <v>4.0899999999999999E-2</v>
      </c>
    </row>
    <row r="16" spans="1:20" x14ac:dyDescent="0.2">
      <c r="A16" s="27"/>
      <c r="B16" s="27"/>
      <c r="C16" s="27"/>
      <c r="D16" s="27"/>
      <c r="E16" s="27"/>
      <c r="F16" s="27"/>
    </row>
    <row r="17" spans="1:10" x14ac:dyDescent="0.2">
      <c r="A17" s="27"/>
      <c r="B17" s="27"/>
      <c r="C17" s="27"/>
      <c r="D17" s="27"/>
      <c r="E17" s="27"/>
      <c r="F17" s="27"/>
    </row>
    <row r="19" spans="1:10" x14ac:dyDescent="0.2">
      <c r="B19" s="5"/>
    </row>
    <row r="20" spans="1:10" x14ac:dyDescent="0.2">
      <c r="F20" s="65"/>
      <c r="G20" s="65"/>
      <c r="H20" s="65"/>
      <c r="I20" s="65"/>
      <c r="J20" s="65"/>
    </row>
    <row r="21" spans="1:10" x14ac:dyDescent="0.2">
      <c r="F21" s="65"/>
      <c r="G21" s="65"/>
      <c r="H21" s="65"/>
      <c r="I21" s="65"/>
      <c r="J21" s="65"/>
    </row>
    <row r="22" spans="1:10" x14ac:dyDescent="0.2">
      <c r="F22" s="65"/>
      <c r="G22" s="65"/>
      <c r="H22" s="65"/>
      <c r="I22" s="65"/>
      <c r="J22" s="65"/>
    </row>
    <row r="23" spans="1:10" x14ac:dyDescent="0.2">
      <c r="F23" s="65"/>
      <c r="G23" s="65"/>
      <c r="H23" s="65"/>
      <c r="I23" s="65"/>
      <c r="J23" s="65"/>
    </row>
    <row r="24" spans="1:10" x14ac:dyDescent="0.2">
      <c r="F24" s="65"/>
      <c r="G24" s="65"/>
      <c r="H24" s="65"/>
      <c r="I24" s="65"/>
      <c r="J24" s="65"/>
    </row>
    <row r="25" spans="1:10" x14ac:dyDescent="0.2">
      <c r="F25" s="65"/>
      <c r="G25" s="65"/>
      <c r="H25" s="65"/>
      <c r="I25" s="65"/>
      <c r="J25" s="65"/>
    </row>
    <row r="26" spans="1:10" x14ac:dyDescent="0.2">
      <c r="F26" s="65"/>
      <c r="G26" s="65"/>
      <c r="H26" s="65"/>
      <c r="I26" s="65"/>
      <c r="J26" s="65"/>
    </row>
    <row r="27" spans="1:10" x14ac:dyDescent="0.2">
      <c r="F27" s="65"/>
      <c r="G27" s="65"/>
      <c r="H27" s="65"/>
      <c r="I27" s="65"/>
      <c r="J27" s="65"/>
    </row>
    <row r="28" spans="1:10" x14ac:dyDescent="0.2">
      <c r="F28" s="65"/>
      <c r="G28" s="65"/>
      <c r="H28" s="65"/>
      <c r="I28" s="65"/>
      <c r="J28" s="65"/>
    </row>
    <row r="29" spans="1:10" x14ac:dyDescent="0.2">
      <c r="F29" s="65"/>
      <c r="G29" s="65"/>
      <c r="H29" s="65"/>
      <c r="I29" s="65"/>
      <c r="J29" s="65"/>
    </row>
    <row r="30" spans="1:10" x14ac:dyDescent="0.2">
      <c r="A30" s="65"/>
      <c r="B30" s="65"/>
      <c r="C30" s="65"/>
      <c r="D30" s="65"/>
      <c r="E30" s="65"/>
      <c r="F30" s="65"/>
      <c r="G30" s="65"/>
      <c r="H30" s="65"/>
      <c r="I30" s="65"/>
      <c r="J30" s="65"/>
    </row>
    <row r="31" spans="1:10" x14ac:dyDescent="0.2">
      <c r="A31" s="65"/>
      <c r="B31" s="65"/>
      <c r="C31" s="65"/>
      <c r="D31" s="65"/>
      <c r="E31" s="65"/>
      <c r="F31" s="65"/>
      <c r="G31" s="65"/>
      <c r="H31" s="65"/>
      <c r="I31" s="65"/>
      <c r="J31" s="65"/>
    </row>
    <row r="32" spans="1:10" x14ac:dyDescent="0.2">
      <c r="A32" s="65"/>
      <c r="B32" s="65"/>
      <c r="C32" s="65"/>
      <c r="D32" s="65"/>
      <c r="E32" s="65"/>
      <c r="F32" s="65"/>
      <c r="G32" s="65"/>
      <c r="H32" s="65"/>
      <c r="I32" s="65"/>
      <c r="J32" s="65"/>
    </row>
    <row r="33" spans="1:10" x14ac:dyDescent="0.2">
      <c r="A33" s="65"/>
      <c r="B33" s="65"/>
      <c r="C33" s="65"/>
      <c r="D33" s="65"/>
      <c r="E33" s="65"/>
      <c r="F33" s="65"/>
      <c r="G33" s="65"/>
      <c r="H33" s="65"/>
      <c r="I33" s="65"/>
      <c r="J33" s="65"/>
    </row>
    <row r="34" spans="1:10" x14ac:dyDescent="0.2">
      <c r="A34" s="65"/>
      <c r="B34" s="65"/>
      <c r="C34" s="65"/>
      <c r="D34" s="65"/>
      <c r="E34" s="65"/>
      <c r="F34" s="65"/>
      <c r="G34" s="65"/>
      <c r="H34" s="65"/>
      <c r="I34" s="65"/>
      <c r="J34" s="65"/>
    </row>
    <row r="35" spans="1:10" x14ac:dyDescent="0.2">
      <c r="A35" s="65"/>
      <c r="B35" s="65"/>
      <c r="C35" s="65"/>
      <c r="D35" s="65"/>
      <c r="E35" s="65"/>
      <c r="F35" s="65"/>
      <c r="G35" s="65"/>
      <c r="H35" s="65"/>
      <c r="I35" s="65"/>
      <c r="J35" s="65"/>
    </row>
    <row r="36" spans="1:10" x14ac:dyDescent="0.2">
      <c r="A36" s="65"/>
      <c r="B36" s="65"/>
      <c r="C36" s="65"/>
      <c r="D36" s="65"/>
      <c r="E36" s="65"/>
      <c r="F36" s="65"/>
      <c r="G36" s="65"/>
      <c r="H36" s="65"/>
      <c r="I36" s="65"/>
      <c r="J36" s="65"/>
    </row>
    <row r="37" spans="1:10" x14ac:dyDescent="0.2">
      <c r="A37" s="65"/>
      <c r="B37" s="65"/>
      <c r="C37" s="65"/>
      <c r="D37" s="65"/>
      <c r="E37" s="65"/>
      <c r="F37" s="65"/>
      <c r="G37" s="65"/>
      <c r="H37" s="65"/>
      <c r="I37" s="65"/>
      <c r="J37" s="65"/>
    </row>
    <row r="38" spans="1:10" x14ac:dyDescent="0.2">
      <c r="A38" s="65"/>
      <c r="B38" s="65"/>
      <c r="C38" s="65"/>
      <c r="D38" s="65"/>
      <c r="E38" s="65"/>
      <c r="F38" s="65"/>
      <c r="G38" s="65"/>
      <c r="H38" s="65"/>
      <c r="I38" s="65"/>
      <c r="J38" s="65"/>
    </row>
    <row r="39" spans="1:10" x14ac:dyDescent="0.2">
      <c r="A39" s="65"/>
      <c r="B39" s="65"/>
      <c r="C39" s="65"/>
      <c r="D39" s="65"/>
      <c r="E39" s="65"/>
      <c r="F39" s="65"/>
      <c r="G39" s="65"/>
      <c r="H39" s="65"/>
      <c r="I39" s="65"/>
      <c r="J39" s="65"/>
    </row>
    <row r="40" spans="1:10" x14ac:dyDescent="0.2">
      <c r="A40" s="65"/>
      <c r="B40" s="65"/>
      <c r="C40" s="65"/>
      <c r="D40" s="65"/>
      <c r="E40" s="65"/>
      <c r="F40" s="65"/>
      <c r="G40" s="65"/>
      <c r="H40" s="65"/>
      <c r="I40" s="65"/>
      <c r="J40" s="65"/>
    </row>
    <row r="41" spans="1:10" x14ac:dyDescent="0.2">
      <c r="A41" s="65"/>
      <c r="B41" s="65"/>
      <c r="C41" s="65"/>
      <c r="D41" s="65"/>
      <c r="E41" s="65"/>
      <c r="F41" s="65"/>
      <c r="G41" s="65"/>
      <c r="H41" s="65"/>
      <c r="I41" s="65"/>
      <c r="J41" s="65"/>
    </row>
    <row r="42" spans="1:10" x14ac:dyDescent="0.2">
      <c r="A42" s="65"/>
      <c r="B42" s="65"/>
      <c r="C42" s="65"/>
      <c r="D42" s="65"/>
      <c r="E42" s="65"/>
      <c r="F42" s="65"/>
      <c r="G42" s="65"/>
      <c r="H42" s="65"/>
      <c r="I42" s="65"/>
      <c r="J42" s="65"/>
    </row>
    <row r="43" spans="1:10" x14ac:dyDescent="0.2">
      <c r="A43" s="65"/>
      <c r="B43" s="65"/>
      <c r="C43" s="65"/>
      <c r="D43" s="65"/>
      <c r="E43" s="65"/>
      <c r="F43" s="65"/>
      <c r="G43" s="65"/>
      <c r="H43" s="65"/>
      <c r="I43" s="65"/>
      <c r="J43" s="65"/>
    </row>
    <row r="44" spans="1:10" x14ac:dyDescent="0.2">
      <c r="A44" s="65"/>
      <c r="B44" s="65"/>
      <c r="C44" s="65"/>
      <c r="D44" s="65"/>
      <c r="E44" s="65"/>
      <c r="F44" s="65"/>
      <c r="G44" s="65"/>
      <c r="H44" s="65"/>
      <c r="I44" s="65"/>
      <c r="J44" s="65"/>
    </row>
    <row r="45" spans="1:10" x14ac:dyDescent="0.2">
      <c r="A45" s="65"/>
      <c r="B45" s="65"/>
      <c r="C45" s="65"/>
      <c r="D45" s="65"/>
      <c r="E45" s="65"/>
      <c r="F45" s="65"/>
      <c r="G45" s="65"/>
      <c r="H45" s="65"/>
      <c r="I45" s="65"/>
      <c r="J45" s="65"/>
    </row>
    <row r="46" spans="1:10" x14ac:dyDescent="0.2">
      <c r="A46" s="65"/>
      <c r="B46" s="65"/>
      <c r="C46" s="65"/>
      <c r="D46" s="65"/>
      <c r="E46" s="65"/>
      <c r="F46" s="65"/>
      <c r="G46" s="65"/>
      <c r="H46" s="65"/>
      <c r="I46" s="65"/>
      <c r="J46" s="65"/>
    </row>
    <row r="47" spans="1:10" x14ac:dyDescent="0.2">
      <c r="A47" s="65"/>
      <c r="B47" s="65"/>
      <c r="C47" s="65"/>
      <c r="D47" s="65"/>
      <c r="E47" s="65"/>
      <c r="F47" s="65"/>
      <c r="G47" s="65"/>
      <c r="H47" s="65"/>
      <c r="I47" s="65"/>
      <c r="J47" s="65"/>
    </row>
    <row r="48" spans="1:10" x14ac:dyDescent="0.2">
      <c r="A48" s="65"/>
      <c r="B48" s="65"/>
      <c r="C48" s="65"/>
      <c r="D48" s="65"/>
      <c r="E48" s="65"/>
      <c r="F48" s="65"/>
      <c r="G48" s="65"/>
      <c r="H48" s="65"/>
      <c r="I48" s="65"/>
      <c r="J48" s="65"/>
    </row>
    <row r="49" spans="1:10" x14ac:dyDescent="0.2">
      <c r="A49" s="65"/>
      <c r="B49" s="65"/>
      <c r="C49" s="65"/>
      <c r="D49" s="65"/>
      <c r="E49" s="65"/>
      <c r="F49" s="65"/>
      <c r="G49" s="65"/>
      <c r="H49" s="65"/>
      <c r="I49" s="65"/>
      <c r="J49" s="65"/>
    </row>
    <row r="50" spans="1:10" x14ac:dyDescent="0.2">
      <c r="A50" s="65"/>
      <c r="B50" s="65"/>
      <c r="C50" s="65"/>
      <c r="D50" s="65"/>
      <c r="E50" s="65"/>
      <c r="F50" s="65"/>
      <c r="G50" s="65"/>
      <c r="H50" s="65"/>
      <c r="I50" s="65"/>
      <c r="J50" s="65"/>
    </row>
    <row r="51" spans="1:10" x14ac:dyDescent="0.2">
      <c r="A51" s="65"/>
      <c r="B51" s="65"/>
      <c r="C51" s="65"/>
      <c r="D51" s="65"/>
      <c r="E51" s="65"/>
      <c r="F51" s="65"/>
      <c r="G51" s="65"/>
      <c r="H51" s="65"/>
      <c r="I51" s="65"/>
      <c r="J51" s="65"/>
    </row>
    <row r="52" spans="1:10" x14ac:dyDescent="0.2">
      <c r="A52" s="65"/>
      <c r="B52" s="65"/>
      <c r="C52" s="65"/>
      <c r="D52" s="65"/>
      <c r="E52" s="65"/>
      <c r="F52" s="65"/>
      <c r="G52" s="65"/>
      <c r="H52" s="65"/>
      <c r="I52" s="65"/>
      <c r="J52" s="65"/>
    </row>
    <row r="53" spans="1:10" x14ac:dyDescent="0.2">
      <c r="A53" s="65"/>
      <c r="B53" s="65"/>
      <c r="C53" s="65"/>
      <c r="D53" s="65"/>
      <c r="E53" s="65"/>
      <c r="F53" s="65"/>
      <c r="G53" s="65"/>
      <c r="H53" s="65"/>
      <c r="I53" s="65"/>
      <c r="J53" s="65"/>
    </row>
    <row r="54" spans="1:10" x14ac:dyDescent="0.2">
      <c r="A54" s="65"/>
      <c r="B54" s="65"/>
      <c r="C54" s="65"/>
      <c r="D54" s="65"/>
      <c r="E54" s="65"/>
      <c r="F54" s="65"/>
      <c r="G54" s="65"/>
      <c r="H54" s="65"/>
      <c r="I54" s="65"/>
      <c r="J54" s="65"/>
    </row>
    <row r="55" spans="1:10" x14ac:dyDescent="0.2">
      <c r="A55" s="65"/>
      <c r="B55" s="65"/>
      <c r="C55" s="65"/>
      <c r="D55" s="65"/>
      <c r="E55" s="65"/>
      <c r="F55" s="65"/>
      <c r="G55" s="65"/>
      <c r="H55" s="65"/>
      <c r="I55" s="65"/>
      <c r="J55" s="65"/>
    </row>
    <row r="56" spans="1:10" x14ac:dyDescent="0.2">
      <c r="A56" s="65"/>
      <c r="B56" s="65"/>
      <c r="C56" s="65"/>
      <c r="D56" s="65"/>
      <c r="E56" s="65"/>
      <c r="F56" s="65"/>
      <c r="G56" s="65"/>
      <c r="H56" s="65"/>
      <c r="I56" s="65"/>
      <c r="J56" s="65"/>
    </row>
    <row r="57" spans="1:10" x14ac:dyDescent="0.2">
      <c r="A57" s="65"/>
      <c r="B57" s="65"/>
      <c r="C57" s="65"/>
      <c r="D57" s="65"/>
      <c r="E57" s="65"/>
      <c r="F57" s="65"/>
      <c r="G57" s="65"/>
      <c r="H57" s="65"/>
      <c r="I57" s="65"/>
      <c r="J57" s="65"/>
    </row>
    <row r="58" spans="1:10" x14ac:dyDescent="0.2">
      <c r="A58" s="65"/>
      <c r="B58" s="65"/>
      <c r="C58" s="65"/>
      <c r="D58" s="65"/>
      <c r="E58" s="65"/>
      <c r="F58" s="65"/>
      <c r="G58" s="65"/>
      <c r="H58" s="65"/>
      <c r="I58" s="65"/>
      <c r="J58" s="65"/>
    </row>
    <row r="59" spans="1:10" x14ac:dyDescent="0.2">
      <c r="A59" s="65"/>
      <c r="B59" s="65"/>
      <c r="C59" s="65"/>
      <c r="D59" s="65"/>
      <c r="E59" s="65"/>
      <c r="F59" s="65"/>
      <c r="G59" s="65"/>
      <c r="H59" s="65"/>
      <c r="I59" s="65"/>
      <c r="J59" s="65"/>
    </row>
    <row r="60" spans="1:10" x14ac:dyDescent="0.2">
      <c r="A60" s="65"/>
      <c r="B60" s="65"/>
      <c r="C60" s="65"/>
      <c r="D60" s="65"/>
      <c r="E60" s="65"/>
      <c r="F60" s="65"/>
      <c r="G60" s="65"/>
      <c r="H60" s="65"/>
      <c r="I60" s="65"/>
      <c r="J60" s="65"/>
    </row>
    <row r="61" spans="1:10" x14ac:dyDescent="0.2">
      <c r="A61" s="65"/>
      <c r="B61" s="65"/>
      <c r="C61" s="65"/>
      <c r="D61" s="65"/>
      <c r="E61" s="65"/>
      <c r="F61" s="65"/>
      <c r="G61" s="65"/>
      <c r="H61" s="65"/>
      <c r="I61" s="65"/>
      <c r="J61" s="65"/>
    </row>
    <row r="62" spans="1:10" x14ac:dyDescent="0.2">
      <c r="A62" s="65"/>
      <c r="B62" s="65"/>
      <c r="C62" s="65"/>
      <c r="D62" s="65"/>
      <c r="E62" s="65"/>
      <c r="F62" s="65"/>
      <c r="G62" s="65"/>
      <c r="H62" s="65"/>
      <c r="I62" s="65"/>
      <c r="J62" s="65"/>
    </row>
    <row r="63" spans="1:10" x14ac:dyDescent="0.2">
      <c r="A63" s="65"/>
      <c r="B63" s="65"/>
      <c r="C63" s="65"/>
      <c r="D63" s="65"/>
      <c r="E63" s="65"/>
      <c r="F63" s="65"/>
      <c r="G63" s="65"/>
      <c r="H63" s="65"/>
      <c r="I63" s="65"/>
      <c r="J63" s="65"/>
    </row>
    <row r="64" spans="1:10" x14ac:dyDescent="0.2">
      <c r="A64" s="65"/>
      <c r="B64" s="65"/>
      <c r="C64" s="65"/>
      <c r="D64" s="65"/>
      <c r="E64" s="65"/>
      <c r="F64" s="65"/>
      <c r="G64" s="65"/>
      <c r="H64" s="65"/>
      <c r="I64" s="65"/>
      <c r="J64" s="65"/>
    </row>
    <row r="65" spans="1:10" x14ac:dyDescent="0.2">
      <c r="A65" s="65"/>
      <c r="B65" s="65"/>
      <c r="C65" s="65"/>
      <c r="D65" s="65"/>
      <c r="E65" s="65"/>
      <c r="F65" s="65"/>
      <c r="G65" s="65"/>
      <c r="H65" s="65"/>
      <c r="I65" s="65"/>
      <c r="J65" s="65"/>
    </row>
    <row r="66" spans="1:10" x14ac:dyDescent="0.2">
      <c r="A66" s="65"/>
      <c r="B66" s="65"/>
      <c r="C66" s="65"/>
      <c r="D66" s="65"/>
      <c r="E66" s="65"/>
      <c r="F66" s="65"/>
      <c r="G66" s="65"/>
      <c r="H66" s="65"/>
      <c r="I66" s="65"/>
      <c r="J66" s="65"/>
    </row>
    <row r="67" spans="1:10" x14ac:dyDescent="0.2">
      <c r="A67" s="65"/>
      <c r="B67" s="65"/>
      <c r="C67" s="65"/>
      <c r="D67" s="65"/>
      <c r="E67" s="65"/>
      <c r="F67" s="65"/>
      <c r="G67" s="65"/>
      <c r="H67" s="65"/>
      <c r="I67" s="65"/>
      <c r="J67" s="65"/>
    </row>
    <row r="68" spans="1:10" x14ac:dyDescent="0.2">
      <c r="A68" s="65"/>
      <c r="B68" s="65"/>
      <c r="C68" s="65"/>
      <c r="D68" s="65"/>
      <c r="E68" s="65"/>
      <c r="F68" s="65"/>
      <c r="G68" s="65"/>
      <c r="H68" s="65"/>
      <c r="I68" s="65"/>
      <c r="J68" s="65"/>
    </row>
    <row r="69" spans="1:10" x14ac:dyDescent="0.2">
      <c r="A69" s="65"/>
      <c r="B69" s="65"/>
      <c r="C69" s="65"/>
      <c r="D69" s="65"/>
      <c r="E69" s="65"/>
      <c r="F69" s="65"/>
      <c r="G69" s="65"/>
      <c r="H69" s="65"/>
      <c r="I69" s="65"/>
      <c r="J69" s="65"/>
    </row>
    <row r="70" spans="1:10" x14ac:dyDescent="0.2">
      <c r="A70" s="65"/>
      <c r="B70" s="65"/>
      <c r="C70" s="65"/>
      <c r="D70" s="65"/>
      <c r="E70" s="65"/>
      <c r="F70" s="65"/>
      <c r="G70" s="65"/>
      <c r="H70" s="65"/>
      <c r="I70" s="65"/>
      <c r="J70" s="65"/>
    </row>
    <row r="71" spans="1:10" x14ac:dyDescent="0.2">
      <c r="A71" s="65"/>
      <c r="B71" s="65"/>
      <c r="C71" s="65"/>
      <c r="D71" s="65"/>
      <c r="E71" s="65"/>
      <c r="F71" s="65"/>
      <c r="G71" s="65"/>
      <c r="H71" s="65"/>
      <c r="I71" s="65"/>
      <c r="J71" s="65"/>
    </row>
    <row r="72" spans="1:10" x14ac:dyDescent="0.2">
      <c r="A72" s="65"/>
      <c r="B72" s="65"/>
      <c r="C72" s="65"/>
      <c r="D72" s="65"/>
      <c r="E72" s="65"/>
      <c r="F72" s="65"/>
      <c r="G72" s="65"/>
      <c r="H72" s="65"/>
      <c r="I72" s="65"/>
      <c r="J72" s="65"/>
    </row>
    <row r="73" spans="1:10" x14ac:dyDescent="0.2">
      <c r="A73" s="65"/>
      <c r="B73" s="65"/>
      <c r="C73" s="65"/>
      <c r="D73" s="65"/>
      <c r="E73" s="65"/>
      <c r="F73" s="65"/>
      <c r="G73" s="65"/>
      <c r="H73" s="65"/>
      <c r="I73" s="65"/>
      <c r="J73" s="65"/>
    </row>
    <row r="74" spans="1:10" x14ac:dyDescent="0.2">
      <c r="A74" s="65"/>
      <c r="B74" s="65"/>
      <c r="C74" s="65"/>
      <c r="D74" s="65"/>
      <c r="E74" s="65"/>
      <c r="F74" s="65"/>
      <c r="G74" s="65"/>
      <c r="H74" s="65"/>
      <c r="I74" s="65"/>
      <c r="J74" s="65"/>
    </row>
    <row r="75" spans="1:10" x14ac:dyDescent="0.2">
      <c r="A75" s="65"/>
      <c r="B75" s="65"/>
      <c r="C75" s="65"/>
      <c r="D75" s="65"/>
      <c r="E75" s="65"/>
      <c r="F75" s="65"/>
      <c r="G75" s="65"/>
      <c r="H75" s="65"/>
      <c r="I75" s="65"/>
      <c r="J75" s="65"/>
    </row>
    <row r="76" spans="1:10" x14ac:dyDescent="0.2">
      <c r="A76" s="65"/>
      <c r="B76" s="65"/>
      <c r="C76" s="65"/>
      <c r="D76" s="65"/>
      <c r="E76" s="65"/>
      <c r="F76" s="65"/>
      <c r="G76" s="65"/>
      <c r="H76" s="65"/>
      <c r="I76" s="65"/>
      <c r="J76" s="65"/>
    </row>
    <row r="77" spans="1:10" x14ac:dyDescent="0.2">
      <c r="A77" s="65"/>
      <c r="B77" s="65"/>
      <c r="C77" s="65"/>
      <c r="D77" s="65"/>
      <c r="E77" s="65"/>
      <c r="F77" s="65"/>
      <c r="G77" s="65"/>
      <c r="H77" s="65"/>
      <c r="I77" s="65"/>
      <c r="J77" s="65"/>
    </row>
    <row r="78" spans="1:10" x14ac:dyDescent="0.2">
      <c r="A78" s="65"/>
      <c r="B78" s="65"/>
      <c r="C78" s="65"/>
      <c r="D78" s="65"/>
      <c r="E78" s="65"/>
      <c r="F78" s="65"/>
      <c r="G78" s="65"/>
      <c r="H78" s="65"/>
      <c r="I78" s="65"/>
      <c r="J78" s="65"/>
    </row>
    <row r="79" spans="1:10" x14ac:dyDescent="0.2">
      <c r="A79" s="65"/>
      <c r="B79" s="65"/>
      <c r="C79" s="65"/>
      <c r="D79" s="65"/>
      <c r="E79" s="65"/>
      <c r="F79" s="65"/>
      <c r="G79" s="65"/>
      <c r="H79" s="65"/>
      <c r="I79" s="65"/>
      <c r="J79" s="65"/>
    </row>
    <row r="80" spans="1:10" x14ac:dyDescent="0.2">
      <c r="A80" s="65"/>
      <c r="B80" s="65"/>
      <c r="C80" s="65"/>
      <c r="D80" s="65"/>
      <c r="E80" s="65"/>
      <c r="F80" s="65"/>
      <c r="G80" s="65"/>
      <c r="H80" s="65"/>
      <c r="I80" s="65"/>
      <c r="J80" s="65"/>
    </row>
    <row r="81" spans="1:10" x14ac:dyDescent="0.2">
      <c r="A81" s="65"/>
      <c r="B81" s="65"/>
      <c r="C81" s="65"/>
      <c r="D81" s="65"/>
      <c r="E81" s="65"/>
      <c r="F81" s="65"/>
      <c r="G81" s="65"/>
      <c r="H81" s="65"/>
      <c r="I81" s="65"/>
      <c r="J81" s="65"/>
    </row>
    <row r="82" spans="1:10" x14ac:dyDescent="0.2">
      <c r="A82" s="65"/>
      <c r="B82" s="65"/>
      <c r="C82" s="65"/>
      <c r="D82" s="65"/>
      <c r="E82" s="65"/>
      <c r="F82" s="65"/>
      <c r="G82" s="65"/>
      <c r="H82" s="65"/>
      <c r="I82" s="65"/>
      <c r="J82" s="65"/>
    </row>
    <row r="83" spans="1:10" x14ac:dyDescent="0.2">
      <c r="A83" s="65"/>
      <c r="B83" s="65"/>
      <c r="C83" s="65"/>
      <c r="D83" s="65"/>
      <c r="E83" s="65"/>
      <c r="F83" s="65"/>
      <c r="G83" s="65"/>
      <c r="H83" s="65"/>
      <c r="I83" s="65"/>
      <c r="J83" s="65"/>
    </row>
    <row r="84" spans="1:10" x14ac:dyDescent="0.2">
      <c r="A84" s="65"/>
      <c r="B84" s="65"/>
      <c r="C84" s="65"/>
      <c r="D84" s="65"/>
      <c r="E84" s="65"/>
      <c r="F84" s="65"/>
      <c r="G84" s="65"/>
      <c r="H84" s="65"/>
      <c r="I84" s="65"/>
      <c r="J84" s="65"/>
    </row>
    <row r="85" spans="1:10" x14ac:dyDescent="0.2">
      <c r="A85" s="65"/>
      <c r="B85" s="65"/>
      <c r="C85" s="65"/>
      <c r="D85" s="65"/>
      <c r="E85" s="65"/>
      <c r="F85" s="65"/>
      <c r="G85" s="65"/>
      <c r="H85" s="65"/>
      <c r="I85" s="65"/>
      <c r="J85" s="65"/>
    </row>
    <row r="86" spans="1:10" x14ac:dyDescent="0.2">
      <c r="A86" s="65"/>
      <c r="B86" s="65"/>
      <c r="C86" s="65"/>
      <c r="D86" s="65"/>
      <c r="E86" s="65"/>
      <c r="F86" s="65"/>
      <c r="G86" s="65"/>
      <c r="H86" s="65"/>
      <c r="I86" s="65"/>
      <c r="J86" s="65"/>
    </row>
    <row r="87" spans="1:10" x14ac:dyDescent="0.2">
      <c r="A87" s="65"/>
      <c r="B87" s="65"/>
      <c r="C87" s="65"/>
      <c r="D87" s="65"/>
      <c r="E87" s="65"/>
      <c r="F87" s="65"/>
      <c r="G87" s="65"/>
      <c r="H87" s="65"/>
      <c r="I87" s="65"/>
      <c r="J87" s="65"/>
    </row>
    <row r="88" spans="1:10" x14ac:dyDescent="0.2">
      <c r="A88" s="65"/>
      <c r="B88" s="65"/>
      <c r="C88" s="65"/>
      <c r="D88" s="65"/>
      <c r="E88" s="65"/>
      <c r="F88" s="65"/>
      <c r="G88" s="65"/>
      <c r="H88" s="65"/>
      <c r="I88" s="65"/>
      <c r="J88" s="65"/>
    </row>
    <row r="89" spans="1:10" x14ac:dyDescent="0.2">
      <c r="A89" s="65"/>
      <c r="B89" s="65"/>
      <c r="C89" s="65"/>
      <c r="D89" s="65"/>
      <c r="E89" s="65"/>
      <c r="F89" s="65"/>
      <c r="G89" s="65"/>
      <c r="H89" s="65"/>
      <c r="I89" s="65"/>
      <c r="J89" s="65"/>
    </row>
    <row r="90" spans="1:10" x14ac:dyDescent="0.2">
      <c r="A90" s="65"/>
      <c r="B90" s="65"/>
      <c r="C90" s="65"/>
      <c r="D90" s="65"/>
      <c r="E90" s="65"/>
      <c r="F90" s="65"/>
      <c r="G90" s="65"/>
      <c r="H90" s="65"/>
      <c r="I90" s="65"/>
      <c r="J90" s="65"/>
    </row>
    <row r="91" spans="1:10" x14ac:dyDescent="0.2">
      <c r="A91" s="65"/>
      <c r="B91" s="65"/>
      <c r="C91" s="65"/>
      <c r="D91" s="65"/>
      <c r="E91" s="65"/>
      <c r="F91" s="65"/>
      <c r="G91" s="65"/>
      <c r="H91" s="65"/>
      <c r="I91" s="65"/>
      <c r="J91" s="65"/>
    </row>
    <row r="92" spans="1:10" x14ac:dyDescent="0.2">
      <c r="A92" s="65"/>
      <c r="B92" s="65"/>
      <c r="C92" s="65"/>
      <c r="D92" s="65"/>
      <c r="E92" s="65"/>
      <c r="F92" s="65"/>
      <c r="G92" s="65"/>
      <c r="H92" s="65"/>
      <c r="I92" s="65"/>
      <c r="J92" s="65"/>
    </row>
    <row r="93" spans="1:10" x14ac:dyDescent="0.2">
      <c r="A93" s="65"/>
      <c r="B93" s="65"/>
      <c r="C93" s="65"/>
      <c r="D93" s="65"/>
      <c r="E93" s="65"/>
      <c r="F93" s="65"/>
      <c r="G93" s="65"/>
      <c r="H93" s="65"/>
      <c r="I93" s="65"/>
      <c r="J93" s="65"/>
    </row>
    <row r="94" spans="1:10" x14ac:dyDescent="0.2">
      <c r="A94" s="65"/>
      <c r="B94" s="65"/>
      <c r="C94" s="65"/>
      <c r="D94" s="65"/>
      <c r="E94" s="65"/>
      <c r="F94" s="65"/>
      <c r="G94" s="65"/>
      <c r="H94" s="65"/>
      <c r="I94" s="65"/>
      <c r="J94" s="65"/>
    </row>
    <row r="95" spans="1:10" x14ac:dyDescent="0.2">
      <c r="A95" s="65"/>
      <c r="B95" s="65"/>
      <c r="C95" s="65"/>
      <c r="D95" s="65"/>
      <c r="E95" s="65"/>
      <c r="F95" s="65"/>
      <c r="G95" s="65"/>
      <c r="H95" s="65"/>
      <c r="I95" s="65"/>
      <c r="J95" s="65"/>
    </row>
    <row r="96" spans="1:10" x14ac:dyDescent="0.2">
      <c r="A96" s="65"/>
      <c r="B96" s="65"/>
      <c r="C96" s="65"/>
      <c r="D96" s="65"/>
      <c r="E96" s="65"/>
      <c r="F96" s="65"/>
      <c r="G96" s="65"/>
      <c r="H96" s="65"/>
      <c r="I96" s="65"/>
      <c r="J96" s="65"/>
    </row>
    <row r="97" spans="1:10" x14ac:dyDescent="0.2">
      <c r="A97" s="65"/>
      <c r="B97" s="65"/>
      <c r="C97" s="65"/>
      <c r="D97" s="65"/>
      <c r="E97" s="65"/>
      <c r="F97" s="65"/>
      <c r="G97" s="65"/>
      <c r="H97" s="65"/>
      <c r="I97" s="65"/>
      <c r="J97" s="65"/>
    </row>
    <row r="98" spans="1:10" x14ac:dyDescent="0.2">
      <c r="A98" s="65"/>
      <c r="B98" s="65"/>
      <c r="C98" s="65"/>
      <c r="D98" s="65"/>
      <c r="E98" s="65"/>
      <c r="F98" s="65"/>
      <c r="G98" s="65"/>
      <c r="H98" s="65"/>
      <c r="I98" s="65"/>
      <c r="J98" s="65"/>
    </row>
    <row r="99" spans="1:10" x14ac:dyDescent="0.2">
      <c r="A99" s="65"/>
      <c r="B99" s="65"/>
      <c r="C99" s="65"/>
      <c r="D99" s="65"/>
      <c r="E99" s="65"/>
      <c r="F99" s="65"/>
      <c r="G99" s="65"/>
      <c r="H99" s="65"/>
      <c r="I99" s="65"/>
      <c r="J99" s="65"/>
    </row>
    <row r="100" spans="1:10" x14ac:dyDescent="0.2">
      <c r="A100" s="65"/>
      <c r="B100" s="65"/>
      <c r="C100" s="65"/>
      <c r="D100" s="65"/>
      <c r="E100" s="65"/>
      <c r="F100" s="65"/>
      <c r="G100" s="65"/>
      <c r="H100" s="65"/>
      <c r="I100" s="65"/>
      <c r="J100" s="65"/>
    </row>
    <row r="101" spans="1:10" x14ac:dyDescent="0.2">
      <c r="A101" s="65"/>
      <c r="B101" s="65"/>
      <c r="C101" s="65"/>
      <c r="D101" s="65"/>
      <c r="E101" s="65"/>
      <c r="F101" s="65"/>
      <c r="G101" s="65"/>
      <c r="H101" s="65"/>
      <c r="I101" s="65"/>
      <c r="J101" s="65"/>
    </row>
    <row r="102" spans="1:10" x14ac:dyDescent="0.2">
      <c r="A102" s="65"/>
      <c r="B102" s="65"/>
      <c r="C102" s="65"/>
      <c r="D102" s="65"/>
      <c r="E102" s="65"/>
      <c r="F102" s="65"/>
      <c r="G102" s="65"/>
      <c r="H102" s="65"/>
      <c r="I102" s="65"/>
      <c r="J102" s="65"/>
    </row>
    <row r="103" spans="1:10" x14ac:dyDescent="0.2">
      <c r="A103" s="65"/>
      <c r="B103" s="65"/>
      <c r="C103" s="65"/>
      <c r="D103" s="65"/>
      <c r="E103" s="65"/>
      <c r="F103" s="65"/>
      <c r="G103" s="65"/>
      <c r="H103" s="65"/>
      <c r="I103" s="65"/>
      <c r="J103" s="65"/>
    </row>
    <row r="104" spans="1:10" x14ac:dyDescent="0.2">
      <c r="A104" s="65"/>
      <c r="B104" s="65"/>
      <c r="C104" s="65"/>
      <c r="D104" s="65"/>
      <c r="E104" s="65"/>
      <c r="F104" s="65"/>
      <c r="G104" s="65"/>
      <c r="H104" s="65"/>
      <c r="I104" s="65"/>
      <c r="J104" s="65"/>
    </row>
    <row r="105" spans="1:10" x14ac:dyDescent="0.2">
      <c r="A105" s="65"/>
      <c r="B105" s="65"/>
      <c r="C105" s="65"/>
      <c r="D105" s="65"/>
      <c r="E105" s="65"/>
      <c r="F105" s="65"/>
      <c r="G105" s="65"/>
      <c r="H105" s="65"/>
      <c r="I105" s="65"/>
      <c r="J105" s="65"/>
    </row>
    <row r="106" spans="1:10" x14ac:dyDescent="0.2">
      <c r="A106" s="65"/>
      <c r="B106" s="65"/>
      <c r="C106" s="65"/>
      <c r="D106" s="65"/>
      <c r="E106" s="65"/>
      <c r="F106" s="65"/>
      <c r="G106" s="65"/>
      <c r="H106" s="65"/>
      <c r="I106" s="65"/>
      <c r="J106" s="65"/>
    </row>
    <row r="107" spans="1:10" x14ac:dyDescent="0.2">
      <c r="A107" s="65"/>
      <c r="B107" s="65"/>
      <c r="C107" s="65"/>
      <c r="D107" s="65"/>
      <c r="E107" s="65"/>
      <c r="F107" s="65"/>
      <c r="G107" s="65"/>
      <c r="H107" s="65"/>
      <c r="I107" s="65"/>
      <c r="J107" s="65"/>
    </row>
    <row r="108" spans="1:10" x14ac:dyDescent="0.2">
      <c r="A108" s="65"/>
      <c r="B108" s="65"/>
      <c r="C108" s="65"/>
      <c r="D108" s="65"/>
      <c r="E108" s="65"/>
      <c r="F108" s="65"/>
      <c r="G108" s="65"/>
      <c r="H108" s="65"/>
      <c r="I108" s="65"/>
      <c r="J108" s="65"/>
    </row>
    <row r="109" spans="1:10" x14ac:dyDescent="0.2">
      <c r="A109" s="65"/>
      <c r="B109" s="65"/>
      <c r="C109" s="65"/>
      <c r="D109" s="65"/>
      <c r="E109" s="65"/>
      <c r="F109" s="65"/>
      <c r="G109" s="65"/>
      <c r="H109" s="65"/>
      <c r="I109" s="65"/>
      <c r="J109" s="65"/>
    </row>
    <row r="110" spans="1:10" x14ac:dyDescent="0.2">
      <c r="A110" s="65"/>
      <c r="B110" s="65"/>
      <c r="C110" s="65"/>
      <c r="D110" s="65"/>
      <c r="E110" s="65"/>
      <c r="F110" s="65"/>
      <c r="G110" s="65"/>
      <c r="H110" s="65"/>
      <c r="I110" s="65"/>
      <c r="J110" s="65"/>
    </row>
    <row r="111" spans="1:10" x14ac:dyDescent="0.2">
      <c r="A111" s="65"/>
      <c r="B111" s="65"/>
      <c r="C111" s="65"/>
      <c r="D111" s="65"/>
      <c r="E111" s="65"/>
      <c r="F111" s="65"/>
      <c r="G111" s="65"/>
      <c r="H111" s="65"/>
      <c r="I111" s="65"/>
      <c r="J111" s="65"/>
    </row>
    <row r="112" spans="1:10" x14ac:dyDescent="0.2">
      <c r="A112" s="65"/>
      <c r="B112" s="65"/>
      <c r="C112" s="65"/>
      <c r="D112" s="65"/>
      <c r="E112" s="65"/>
      <c r="F112" s="65"/>
      <c r="G112" s="65"/>
      <c r="H112" s="65"/>
      <c r="I112" s="65"/>
      <c r="J112" s="65"/>
    </row>
    <row r="113" spans="1:10" x14ac:dyDescent="0.2">
      <c r="A113" s="65"/>
      <c r="B113" s="65"/>
      <c r="C113" s="65"/>
      <c r="D113" s="65"/>
      <c r="E113" s="65"/>
      <c r="F113" s="65"/>
      <c r="G113" s="65"/>
      <c r="H113" s="65"/>
      <c r="I113" s="65"/>
      <c r="J113" s="65"/>
    </row>
    <row r="114" spans="1:10" x14ac:dyDescent="0.2">
      <c r="A114" s="65"/>
      <c r="B114" s="65"/>
      <c r="C114" s="65"/>
      <c r="D114" s="65"/>
      <c r="E114" s="65"/>
      <c r="F114" s="65"/>
      <c r="G114" s="65"/>
      <c r="H114" s="65"/>
      <c r="I114" s="65"/>
      <c r="J114" s="65"/>
    </row>
    <row r="115" spans="1:10" x14ac:dyDescent="0.2">
      <c r="A115" s="65"/>
      <c r="B115" s="65"/>
      <c r="C115" s="65"/>
      <c r="D115" s="65"/>
      <c r="E115" s="65"/>
      <c r="F115" s="65"/>
      <c r="G115" s="65"/>
      <c r="H115" s="65"/>
      <c r="I115" s="65"/>
      <c r="J115" s="65"/>
    </row>
    <row r="116" spans="1:10" x14ac:dyDescent="0.2">
      <c r="A116" s="65"/>
      <c r="B116" s="65"/>
      <c r="C116" s="65"/>
      <c r="D116" s="65"/>
      <c r="E116" s="65"/>
      <c r="F116" s="65"/>
      <c r="G116" s="65"/>
      <c r="H116" s="65"/>
      <c r="I116" s="65"/>
      <c r="J116" s="65"/>
    </row>
    <row r="117" spans="1:10" x14ac:dyDescent="0.2">
      <c r="A117" s="65"/>
      <c r="B117" s="65"/>
      <c r="C117" s="65"/>
      <c r="D117" s="65"/>
      <c r="E117" s="65"/>
      <c r="F117" s="65"/>
      <c r="G117" s="65"/>
      <c r="H117" s="65"/>
      <c r="I117" s="65"/>
      <c r="J117" s="65"/>
    </row>
    <row r="118" spans="1:10" x14ac:dyDescent="0.2">
      <c r="A118" s="65"/>
      <c r="B118" s="65"/>
      <c r="C118" s="65"/>
      <c r="D118" s="65"/>
      <c r="E118" s="65"/>
      <c r="F118" s="65"/>
      <c r="G118" s="65"/>
      <c r="H118" s="65"/>
      <c r="I118" s="65"/>
      <c r="J118" s="65"/>
    </row>
    <row r="119" spans="1:10" x14ac:dyDescent="0.2">
      <c r="A119" s="65"/>
      <c r="B119" s="65"/>
      <c r="C119" s="65"/>
      <c r="D119" s="65"/>
      <c r="E119" s="65"/>
      <c r="F119" s="65"/>
      <c r="G119" s="65"/>
      <c r="H119" s="65"/>
      <c r="I119" s="65"/>
      <c r="J119" s="65"/>
    </row>
    <row r="120" spans="1:10" x14ac:dyDescent="0.2">
      <c r="A120" s="65"/>
      <c r="B120" s="65"/>
      <c r="C120" s="65"/>
      <c r="D120" s="65"/>
      <c r="E120" s="65"/>
      <c r="F120" s="65"/>
      <c r="G120" s="65"/>
      <c r="H120" s="65"/>
      <c r="I120" s="65"/>
      <c r="J120" s="65"/>
    </row>
    <row r="121" spans="1:10" x14ac:dyDescent="0.2">
      <c r="A121" s="65"/>
      <c r="B121" s="65"/>
      <c r="C121" s="65"/>
      <c r="D121" s="65"/>
      <c r="E121" s="65"/>
      <c r="F121" s="65"/>
      <c r="G121" s="65"/>
      <c r="H121" s="65"/>
      <c r="I121" s="65"/>
      <c r="J121" s="65"/>
    </row>
    <row r="122" spans="1:10" x14ac:dyDescent="0.2">
      <c r="A122" s="65"/>
      <c r="B122" s="65"/>
      <c r="C122" s="65"/>
      <c r="D122" s="65"/>
      <c r="E122" s="65"/>
      <c r="F122" s="65"/>
      <c r="G122" s="65"/>
      <c r="H122" s="65"/>
      <c r="I122" s="65"/>
      <c r="J122" s="65"/>
    </row>
    <row r="123" spans="1:10" x14ac:dyDescent="0.2">
      <c r="A123" s="65"/>
      <c r="B123" s="65"/>
      <c r="C123" s="65"/>
      <c r="D123" s="65"/>
      <c r="E123" s="65"/>
      <c r="F123" s="65"/>
      <c r="G123" s="65"/>
      <c r="H123" s="65"/>
      <c r="I123" s="65"/>
      <c r="J123" s="65"/>
    </row>
    <row r="124" spans="1:10" x14ac:dyDescent="0.2">
      <c r="A124" s="65"/>
      <c r="B124" s="65"/>
      <c r="C124" s="65"/>
      <c r="D124" s="65"/>
      <c r="E124" s="65"/>
      <c r="F124" s="65"/>
      <c r="G124" s="65"/>
      <c r="H124" s="65"/>
      <c r="I124" s="65"/>
      <c r="J124" s="65"/>
    </row>
    <row r="125" spans="1:10" x14ac:dyDescent="0.2">
      <c r="A125" s="65"/>
      <c r="B125" s="65"/>
      <c r="C125" s="65"/>
      <c r="D125" s="65"/>
      <c r="E125" s="65"/>
      <c r="F125" s="65"/>
      <c r="G125" s="65"/>
      <c r="H125" s="65"/>
      <c r="I125" s="65"/>
      <c r="J125" s="65"/>
    </row>
    <row r="126" spans="1:10" x14ac:dyDescent="0.2">
      <c r="A126" s="65"/>
      <c r="B126" s="65"/>
      <c r="C126" s="65"/>
      <c r="D126" s="65"/>
      <c r="E126" s="65"/>
      <c r="F126" s="65"/>
      <c r="G126" s="65"/>
      <c r="H126" s="65"/>
      <c r="I126" s="65"/>
      <c r="J126" s="65"/>
    </row>
    <row r="127" spans="1:10" x14ac:dyDescent="0.2">
      <c r="A127" s="65"/>
      <c r="B127" s="65"/>
      <c r="C127" s="65"/>
      <c r="D127" s="65"/>
      <c r="E127" s="65"/>
      <c r="F127" s="65"/>
      <c r="G127" s="65"/>
      <c r="H127" s="65"/>
      <c r="I127" s="65"/>
      <c r="J127" s="65"/>
    </row>
    <row r="128" spans="1:10" x14ac:dyDescent="0.2">
      <c r="A128" s="65"/>
      <c r="B128" s="65"/>
      <c r="C128" s="65"/>
      <c r="D128" s="65"/>
      <c r="E128" s="65"/>
      <c r="F128" s="65"/>
      <c r="G128" s="65"/>
      <c r="H128" s="65"/>
      <c r="I128" s="65"/>
      <c r="J128" s="65"/>
    </row>
    <row r="129" spans="1:10" x14ac:dyDescent="0.2">
      <c r="A129" s="65"/>
      <c r="B129" s="65"/>
      <c r="C129" s="65"/>
      <c r="D129" s="65"/>
      <c r="E129" s="65"/>
      <c r="F129" s="65"/>
      <c r="G129" s="65"/>
      <c r="H129" s="65"/>
      <c r="I129" s="65"/>
      <c r="J129" s="65"/>
    </row>
    <row r="130" spans="1:10" x14ac:dyDescent="0.2">
      <c r="A130" s="65"/>
      <c r="B130" s="65"/>
      <c r="C130" s="65"/>
      <c r="D130" s="65"/>
      <c r="E130" s="65"/>
      <c r="F130" s="65"/>
      <c r="G130" s="65"/>
      <c r="H130" s="65"/>
      <c r="I130" s="65"/>
      <c r="J130" s="65"/>
    </row>
    <row r="131" spans="1:10" x14ac:dyDescent="0.2">
      <c r="A131" s="65"/>
      <c r="B131" s="65"/>
      <c r="C131" s="65"/>
      <c r="D131" s="65"/>
      <c r="E131" s="65"/>
      <c r="F131" s="65"/>
      <c r="G131" s="65"/>
      <c r="H131" s="65"/>
      <c r="I131" s="65"/>
      <c r="J131" s="65"/>
    </row>
    <row r="132" spans="1:10" x14ac:dyDescent="0.2">
      <c r="A132" s="65"/>
      <c r="B132" s="65"/>
      <c r="C132" s="65"/>
      <c r="D132" s="65"/>
      <c r="E132" s="65"/>
      <c r="F132" s="65"/>
      <c r="G132" s="65"/>
      <c r="H132" s="65"/>
      <c r="I132" s="65"/>
      <c r="J132" s="65"/>
    </row>
    <row r="133" spans="1:10" x14ac:dyDescent="0.2">
      <c r="A133" s="65"/>
      <c r="B133" s="65"/>
      <c r="C133" s="65"/>
      <c r="D133" s="65"/>
      <c r="E133" s="65"/>
      <c r="F133" s="65"/>
      <c r="G133" s="65"/>
      <c r="H133" s="65"/>
      <c r="I133" s="65"/>
      <c r="J133" s="65"/>
    </row>
    <row r="134" spans="1:10" x14ac:dyDescent="0.2">
      <c r="A134" s="65"/>
      <c r="B134" s="65"/>
      <c r="C134" s="65"/>
      <c r="D134" s="65"/>
      <c r="E134" s="65"/>
      <c r="F134" s="65"/>
      <c r="G134" s="65"/>
      <c r="H134" s="65"/>
      <c r="I134" s="65"/>
      <c r="J134" s="65"/>
    </row>
    <row r="135" spans="1:10" x14ac:dyDescent="0.2">
      <c r="A135" s="65"/>
      <c r="B135" s="65"/>
      <c r="C135" s="65"/>
      <c r="D135" s="65"/>
      <c r="E135" s="65"/>
      <c r="F135" s="65"/>
      <c r="G135" s="65"/>
      <c r="H135" s="65"/>
      <c r="I135" s="65"/>
      <c r="J135" s="65"/>
    </row>
    <row r="136" spans="1:10" x14ac:dyDescent="0.2">
      <c r="A136" s="65"/>
      <c r="B136" s="65"/>
      <c r="C136" s="65"/>
      <c r="D136" s="65"/>
      <c r="E136" s="65"/>
      <c r="F136" s="65"/>
      <c r="G136" s="65"/>
      <c r="H136" s="65"/>
      <c r="I136" s="65"/>
      <c r="J136" s="65"/>
    </row>
    <row r="137" spans="1:10" x14ac:dyDescent="0.2">
      <c r="A137" s="65"/>
      <c r="B137" s="65"/>
      <c r="C137" s="65"/>
      <c r="D137" s="65"/>
      <c r="E137" s="65"/>
      <c r="F137" s="65"/>
      <c r="G137" s="65"/>
      <c r="H137" s="65"/>
      <c r="I137" s="65"/>
      <c r="J137" s="65"/>
    </row>
    <row r="138" spans="1:10" x14ac:dyDescent="0.2">
      <c r="A138" s="65"/>
      <c r="B138" s="65"/>
      <c r="C138" s="65"/>
      <c r="D138" s="65"/>
      <c r="E138" s="65"/>
      <c r="F138" s="65"/>
      <c r="G138" s="65"/>
      <c r="H138" s="65"/>
      <c r="I138" s="65"/>
      <c r="J138" s="65"/>
    </row>
    <row r="139" spans="1:10" x14ac:dyDescent="0.2">
      <c r="A139" s="65"/>
      <c r="B139" s="65"/>
      <c r="C139" s="65"/>
      <c r="D139" s="65"/>
      <c r="E139" s="65"/>
      <c r="F139" s="65"/>
      <c r="G139" s="65"/>
      <c r="H139" s="65"/>
      <c r="I139" s="65"/>
      <c r="J139" s="65"/>
    </row>
    <row r="140" spans="1:10" x14ac:dyDescent="0.2">
      <c r="A140" s="65"/>
      <c r="B140" s="65"/>
      <c r="C140" s="65"/>
      <c r="D140" s="65"/>
      <c r="E140" s="65"/>
      <c r="F140" s="65"/>
      <c r="G140" s="65"/>
      <c r="H140" s="65"/>
      <c r="I140" s="65"/>
      <c r="J140" s="65"/>
    </row>
    <row r="141" spans="1:10" x14ac:dyDescent="0.2">
      <c r="A141" s="65"/>
      <c r="B141" s="65"/>
      <c r="C141" s="65"/>
      <c r="D141" s="65"/>
      <c r="E141" s="65"/>
      <c r="F141" s="65"/>
      <c r="G141" s="65"/>
      <c r="H141" s="65"/>
      <c r="I141" s="65"/>
      <c r="J141" s="65"/>
    </row>
    <row r="142" spans="1:10" x14ac:dyDescent="0.2">
      <c r="A142" s="65"/>
      <c r="B142" s="65"/>
      <c r="C142" s="65"/>
      <c r="D142" s="65"/>
      <c r="E142" s="65"/>
      <c r="F142" s="65"/>
      <c r="G142" s="65"/>
      <c r="H142" s="65"/>
      <c r="I142" s="65"/>
      <c r="J142" s="65"/>
    </row>
    <row r="143" spans="1:10" x14ac:dyDescent="0.2">
      <c r="A143" s="65"/>
      <c r="B143" s="65"/>
      <c r="C143" s="65"/>
      <c r="D143" s="65"/>
      <c r="E143" s="65"/>
      <c r="F143" s="65"/>
      <c r="G143" s="65"/>
      <c r="H143" s="65"/>
      <c r="I143" s="65"/>
      <c r="J143" s="65"/>
    </row>
    <row r="144" spans="1:10" x14ac:dyDescent="0.2">
      <c r="A144" s="65"/>
      <c r="B144" s="65"/>
      <c r="C144" s="65"/>
      <c r="D144" s="65"/>
      <c r="E144" s="65"/>
      <c r="F144" s="65"/>
      <c r="G144" s="65"/>
      <c r="H144" s="65"/>
      <c r="I144" s="65"/>
      <c r="J144" s="65"/>
    </row>
    <row r="145" spans="1:10" x14ac:dyDescent="0.2">
      <c r="A145" s="65"/>
      <c r="B145" s="65"/>
      <c r="C145" s="65"/>
      <c r="D145" s="65"/>
      <c r="E145" s="65"/>
      <c r="F145" s="65"/>
      <c r="G145" s="65"/>
      <c r="H145" s="65"/>
      <c r="I145" s="65"/>
      <c r="J145" s="65"/>
    </row>
    <row r="146" spans="1:10" x14ac:dyDescent="0.2">
      <c r="A146" s="65"/>
      <c r="B146" s="65"/>
      <c r="C146" s="65"/>
      <c r="D146" s="65"/>
      <c r="E146" s="65"/>
      <c r="F146" s="65"/>
      <c r="G146" s="65"/>
      <c r="H146" s="65"/>
      <c r="I146" s="65"/>
      <c r="J146" s="65"/>
    </row>
    <row r="147" spans="1:10" x14ac:dyDescent="0.2">
      <c r="A147" s="65"/>
      <c r="B147" s="65"/>
      <c r="C147" s="65"/>
      <c r="D147" s="65"/>
      <c r="E147" s="65"/>
      <c r="F147" s="65"/>
      <c r="G147" s="65"/>
      <c r="H147" s="65"/>
      <c r="I147" s="65"/>
      <c r="J147" s="65"/>
    </row>
    <row r="148" spans="1:10" x14ac:dyDescent="0.2">
      <c r="A148" s="65"/>
      <c r="B148" s="65"/>
      <c r="C148" s="65"/>
      <c r="D148" s="65"/>
      <c r="E148" s="65"/>
      <c r="F148" s="65"/>
      <c r="G148" s="65"/>
      <c r="H148" s="65"/>
      <c r="I148" s="65"/>
      <c r="J148" s="65"/>
    </row>
    <row r="149" spans="1:10" x14ac:dyDescent="0.2">
      <c r="A149" s="65"/>
      <c r="B149" s="65"/>
      <c r="C149" s="65"/>
      <c r="D149" s="65"/>
      <c r="E149" s="65"/>
      <c r="F149" s="65"/>
      <c r="G149" s="65"/>
      <c r="H149" s="65"/>
      <c r="I149" s="65"/>
      <c r="J149" s="65"/>
    </row>
    <row r="150" spans="1:10" x14ac:dyDescent="0.2">
      <c r="A150" s="65"/>
      <c r="B150" s="65"/>
      <c r="C150" s="65"/>
      <c r="D150" s="65"/>
      <c r="E150" s="65"/>
      <c r="F150" s="65"/>
      <c r="G150" s="65"/>
      <c r="H150" s="65"/>
      <c r="I150" s="65"/>
      <c r="J150" s="65"/>
    </row>
    <row r="151" spans="1:10" x14ac:dyDescent="0.2">
      <c r="A151" s="65"/>
      <c r="B151" s="65"/>
      <c r="C151" s="65"/>
      <c r="D151" s="65"/>
      <c r="E151" s="65"/>
      <c r="F151" s="65"/>
      <c r="G151" s="65"/>
      <c r="H151" s="65"/>
      <c r="I151" s="65"/>
      <c r="J151" s="65"/>
    </row>
    <row r="152" spans="1:10" x14ac:dyDescent="0.2">
      <c r="A152" s="65"/>
      <c r="B152" s="65"/>
      <c r="C152" s="65"/>
      <c r="D152" s="65"/>
      <c r="E152" s="65"/>
      <c r="F152" s="65"/>
      <c r="G152" s="65"/>
      <c r="H152" s="65"/>
      <c r="I152" s="65"/>
      <c r="J152" s="65"/>
    </row>
    <row r="153" spans="1:10" x14ac:dyDescent="0.2">
      <c r="A153" s="65"/>
      <c r="B153" s="65"/>
      <c r="C153" s="65"/>
      <c r="D153" s="65"/>
      <c r="E153" s="65"/>
      <c r="F153" s="65"/>
      <c r="G153" s="65"/>
      <c r="H153" s="65"/>
      <c r="I153" s="65"/>
      <c r="J153" s="65"/>
    </row>
    <row r="154" spans="1:10" x14ac:dyDescent="0.2">
      <c r="A154" s="65"/>
      <c r="B154" s="65"/>
      <c r="C154" s="65"/>
      <c r="D154" s="65"/>
      <c r="E154" s="65"/>
      <c r="F154" s="65"/>
      <c r="G154" s="65"/>
      <c r="H154" s="65"/>
      <c r="I154" s="65"/>
      <c r="J154" s="65"/>
    </row>
    <row r="155" spans="1:10" x14ac:dyDescent="0.2">
      <c r="A155" s="65"/>
      <c r="B155" s="65"/>
      <c r="C155" s="65"/>
      <c r="D155" s="65"/>
      <c r="E155" s="65"/>
      <c r="F155" s="65"/>
      <c r="G155" s="65"/>
      <c r="H155" s="65"/>
      <c r="I155" s="65"/>
      <c r="J155" s="65"/>
    </row>
    <row r="156" spans="1:10" x14ac:dyDescent="0.2">
      <c r="A156" s="65"/>
      <c r="B156" s="65"/>
      <c r="C156" s="65"/>
      <c r="D156" s="65"/>
      <c r="E156" s="65"/>
      <c r="F156" s="65"/>
      <c r="G156" s="65"/>
      <c r="H156" s="65"/>
      <c r="I156" s="65"/>
      <c r="J156" s="65"/>
    </row>
    <row r="157" spans="1:10" x14ac:dyDescent="0.2">
      <c r="A157" s="65"/>
      <c r="B157" s="65"/>
      <c r="C157" s="65"/>
      <c r="D157" s="65"/>
      <c r="E157" s="65"/>
      <c r="F157" s="65"/>
      <c r="G157" s="65"/>
      <c r="H157" s="65"/>
      <c r="I157" s="65"/>
      <c r="J157" s="65"/>
    </row>
    <row r="158" spans="1:10" x14ac:dyDescent="0.2">
      <c r="A158" s="65"/>
      <c r="B158" s="65"/>
      <c r="C158" s="65"/>
      <c r="D158" s="65"/>
      <c r="E158" s="65"/>
      <c r="F158" s="65"/>
      <c r="G158" s="65"/>
      <c r="H158" s="65"/>
      <c r="I158" s="65"/>
      <c r="J158" s="65"/>
    </row>
    <row r="159" spans="1:10" x14ac:dyDescent="0.2">
      <c r="A159" s="65"/>
      <c r="B159" s="65"/>
      <c r="C159" s="65"/>
      <c r="D159" s="65"/>
      <c r="E159" s="65"/>
      <c r="F159" s="65"/>
      <c r="G159" s="65"/>
      <c r="H159" s="65"/>
      <c r="I159" s="65"/>
      <c r="J159" s="65"/>
    </row>
    <row r="160" spans="1:10" x14ac:dyDescent="0.2">
      <c r="A160" s="65"/>
      <c r="B160" s="65"/>
      <c r="C160" s="65"/>
      <c r="D160" s="65"/>
      <c r="E160" s="65"/>
      <c r="F160" s="65"/>
      <c r="G160" s="65"/>
      <c r="H160" s="65"/>
      <c r="I160" s="65"/>
      <c r="J160" s="65"/>
    </row>
    <row r="161" spans="1:10" x14ac:dyDescent="0.2">
      <c r="A161" s="65"/>
      <c r="B161" s="65"/>
      <c r="C161" s="65"/>
      <c r="D161" s="65"/>
      <c r="E161" s="65"/>
      <c r="F161" s="65"/>
      <c r="G161" s="65"/>
      <c r="H161" s="65"/>
      <c r="I161" s="65"/>
      <c r="J161" s="65"/>
    </row>
    <row r="162" spans="1:10" x14ac:dyDescent="0.2">
      <c r="A162" s="65"/>
      <c r="B162" s="65"/>
      <c r="C162" s="65"/>
      <c r="D162" s="65"/>
      <c r="E162" s="65"/>
      <c r="F162" s="65"/>
      <c r="G162" s="65"/>
      <c r="H162" s="65"/>
      <c r="I162" s="65"/>
      <c r="J162" s="65"/>
    </row>
    <row r="163" spans="1:10" x14ac:dyDescent="0.2">
      <c r="A163" s="65"/>
      <c r="B163" s="65"/>
      <c r="C163" s="65"/>
      <c r="D163" s="65"/>
      <c r="E163" s="65"/>
      <c r="F163" s="65"/>
      <c r="G163" s="65"/>
      <c r="H163" s="65"/>
      <c r="I163" s="65"/>
      <c r="J163" s="65"/>
    </row>
    <row r="164" spans="1:10" x14ac:dyDescent="0.2">
      <c r="A164" s="65"/>
      <c r="B164" s="65"/>
      <c r="C164" s="65"/>
      <c r="D164" s="65"/>
      <c r="E164" s="65"/>
      <c r="F164" s="65"/>
      <c r="G164" s="65"/>
      <c r="H164" s="65"/>
      <c r="I164" s="65"/>
      <c r="J164" s="65"/>
    </row>
    <row r="165" spans="1:10" x14ac:dyDescent="0.2">
      <c r="A165" s="65"/>
      <c r="B165" s="65"/>
      <c r="C165" s="65"/>
      <c r="D165" s="65"/>
      <c r="E165" s="65"/>
      <c r="F165" s="65"/>
      <c r="G165" s="65"/>
      <c r="H165" s="65"/>
      <c r="I165" s="65"/>
      <c r="J165" s="65"/>
    </row>
    <row r="166" spans="1:10" x14ac:dyDescent="0.2">
      <c r="A166" s="65"/>
      <c r="B166" s="65"/>
      <c r="C166" s="65"/>
      <c r="D166" s="65"/>
      <c r="E166" s="65"/>
      <c r="F166" s="65"/>
      <c r="G166" s="65"/>
      <c r="H166" s="65"/>
      <c r="I166" s="65"/>
      <c r="J166" s="65"/>
    </row>
    <row r="167" spans="1:10" x14ac:dyDescent="0.2">
      <c r="A167" s="65"/>
      <c r="B167" s="65"/>
      <c r="C167" s="65"/>
      <c r="D167" s="65"/>
      <c r="E167" s="65"/>
      <c r="F167" s="65"/>
      <c r="G167" s="65"/>
      <c r="H167" s="65"/>
      <c r="I167" s="65"/>
      <c r="J167" s="65"/>
    </row>
    <row r="168" spans="1:10" x14ac:dyDescent="0.2">
      <c r="A168" s="65"/>
      <c r="B168" s="65"/>
      <c r="C168" s="65"/>
      <c r="D168" s="65"/>
      <c r="E168" s="65"/>
      <c r="F168" s="65"/>
      <c r="G168" s="65"/>
      <c r="H168" s="65"/>
      <c r="I168" s="65"/>
      <c r="J168" s="65"/>
    </row>
    <row r="169" spans="1:10" x14ac:dyDescent="0.2">
      <c r="A169" s="65"/>
      <c r="B169" s="65"/>
      <c r="C169" s="65"/>
      <c r="D169" s="65"/>
      <c r="E169" s="65"/>
      <c r="F169" s="65"/>
      <c r="G169" s="65"/>
      <c r="H169" s="65"/>
      <c r="I169" s="65"/>
      <c r="J169" s="65"/>
    </row>
    <row r="170" spans="1:10" x14ac:dyDescent="0.2">
      <c r="A170" s="65"/>
      <c r="B170" s="65"/>
      <c r="C170" s="65"/>
      <c r="D170" s="65"/>
      <c r="E170" s="65"/>
      <c r="F170" s="65"/>
      <c r="G170" s="65"/>
      <c r="H170" s="65"/>
      <c r="I170" s="65"/>
      <c r="J170" s="65"/>
    </row>
    <row r="171" spans="1:10" x14ac:dyDescent="0.2">
      <c r="B171" s="5"/>
    </row>
    <row r="172" spans="1:10" x14ac:dyDescent="0.2">
      <c r="B172" s="5"/>
    </row>
    <row r="173" spans="1:10" x14ac:dyDescent="0.2">
      <c r="B173" s="5"/>
    </row>
    <row r="174" spans="1:10" x14ac:dyDescent="0.2">
      <c r="B174" s="5"/>
    </row>
    <row r="175" spans="1:10" x14ac:dyDescent="0.2">
      <c r="B175" s="5"/>
    </row>
    <row r="176" spans="1:10"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1">
    <mergeCell ref="H1:I1"/>
  </mergeCells>
  <hyperlinks>
    <hyperlink ref="H1:I1" location="Index!A1" display="Regresar al Índice" xr:uid="{A398E8BC-F7EE-442D-975D-B4334F58DE7B}"/>
  </hyperlinks>
  <pageMargins left="0.7" right="0.7" top="0.75" bottom="0.75" header="0.3" footer="0.3"/>
  <pageSetup orientation="portrait" horizontalDpi="4294967295" verticalDpi="4294967295"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2ACB0-A70F-4AD7-A84A-C2F6F2A54471}">
  <sheetPr codeName="Hoja102"/>
  <dimension ref="A1:I130"/>
  <sheetViews>
    <sheetView workbookViewId="0"/>
  </sheetViews>
  <sheetFormatPr baseColWidth="10" defaultRowHeight="12.75" x14ac:dyDescent="0.2"/>
  <cols>
    <col min="1" max="16384" width="11.42578125" style="82"/>
  </cols>
  <sheetData>
    <row r="1" spans="1:9" ht="15" x14ac:dyDescent="0.25">
      <c r="A1" s="27" t="s">
        <v>1903</v>
      </c>
      <c r="H1" s="151" t="s">
        <v>1294</v>
      </c>
      <c r="I1" s="151"/>
    </row>
    <row r="2" spans="1:9" x14ac:dyDescent="0.2">
      <c r="A2" s="82" t="s">
        <v>1264</v>
      </c>
    </row>
    <row r="5" spans="1:9" x14ac:dyDescent="0.2">
      <c r="A5" s="82" t="s">
        <v>285</v>
      </c>
      <c r="B5" s="82" t="s">
        <v>329</v>
      </c>
      <c r="C5" s="82" t="s">
        <v>611</v>
      </c>
      <c r="D5" s="82" t="s">
        <v>612</v>
      </c>
    </row>
    <row r="6" spans="1:9" x14ac:dyDescent="0.2">
      <c r="A6" s="82" t="s">
        <v>59</v>
      </c>
      <c r="B6" s="82" t="s">
        <v>129</v>
      </c>
      <c r="C6" s="250">
        <v>84.663689991476005</v>
      </c>
      <c r="D6" s="250">
        <v>85.213371405603993</v>
      </c>
    </row>
    <row r="7" spans="1:9" x14ac:dyDescent="0.2">
      <c r="A7" s="82" t="s">
        <v>53</v>
      </c>
      <c r="B7" s="82" t="s">
        <v>130</v>
      </c>
      <c r="C7" s="250">
        <v>88.308962073971003</v>
      </c>
      <c r="D7" s="250">
        <v>85.049677729074006</v>
      </c>
    </row>
    <row r="8" spans="1:9" x14ac:dyDescent="0.2">
      <c r="A8" s="82" t="s">
        <v>53</v>
      </c>
      <c r="B8" s="82" t="s">
        <v>131</v>
      </c>
      <c r="C8" s="250">
        <v>84.859153246529999</v>
      </c>
      <c r="D8" s="250">
        <v>85.051925816639994</v>
      </c>
    </row>
    <row r="9" spans="1:9" x14ac:dyDescent="0.2">
      <c r="A9" s="82" t="s">
        <v>53</v>
      </c>
      <c r="B9" s="82" t="s">
        <v>132</v>
      </c>
      <c r="C9" s="250">
        <v>84.862817447555003</v>
      </c>
      <c r="D9" s="250">
        <v>85.367511288952002</v>
      </c>
    </row>
    <row r="10" spans="1:9" x14ac:dyDescent="0.2">
      <c r="A10" s="82" t="s">
        <v>53</v>
      </c>
      <c r="B10" s="82" t="s">
        <v>133</v>
      </c>
      <c r="C10" s="250">
        <v>85.788242459838003</v>
      </c>
      <c r="D10" s="250">
        <v>86.058922026332993</v>
      </c>
    </row>
    <row r="11" spans="1:9" x14ac:dyDescent="0.2">
      <c r="A11" s="82" t="s">
        <v>53</v>
      </c>
      <c r="B11" s="82" t="s">
        <v>134</v>
      </c>
      <c r="C11" s="250">
        <v>86.324678608688004</v>
      </c>
      <c r="D11" s="250">
        <v>87.076268095326995</v>
      </c>
    </row>
    <row r="12" spans="1:9" x14ac:dyDescent="0.2">
      <c r="A12" s="82" t="s">
        <v>53</v>
      </c>
      <c r="B12" s="82" t="s">
        <v>135</v>
      </c>
      <c r="C12" s="250">
        <v>88.594897065237006</v>
      </c>
      <c r="D12" s="250">
        <v>88.149948010697003</v>
      </c>
    </row>
    <row r="13" spans="1:9" x14ac:dyDescent="0.2">
      <c r="A13" s="82" t="s">
        <v>53</v>
      </c>
      <c r="B13" s="82" t="s">
        <v>136</v>
      </c>
      <c r="C13" s="250">
        <v>90.144830240478996</v>
      </c>
      <c r="D13" s="250">
        <v>89.015484686529007</v>
      </c>
    </row>
    <row r="14" spans="1:9" x14ac:dyDescent="0.2">
      <c r="A14" s="82" t="s">
        <v>53</v>
      </c>
      <c r="B14" s="82" t="s">
        <v>137</v>
      </c>
      <c r="C14" s="250">
        <v>89.203931310599003</v>
      </c>
      <c r="D14" s="250">
        <v>89.477032164289</v>
      </c>
    </row>
    <row r="15" spans="1:9" x14ac:dyDescent="0.2">
      <c r="A15" s="82" t="s">
        <v>53</v>
      </c>
      <c r="B15" s="82" t="s">
        <v>138</v>
      </c>
      <c r="C15" s="250">
        <v>91.467932385921003</v>
      </c>
      <c r="D15" s="250">
        <v>89.438848132858993</v>
      </c>
    </row>
    <row r="16" spans="1:9" x14ac:dyDescent="0.2">
      <c r="A16" s="82" t="s">
        <v>53</v>
      </c>
      <c r="B16" s="82" t="s">
        <v>139</v>
      </c>
      <c r="C16" s="250">
        <v>91.457570316743997</v>
      </c>
      <c r="D16" s="250">
        <v>89.058306407765002</v>
      </c>
    </row>
    <row r="17" spans="1:4" x14ac:dyDescent="0.2">
      <c r="A17" s="82" t="s">
        <v>53</v>
      </c>
      <c r="B17" s="82" t="s">
        <v>140</v>
      </c>
      <c r="C17" s="250">
        <v>87.873220643118003</v>
      </c>
      <c r="D17" s="250">
        <v>88.646463352406002</v>
      </c>
    </row>
    <row r="18" spans="1:4" x14ac:dyDescent="0.2">
      <c r="A18" s="82" t="s">
        <v>72</v>
      </c>
      <c r="B18" s="82" t="s">
        <v>129</v>
      </c>
      <c r="C18" s="250">
        <v>85.380768089594</v>
      </c>
      <c r="D18" s="250">
        <v>88.567622050645994</v>
      </c>
    </row>
    <row r="19" spans="1:4" x14ac:dyDescent="0.2">
      <c r="A19" s="82" t="s">
        <v>53</v>
      </c>
      <c r="B19" s="82" t="s">
        <v>130</v>
      </c>
      <c r="C19" s="250">
        <v>88.202341479311997</v>
      </c>
      <c r="D19" s="250">
        <v>88.985385665985007</v>
      </c>
    </row>
    <row r="20" spans="1:4" x14ac:dyDescent="0.2">
      <c r="A20" s="82" t="s">
        <v>53</v>
      </c>
      <c r="B20" s="82" t="s">
        <v>131</v>
      </c>
      <c r="C20" s="250">
        <v>89.144496260403997</v>
      </c>
      <c r="D20" s="250">
        <v>89.783656107561995</v>
      </c>
    </row>
    <row r="21" spans="1:4" x14ac:dyDescent="0.2">
      <c r="A21" s="82" t="s">
        <v>53</v>
      </c>
      <c r="B21" s="82" t="s">
        <v>132</v>
      </c>
      <c r="C21" s="250">
        <v>91.112446808849</v>
      </c>
      <c r="D21" s="250">
        <v>90.674537883818999</v>
      </c>
    </row>
    <row r="22" spans="1:4" x14ac:dyDescent="0.2">
      <c r="A22" s="82" t="s">
        <v>53</v>
      </c>
      <c r="B22" s="82" t="s">
        <v>133</v>
      </c>
      <c r="C22" s="250">
        <v>92.493520105876001</v>
      </c>
      <c r="D22" s="250">
        <v>91.444504069453998</v>
      </c>
    </row>
    <row r="23" spans="1:4" x14ac:dyDescent="0.2">
      <c r="A23" s="82" t="s">
        <v>53</v>
      </c>
      <c r="B23" s="82" t="s">
        <v>134</v>
      </c>
      <c r="C23" s="250">
        <v>93.143334480587001</v>
      </c>
      <c r="D23" s="250">
        <v>91.972770020854</v>
      </c>
    </row>
    <row r="24" spans="1:4" x14ac:dyDescent="0.2">
      <c r="A24" s="82" t="s">
        <v>53</v>
      </c>
      <c r="B24" s="82" t="s">
        <v>135</v>
      </c>
      <c r="C24" s="250">
        <v>91.377527128314</v>
      </c>
      <c r="D24" s="250">
        <v>92.307027084061005</v>
      </c>
    </row>
    <row r="25" spans="1:4" x14ac:dyDescent="0.2">
      <c r="A25" s="82" t="s">
        <v>53</v>
      </c>
      <c r="B25" s="82" t="s">
        <v>136</v>
      </c>
      <c r="C25" s="250">
        <v>91.927057145541994</v>
      </c>
      <c r="D25" s="250">
        <v>92.653427099574998</v>
      </c>
    </row>
    <row r="26" spans="1:4" x14ac:dyDescent="0.2">
      <c r="A26" s="82" t="s">
        <v>53</v>
      </c>
      <c r="B26" s="82" t="s">
        <v>137</v>
      </c>
      <c r="C26" s="250">
        <v>92.266219852410998</v>
      </c>
      <c r="D26" s="250">
        <v>93.133219124152006</v>
      </c>
    </row>
    <row r="27" spans="1:4" x14ac:dyDescent="0.2">
      <c r="A27" s="82" t="s">
        <v>53</v>
      </c>
      <c r="B27" s="82" t="s">
        <v>138</v>
      </c>
      <c r="C27" s="250">
        <v>94.770173529155997</v>
      </c>
      <c r="D27" s="250">
        <v>93.823595233451996</v>
      </c>
    </row>
    <row r="28" spans="1:4" x14ac:dyDescent="0.2">
      <c r="A28" s="82" t="s">
        <v>53</v>
      </c>
      <c r="B28" s="82" t="s">
        <v>139</v>
      </c>
      <c r="C28" s="250">
        <v>94.748558319693004</v>
      </c>
      <c r="D28" s="250">
        <v>94.619208363807999</v>
      </c>
    </row>
    <row r="29" spans="1:4" x14ac:dyDescent="0.2">
      <c r="A29" s="82" t="s">
        <v>53</v>
      </c>
      <c r="B29" s="82" t="s">
        <v>140</v>
      </c>
      <c r="C29" s="250">
        <v>95.218186375051005</v>
      </c>
      <c r="D29" s="250">
        <v>95.365037422564995</v>
      </c>
    </row>
    <row r="30" spans="1:4" x14ac:dyDescent="0.2">
      <c r="A30" s="82" t="s">
        <v>73</v>
      </c>
      <c r="B30" s="82" t="s">
        <v>129</v>
      </c>
      <c r="C30" s="250">
        <v>96.706574823273002</v>
      </c>
      <c r="D30" s="250">
        <v>95.890460441035003</v>
      </c>
    </row>
    <row r="31" spans="1:4" x14ac:dyDescent="0.2">
      <c r="A31" s="82" t="s">
        <v>53</v>
      </c>
      <c r="B31" s="82" t="s">
        <v>130</v>
      </c>
      <c r="C31" s="250">
        <v>95.287933296248994</v>
      </c>
      <c r="D31" s="250">
        <v>96.170028355848999</v>
      </c>
    </row>
    <row r="32" spans="1:4" x14ac:dyDescent="0.2">
      <c r="A32" s="82" t="s">
        <v>53</v>
      </c>
      <c r="B32" s="82" t="s">
        <v>131</v>
      </c>
      <c r="C32" s="250">
        <v>96.967002202396998</v>
      </c>
      <c r="D32" s="250">
        <v>96.363574178437005</v>
      </c>
    </row>
    <row r="33" spans="1:4" x14ac:dyDescent="0.2">
      <c r="A33" s="82" t="s">
        <v>53</v>
      </c>
      <c r="B33" s="82" t="s">
        <v>132</v>
      </c>
      <c r="C33" s="250">
        <v>96.318017708092</v>
      </c>
      <c r="D33" s="250">
        <v>96.650375405551998</v>
      </c>
    </row>
    <row r="34" spans="1:4" x14ac:dyDescent="0.2">
      <c r="A34" s="82" t="s">
        <v>53</v>
      </c>
      <c r="B34" s="82" t="s">
        <v>133</v>
      </c>
      <c r="C34" s="250">
        <v>97.464334065257006</v>
      </c>
      <c r="D34" s="250">
        <v>97.143747845695003</v>
      </c>
    </row>
    <row r="35" spans="1:4" x14ac:dyDescent="0.2">
      <c r="A35" s="82" t="s">
        <v>53</v>
      </c>
      <c r="B35" s="82" t="s">
        <v>134</v>
      </c>
      <c r="C35" s="250">
        <v>95.888771045648994</v>
      </c>
      <c r="D35" s="250">
        <v>97.758565854021001</v>
      </c>
    </row>
    <row r="36" spans="1:4" x14ac:dyDescent="0.2">
      <c r="A36" s="82" t="s">
        <v>53</v>
      </c>
      <c r="B36" s="82" t="s">
        <v>135</v>
      </c>
      <c r="C36" s="250">
        <v>98.636820462442003</v>
      </c>
      <c r="D36" s="250">
        <v>98.424917368747998</v>
      </c>
    </row>
    <row r="37" spans="1:4" x14ac:dyDescent="0.2">
      <c r="A37" s="82" t="s">
        <v>53</v>
      </c>
      <c r="B37" s="82" t="s">
        <v>136</v>
      </c>
      <c r="C37" s="250">
        <v>99.758148823468005</v>
      </c>
      <c r="D37" s="250">
        <v>98.939367222973004</v>
      </c>
    </row>
    <row r="38" spans="1:4" x14ac:dyDescent="0.2">
      <c r="A38" s="82" t="s">
        <v>53</v>
      </c>
      <c r="B38" s="82" t="s">
        <v>137</v>
      </c>
      <c r="C38" s="250">
        <v>99.944459261248994</v>
      </c>
      <c r="D38" s="250">
        <v>99.174035866072998</v>
      </c>
    </row>
    <row r="39" spans="1:4" x14ac:dyDescent="0.2">
      <c r="A39" s="82" t="s">
        <v>53</v>
      </c>
      <c r="B39" s="82" t="s">
        <v>138</v>
      </c>
      <c r="C39" s="250">
        <v>99.037510149292004</v>
      </c>
      <c r="D39" s="250">
        <v>99.110679112469995</v>
      </c>
    </row>
    <row r="40" spans="1:4" x14ac:dyDescent="0.2">
      <c r="A40" s="82" t="s">
        <v>53</v>
      </c>
      <c r="B40" s="82" t="s">
        <v>139</v>
      </c>
      <c r="C40" s="250">
        <v>98.012958187737993</v>
      </c>
      <c r="D40" s="250">
        <v>98.790402358386999</v>
      </c>
    </row>
    <row r="41" spans="1:4" x14ac:dyDescent="0.2">
      <c r="A41" s="82" t="s">
        <v>53</v>
      </c>
      <c r="B41" s="82" t="s">
        <v>140</v>
      </c>
      <c r="C41" s="250">
        <v>99.192030771077995</v>
      </c>
      <c r="D41" s="250">
        <v>98.417398130291005</v>
      </c>
    </row>
    <row r="42" spans="1:4" x14ac:dyDescent="0.2">
      <c r="A42" s="82" t="s">
        <v>74</v>
      </c>
      <c r="B42" s="82" t="s">
        <v>129</v>
      </c>
      <c r="C42" s="250">
        <v>96.966170448908002</v>
      </c>
      <c r="D42" s="250">
        <v>98.223068323681005</v>
      </c>
    </row>
    <row r="43" spans="1:4" x14ac:dyDescent="0.2">
      <c r="A43" s="82" t="s">
        <v>53</v>
      </c>
      <c r="B43" s="82" t="s">
        <v>130</v>
      </c>
      <c r="C43" s="250">
        <v>98.973889877236005</v>
      </c>
      <c r="D43" s="250">
        <v>98.327774177522002</v>
      </c>
    </row>
    <row r="44" spans="1:4" x14ac:dyDescent="0.2">
      <c r="A44" s="82" t="s">
        <v>53</v>
      </c>
      <c r="B44" s="82" t="s">
        <v>131</v>
      </c>
      <c r="C44" s="250">
        <v>96.488975569559003</v>
      </c>
      <c r="D44" s="250">
        <v>98.588703151564999</v>
      </c>
    </row>
    <row r="45" spans="1:4" x14ac:dyDescent="0.2">
      <c r="A45" s="82" t="s">
        <v>53</v>
      </c>
      <c r="B45" s="82" t="s">
        <v>132</v>
      </c>
      <c r="C45" s="250">
        <v>99.010128854548</v>
      </c>
      <c r="D45" s="250">
        <v>98.812225665360003</v>
      </c>
    </row>
    <row r="46" spans="1:4" x14ac:dyDescent="0.2">
      <c r="A46" s="82" t="s">
        <v>53</v>
      </c>
      <c r="B46" s="82" t="s">
        <v>133</v>
      </c>
      <c r="C46" s="250">
        <v>99.674261737134003</v>
      </c>
      <c r="D46" s="250">
        <v>98.848310670038003</v>
      </c>
    </row>
    <row r="47" spans="1:4" x14ac:dyDescent="0.2">
      <c r="A47" s="82" t="s">
        <v>53</v>
      </c>
      <c r="B47" s="82" t="s">
        <v>134</v>
      </c>
      <c r="C47" s="250">
        <v>99.490303885293997</v>
      </c>
      <c r="D47" s="250">
        <v>98.752320567154996</v>
      </c>
    </row>
    <row r="48" spans="1:4" x14ac:dyDescent="0.2">
      <c r="A48" s="82" t="s">
        <v>53</v>
      </c>
      <c r="B48" s="82" t="s">
        <v>135</v>
      </c>
      <c r="C48" s="250">
        <v>97.871603271387002</v>
      </c>
      <c r="D48" s="250">
        <v>98.577219792636001</v>
      </c>
    </row>
    <row r="49" spans="1:4" x14ac:dyDescent="0.2">
      <c r="A49" s="82" t="s">
        <v>53</v>
      </c>
      <c r="B49" s="82" t="s">
        <v>136</v>
      </c>
      <c r="C49" s="250">
        <v>97.645105144954002</v>
      </c>
      <c r="D49" s="250">
        <v>98.380396380894993</v>
      </c>
    </row>
    <row r="50" spans="1:4" x14ac:dyDescent="0.2">
      <c r="A50" s="82" t="s">
        <v>53</v>
      </c>
      <c r="B50" s="82" t="s">
        <v>137</v>
      </c>
      <c r="C50" s="250">
        <v>98.168875693098002</v>
      </c>
      <c r="D50" s="250">
        <v>98.274276996588995</v>
      </c>
    </row>
    <row r="51" spans="1:4" x14ac:dyDescent="0.2">
      <c r="A51" s="82" t="s">
        <v>53</v>
      </c>
      <c r="B51" s="82" t="s">
        <v>138</v>
      </c>
      <c r="C51" s="250">
        <v>100.885200361766</v>
      </c>
      <c r="D51" s="250">
        <v>98.304804437450002</v>
      </c>
    </row>
    <row r="52" spans="1:4" x14ac:dyDescent="0.2">
      <c r="A52" s="82" t="s">
        <v>53</v>
      </c>
      <c r="B52" s="82" t="s">
        <v>139</v>
      </c>
      <c r="C52" s="250">
        <v>99.842464871223996</v>
      </c>
      <c r="D52" s="250">
        <v>98.491803849343</v>
      </c>
    </row>
    <row r="53" spans="1:4" x14ac:dyDescent="0.2">
      <c r="A53" s="82" t="s">
        <v>53</v>
      </c>
      <c r="B53" s="82" t="s">
        <v>140</v>
      </c>
      <c r="C53" s="250">
        <v>97.279335641288995</v>
      </c>
      <c r="D53" s="250">
        <v>98.703022609762996</v>
      </c>
    </row>
    <row r="54" spans="1:4" x14ac:dyDescent="0.2">
      <c r="A54" s="82" t="s">
        <v>75</v>
      </c>
      <c r="B54" s="82" t="s">
        <v>129</v>
      </c>
      <c r="C54" s="250">
        <v>94.872098399055005</v>
      </c>
      <c r="D54" s="250">
        <v>98.874195659985006</v>
      </c>
    </row>
    <row r="55" spans="1:4" x14ac:dyDescent="0.2">
      <c r="A55" s="82" t="s">
        <v>53</v>
      </c>
      <c r="B55" s="82" t="s">
        <v>130</v>
      </c>
      <c r="C55" s="250">
        <v>101.69171765608699</v>
      </c>
      <c r="D55" s="250">
        <v>98.980611970807999</v>
      </c>
    </row>
    <row r="56" spans="1:4" x14ac:dyDescent="0.2">
      <c r="A56" s="82" t="s">
        <v>53</v>
      </c>
      <c r="B56" s="82" t="s">
        <v>131</v>
      </c>
      <c r="C56" s="250">
        <v>99.835748133265</v>
      </c>
      <c r="D56" s="250">
        <v>99.100432545616002</v>
      </c>
    </row>
    <row r="57" spans="1:4" x14ac:dyDescent="0.2">
      <c r="A57" s="82" t="s">
        <v>53</v>
      </c>
      <c r="B57" s="82" t="s">
        <v>132</v>
      </c>
      <c r="C57" s="250">
        <v>98.862125057721997</v>
      </c>
      <c r="D57" s="250">
        <v>99.340968224834</v>
      </c>
    </row>
    <row r="58" spans="1:4" x14ac:dyDescent="0.2">
      <c r="A58" s="82" t="s">
        <v>53</v>
      </c>
      <c r="B58" s="82" t="s">
        <v>133</v>
      </c>
      <c r="C58" s="250">
        <v>99.104405504948005</v>
      </c>
      <c r="D58" s="250">
        <v>99.739553653810006</v>
      </c>
    </row>
    <row r="59" spans="1:4" x14ac:dyDescent="0.2">
      <c r="A59" s="82" t="s">
        <v>53</v>
      </c>
      <c r="B59" s="82" t="s">
        <v>134</v>
      </c>
      <c r="C59" s="250">
        <v>104.600302580624</v>
      </c>
      <c r="D59" s="250">
        <v>100.22865131547</v>
      </c>
    </row>
    <row r="60" spans="1:4" x14ac:dyDescent="0.2">
      <c r="A60" s="82" t="s">
        <v>53</v>
      </c>
      <c r="B60" s="82" t="s">
        <v>135</v>
      </c>
      <c r="C60" s="250">
        <v>99.905040680276997</v>
      </c>
      <c r="D60" s="250">
        <v>100.802487690566</v>
      </c>
    </row>
    <row r="61" spans="1:4" x14ac:dyDescent="0.2">
      <c r="A61" s="82" t="s">
        <v>53</v>
      </c>
      <c r="B61" s="82" t="s">
        <v>136</v>
      </c>
      <c r="C61" s="250">
        <v>102.25974569578101</v>
      </c>
      <c r="D61" s="250">
        <v>101.432129719738</v>
      </c>
    </row>
    <row r="62" spans="1:4" x14ac:dyDescent="0.2">
      <c r="A62" s="82" t="s">
        <v>53</v>
      </c>
      <c r="B62" s="82" t="s">
        <v>137</v>
      </c>
      <c r="C62" s="250">
        <v>102.642643624729</v>
      </c>
      <c r="D62" s="250">
        <v>101.96290357833399</v>
      </c>
    </row>
    <row r="63" spans="1:4" x14ac:dyDescent="0.2">
      <c r="A63" s="82" t="s">
        <v>53</v>
      </c>
      <c r="B63" s="82" t="s">
        <v>138</v>
      </c>
      <c r="C63" s="250">
        <v>101.581220198995</v>
      </c>
      <c r="D63" s="250">
        <v>102.29191823091</v>
      </c>
    </row>
    <row r="64" spans="1:4" x14ac:dyDescent="0.2">
      <c r="A64" s="82" t="s">
        <v>53</v>
      </c>
      <c r="B64" s="82" t="s">
        <v>139</v>
      </c>
      <c r="C64" s="250">
        <v>101.80483799240901</v>
      </c>
      <c r="D64" s="250">
        <v>102.351834927187</v>
      </c>
    </row>
    <row r="65" spans="1:4" x14ac:dyDescent="0.2">
      <c r="A65" s="82" t="s">
        <v>53</v>
      </c>
      <c r="B65" s="82" t="s">
        <v>140</v>
      </c>
      <c r="C65" s="250">
        <v>103.62220054210999</v>
      </c>
      <c r="D65" s="250">
        <v>102.155939156401</v>
      </c>
    </row>
    <row r="66" spans="1:4" x14ac:dyDescent="0.2">
      <c r="A66" s="82" t="s">
        <v>76</v>
      </c>
      <c r="B66" s="82" t="s">
        <v>129</v>
      </c>
      <c r="C66" s="250">
        <v>101.015141417512</v>
      </c>
      <c r="D66" s="250">
        <v>101.735266414023</v>
      </c>
    </row>
    <row r="67" spans="1:4" x14ac:dyDescent="0.2">
      <c r="A67" s="82" t="s">
        <v>53</v>
      </c>
      <c r="B67" s="82" t="s">
        <v>130</v>
      </c>
      <c r="C67" s="250">
        <v>101.609274149901</v>
      </c>
      <c r="D67" s="250">
        <v>101.20401544100901</v>
      </c>
    </row>
    <row r="68" spans="1:4" x14ac:dyDescent="0.2">
      <c r="A68" s="82" t="s">
        <v>53</v>
      </c>
      <c r="B68" s="82" t="s">
        <v>131</v>
      </c>
      <c r="C68" s="250">
        <v>100.777378084701</v>
      </c>
      <c r="D68" s="250">
        <v>100.745249806449</v>
      </c>
    </row>
    <row r="69" spans="1:4" x14ac:dyDescent="0.2">
      <c r="A69" s="82" t="s">
        <v>53</v>
      </c>
      <c r="B69" s="82" t="s">
        <v>132</v>
      </c>
      <c r="C69" s="250">
        <v>97.600796419068004</v>
      </c>
      <c r="D69" s="250">
        <v>100.420971847099</v>
      </c>
    </row>
    <row r="70" spans="1:4" x14ac:dyDescent="0.2">
      <c r="A70" s="82" t="s">
        <v>53</v>
      </c>
      <c r="B70" s="82" t="s">
        <v>133</v>
      </c>
      <c r="C70" s="250">
        <v>99.932159474814995</v>
      </c>
      <c r="D70" s="250">
        <v>100.29393186413699</v>
      </c>
    </row>
    <row r="71" spans="1:4" x14ac:dyDescent="0.2">
      <c r="A71" s="82" t="s">
        <v>53</v>
      </c>
      <c r="B71" s="82" t="s">
        <v>134</v>
      </c>
      <c r="C71" s="250">
        <v>100.23495646901</v>
      </c>
      <c r="D71" s="250">
        <v>100.299133770905</v>
      </c>
    </row>
    <row r="72" spans="1:4" x14ac:dyDescent="0.2">
      <c r="A72" s="82" t="s">
        <v>53</v>
      </c>
      <c r="B72" s="82" t="s">
        <v>135</v>
      </c>
      <c r="C72" s="250">
        <v>101.201114512025</v>
      </c>
      <c r="D72" s="250">
        <v>100.256416372622</v>
      </c>
    </row>
    <row r="73" spans="1:4" x14ac:dyDescent="0.2">
      <c r="A73" s="82" t="s">
        <v>53</v>
      </c>
      <c r="B73" s="82" t="s">
        <v>136</v>
      </c>
      <c r="C73" s="250">
        <v>100.606382550953</v>
      </c>
      <c r="D73" s="250">
        <v>100.108226797801</v>
      </c>
    </row>
    <row r="74" spans="1:4" x14ac:dyDescent="0.2">
      <c r="A74" s="82" t="s">
        <v>53</v>
      </c>
      <c r="B74" s="82" t="s">
        <v>137</v>
      </c>
      <c r="C74" s="250">
        <v>99.563664282809</v>
      </c>
      <c r="D74" s="250">
        <v>99.914328507457</v>
      </c>
    </row>
    <row r="75" spans="1:4" x14ac:dyDescent="0.2">
      <c r="A75" s="82" t="s">
        <v>53</v>
      </c>
      <c r="B75" s="82" t="s">
        <v>138</v>
      </c>
      <c r="C75" s="250">
        <v>99.765158111747994</v>
      </c>
      <c r="D75" s="250">
        <v>99.738733758021993</v>
      </c>
    </row>
    <row r="76" spans="1:4" x14ac:dyDescent="0.2">
      <c r="A76" s="82" t="s">
        <v>53</v>
      </c>
      <c r="B76" s="82" t="s">
        <v>139</v>
      </c>
      <c r="C76" s="250">
        <v>98.585883567034003</v>
      </c>
      <c r="D76" s="250">
        <v>99.783386971153007</v>
      </c>
    </row>
    <row r="77" spans="1:4" x14ac:dyDescent="0.2">
      <c r="A77" s="82" t="s">
        <v>53</v>
      </c>
      <c r="B77" s="82" t="s">
        <v>140</v>
      </c>
      <c r="C77" s="250">
        <v>100.07395467020299</v>
      </c>
      <c r="D77" s="250">
        <v>100.11418917774</v>
      </c>
    </row>
    <row r="78" spans="1:4" x14ac:dyDescent="0.2">
      <c r="A78" s="82" t="s">
        <v>77</v>
      </c>
      <c r="B78" s="82" t="s">
        <v>129</v>
      </c>
      <c r="C78" s="250">
        <v>101.713784949193</v>
      </c>
      <c r="D78" s="250">
        <v>100.63763848756101</v>
      </c>
    </row>
    <row r="79" spans="1:4" x14ac:dyDescent="0.2">
      <c r="A79" s="82" t="s">
        <v>53</v>
      </c>
      <c r="B79" s="82" t="s">
        <v>130</v>
      </c>
      <c r="C79" s="250">
        <v>100.189579525559</v>
      </c>
      <c r="D79" s="250">
        <v>101.191349302424</v>
      </c>
    </row>
    <row r="80" spans="1:4" x14ac:dyDescent="0.2">
      <c r="A80" s="82" t="s">
        <v>53</v>
      </c>
      <c r="B80" s="82" t="s">
        <v>131</v>
      </c>
      <c r="C80" s="250">
        <v>102.005724837001</v>
      </c>
      <c r="D80" s="250">
        <v>101.538937860963</v>
      </c>
    </row>
    <row r="81" spans="1:4" x14ac:dyDescent="0.2">
      <c r="A81" s="82" t="s">
        <v>53</v>
      </c>
      <c r="B81" s="82" t="s">
        <v>132</v>
      </c>
      <c r="C81" s="250">
        <v>102.69693783914001</v>
      </c>
      <c r="D81" s="250">
        <v>101.586305093165</v>
      </c>
    </row>
    <row r="82" spans="1:4" x14ac:dyDescent="0.2">
      <c r="A82" s="82" t="s">
        <v>53</v>
      </c>
      <c r="B82" s="82" t="s">
        <v>133</v>
      </c>
      <c r="C82" s="250">
        <v>100.136885408152</v>
      </c>
      <c r="D82" s="250">
        <v>101.299986557154</v>
      </c>
    </row>
    <row r="83" spans="1:4" x14ac:dyDescent="0.2">
      <c r="A83" s="82" t="s">
        <v>53</v>
      </c>
      <c r="B83" s="82" t="s">
        <v>134</v>
      </c>
      <c r="C83" s="250">
        <v>101.141013318156</v>
      </c>
      <c r="D83" s="250">
        <v>100.721201624179</v>
      </c>
    </row>
    <row r="84" spans="1:4" x14ac:dyDescent="0.2">
      <c r="A84" s="82" t="s">
        <v>53</v>
      </c>
      <c r="B84" s="82" t="s">
        <v>135</v>
      </c>
      <c r="C84" s="250">
        <v>100.34867952499501</v>
      </c>
      <c r="D84" s="250">
        <v>99.933942290024007</v>
      </c>
    </row>
    <row r="85" spans="1:4" x14ac:dyDescent="0.2">
      <c r="A85" s="82" t="s">
        <v>53</v>
      </c>
      <c r="B85" s="82" t="s">
        <v>136</v>
      </c>
      <c r="C85" s="250">
        <v>98.282063372476998</v>
      </c>
      <c r="D85" s="250">
        <v>98.989466921692994</v>
      </c>
    </row>
    <row r="86" spans="1:4" x14ac:dyDescent="0.2">
      <c r="A86" s="82" t="s">
        <v>53</v>
      </c>
      <c r="B86" s="82" t="s">
        <v>137</v>
      </c>
      <c r="C86" s="250">
        <v>98.778855747883</v>
      </c>
      <c r="D86" s="250">
        <v>97.989293196404006</v>
      </c>
    </row>
    <row r="87" spans="1:4" x14ac:dyDescent="0.2">
      <c r="A87" s="82" t="s">
        <v>53</v>
      </c>
      <c r="B87" s="82" t="s">
        <v>138</v>
      </c>
      <c r="C87" s="250">
        <v>96.355149936179004</v>
      </c>
      <c r="D87" s="250">
        <v>97.029580777503995</v>
      </c>
    </row>
    <row r="88" spans="1:4" x14ac:dyDescent="0.2">
      <c r="A88" s="82" t="s">
        <v>53</v>
      </c>
      <c r="B88" s="82" t="s">
        <v>139</v>
      </c>
      <c r="C88" s="250">
        <v>96.340605497493002</v>
      </c>
      <c r="D88" s="250">
        <v>96.115738559847998</v>
      </c>
    </row>
    <row r="89" spans="1:4" x14ac:dyDescent="0.2">
      <c r="A89" s="82" t="s">
        <v>53</v>
      </c>
      <c r="B89" s="82" t="s">
        <v>140</v>
      </c>
      <c r="C89" s="250">
        <v>95.101149611305999</v>
      </c>
      <c r="D89" s="250">
        <v>95.315673685096996</v>
      </c>
    </row>
    <row r="90" spans="1:4" x14ac:dyDescent="0.2">
      <c r="A90" s="82" t="s">
        <v>78</v>
      </c>
      <c r="B90" s="82" t="s">
        <v>129</v>
      </c>
      <c r="C90" s="250">
        <v>98.242290298425004</v>
      </c>
      <c r="D90" s="250">
        <v>94.724638658442998</v>
      </c>
    </row>
    <row r="91" spans="1:4" x14ac:dyDescent="0.2">
      <c r="A91" s="82" t="s">
        <v>53</v>
      </c>
      <c r="B91" s="82" t="s">
        <v>130</v>
      </c>
      <c r="C91" s="250">
        <v>94.449428235273999</v>
      </c>
      <c r="D91" s="250">
        <v>94.329556235210006</v>
      </c>
    </row>
    <row r="92" spans="1:4" x14ac:dyDescent="0.2">
      <c r="A92" s="82" t="s">
        <v>53</v>
      </c>
      <c r="B92" s="82" t="s">
        <v>131</v>
      </c>
      <c r="C92" s="250">
        <v>93.532755440101994</v>
      </c>
      <c r="D92" s="250">
        <v>94.123167478409002</v>
      </c>
    </row>
    <row r="93" spans="1:4" x14ac:dyDescent="0.2">
      <c r="A93" s="82" t="s">
        <v>53</v>
      </c>
      <c r="B93" s="82" t="s">
        <v>132</v>
      </c>
      <c r="C93" s="250">
        <v>71.406783779277006</v>
      </c>
      <c r="D93" s="250">
        <v>88.089813713232004</v>
      </c>
    </row>
    <row r="94" spans="1:4" x14ac:dyDescent="0.2">
      <c r="A94" s="82" t="s">
        <v>53</v>
      </c>
      <c r="B94" s="82" t="s">
        <v>133</v>
      </c>
      <c r="C94" s="250">
        <v>72.794208118604999</v>
      </c>
      <c r="D94" s="250">
        <v>88.251523012055003</v>
      </c>
    </row>
    <row r="95" spans="1:4" x14ac:dyDescent="0.2">
      <c r="A95" s="82" t="s">
        <v>53</v>
      </c>
      <c r="B95" s="82" t="s">
        <v>134</v>
      </c>
      <c r="C95" s="250">
        <v>88.734163364330001</v>
      </c>
      <c r="D95" s="250">
        <v>88.749583584332996</v>
      </c>
    </row>
    <row r="96" spans="1:4" x14ac:dyDescent="0.2">
      <c r="A96" s="82" t="s">
        <v>53</v>
      </c>
      <c r="B96" s="82" t="s">
        <v>135</v>
      </c>
      <c r="C96" s="250">
        <v>85.838367475683995</v>
      </c>
      <c r="D96" s="250">
        <v>89.643425579522997</v>
      </c>
    </row>
    <row r="97" spans="1:4" x14ac:dyDescent="0.2">
      <c r="A97" s="82" t="s">
        <v>53</v>
      </c>
      <c r="B97" s="82" t="s">
        <v>136</v>
      </c>
      <c r="C97" s="250">
        <v>90.086268097724002</v>
      </c>
      <c r="D97" s="250">
        <v>90.959295750592005</v>
      </c>
    </row>
    <row r="98" spans="1:4" x14ac:dyDescent="0.2">
      <c r="A98" s="82" t="s">
        <v>53</v>
      </c>
      <c r="B98" s="82" t="s">
        <v>137</v>
      </c>
      <c r="C98" s="250">
        <v>89.574834469690998</v>
      </c>
      <c r="D98" s="250">
        <v>92.539077017978997</v>
      </c>
    </row>
    <row r="99" spans="1:4" x14ac:dyDescent="0.2">
      <c r="A99" s="82" t="s">
        <v>53</v>
      </c>
      <c r="B99" s="82" t="s">
        <v>138</v>
      </c>
      <c r="C99" s="250">
        <v>94.710285058112007</v>
      </c>
      <c r="D99" s="250">
        <v>94.096429537076006</v>
      </c>
    </row>
    <row r="100" spans="1:4" x14ac:dyDescent="0.2">
      <c r="A100" s="82" t="s">
        <v>53</v>
      </c>
      <c r="B100" s="82" t="s">
        <v>139</v>
      </c>
      <c r="C100" s="250">
        <v>96.202215040590005</v>
      </c>
      <c r="D100" s="250">
        <v>95.271324189742003</v>
      </c>
    </row>
    <row r="101" spans="1:4" x14ac:dyDescent="0.2">
      <c r="A101" s="82" t="s">
        <v>53</v>
      </c>
      <c r="B101" s="82" t="s">
        <v>140</v>
      </c>
      <c r="C101" s="250">
        <v>95.905832427362</v>
      </c>
      <c r="D101" s="250">
        <v>95.779153386318001</v>
      </c>
    </row>
    <row r="102" spans="1:4" x14ac:dyDescent="0.2">
      <c r="A102" s="82" t="s">
        <v>413</v>
      </c>
      <c r="B102" s="82" t="s">
        <v>129</v>
      </c>
      <c r="C102" s="250">
        <v>96.940898047988</v>
      </c>
      <c r="D102" s="250">
        <v>95.504466590937994</v>
      </c>
    </row>
    <row r="103" spans="1:4" x14ac:dyDescent="0.2">
      <c r="A103" s="82" t="s">
        <v>53</v>
      </c>
      <c r="B103" s="82" t="s">
        <v>130</v>
      </c>
      <c r="C103" s="250">
        <v>89.951444492658993</v>
      </c>
      <c r="D103" s="250">
        <v>94.641067562852996</v>
      </c>
    </row>
    <row r="104" spans="1:4" x14ac:dyDescent="0.2">
      <c r="A104" s="82" t="s">
        <v>53</v>
      </c>
      <c r="B104" s="82" t="s">
        <v>131</v>
      </c>
      <c r="C104" s="250">
        <v>96.075207066320999</v>
      </c>
      <c r="D104" s="250">
        <v>93.637871829953994</v>
      </c>
    </row>
    <row r="105" spans="1:4" x14ac:dyDescent="0.2">
      <c r="A105" s="82" t="s">
        <v>53</v>
      </c>
      <c r="B105" s="82" t="s">
        <v>132</v>
      </c>
      <c r="C105" s="250">
        <v>92.218758912482997</v>
      </c>
      <c r="D105" s="250">
        <v>92.872834753215997</v>
      </c>
    </row>
    <row r="106" spans="1:4" x14ac:dyDescent="0.2">
      <c r="A106" s="82" t="s">
        <v>53</v>
      </c>
      <c r="B106" s="82" t="s">
        <v>133</v>
      </c>
      <c r="C106" s="250">
        <v>92.227698629387007</v>
      </c>
      <c r="D106" s="250">
        <v>92.470634469695</v>
      </c>
    </row>
    <row r="107" spans="1:4" x14ac:dyDescent="0.2">
      <c r="A107" s="82" t="s">
        <v>53</v>
      </c>
      <c r="B107" s="82" t="s">
        <v>134</v>
      </c>
      <c r="C107" s="250">
        <v>91.412691868432006</v>
      </c>
      <c r="D107" s="250">
        <v>92.416939901996003</v>
      </c>
    </row>
    <row r="108" spans="1:4" x14ac:dyDescent="0.2">
      <c r="A108" s="82" t="s">
        <v>53</v>
      </c>
      <c r="B108" s="82" t="s">
        <v>135</v>
      </c>
      <c r="C108" s="250">
        <v>94.018948523575006</v>
      </c>
      <c r="D108" s="250">
        <v>92.595296159346006</v>
      </c>
    </row>
    <row r="109" spans="1:4" x14ac:dyDescent="0.2">
      <c r="A109" s="82" t="s">
        <v>53</v>
      </c>
      <c r="B109" s="82" t="s">
        <v>136</v>
      </c>
      <c r="C109" s="250">
        <v>94.131490218752006</v>
      </c>
      <c r="D109" s="250">
        <v>92.861452013128002</v>
      </c>
    </row>
    <row r="110" spans="1:4" x14ac:dyDescent="0.2">
      <c r="A110" s="82" t="s">
        <v>53</v>
      </c>
      <c r="B110" s="82" t="s">
        <v>137</v>
      </c>
      <c r="C110" s="250">
        <v>92.054385445419996</v>
      </c>
      <c r="D110" s="250">
        <v>93.188036434070995</v>
      </c>
    </row>
    <row r="111" spans="1:4" x14ac:dyDescent="0.2">
      <c r="A111" s="82" t="s">
        <v>53</v>
      </c>
      <c r="B111" s="82" t="s">
        <v>138</v>
      </c>
      <c r="C111" s="250">
        <v>92.992601621770007</v>
      </c>
      <c r="D111" s="250">
        <v>93.697204514169002</v>
      </c>
    </row>
    <row r="112" spans="1:4" x14ac:dyDescent="0.2">
      <c r="A112" s="82" t="s">
        <v>53</v>
      </c>
      <c r="B112" s="82" t="s">
        <v>139</v>
      </c>
      <c r="C112" s="250">
        <v>95.224774186370993</v>
      </c>
      <c r="D112" s="250">
        <v>94.535706627658996</v>
      </c>
    </row>
    <row r="113" spans="1:4" x14ac:dyDescent="0.2">
      <c r="A113" s="82" t="s">
        <v>53</v>
      </c>
      <c r="B113" s="82" t="s">
        <v>140</v>
      </c>
      <c r="C113" s="250">
        <v>94.897612475353</v>
      </c>
      <c r="D113" s="250">
        <v>95.784037383721994</v>
      </c>
    </row>
    <row r="114" spans="1:4" x14ac:dyDescent="0.2">
      <c r="A114" s="82" t="s">
        <v>708</v>
      </c>
      <c r="B114" s="82" t="s">
        <v>129</v>
      </c>
      <c r="C114" s="250">
        <v>96.808030700518998</v>
      </c>
      <c r="D114" s="250">
        <v>97.348945911648997</v>
      </c>
    </row>
    <row r="115" spans="1:4" x14ac:dyDescent="0.2">
      <c r="A115" s="82" t="s">
        <v>53</v>
      </c>
      <c r="B115" s="82" t="s">
        <v>130</v>
      </c>
      <c r="C115" s="250">
        <v>100.294908820467</v>
      </c>
      <c r="D115" s="250">
        <v>98.935219565606999</v>
      </c>
    </row>
    <row r="116" spans="1:4" x14ac:dyDescent="0.2">
      <c r="A116" s="82" t="s">
        <v>53</v>
      </c>
      <c r="B116" s="82" t="s">
        <v>131</v>
      </c>
      <c r="C116" s="250">
        <v>100.271004493224</v>
      </c>
      <c r="D116" s="250">
        <v>100.125908718937</v>
      </c>
    </row>
    <row r="117" spans="1:4" x14ac:dyDescent="0.2">
      <c r="A117" s="82" t="s">
        <v>53</v>
      </c>
      <c r="B117" s="82" t="s">
        <v>132</v>
      </c>
      <c r="C117" s="250">
        <v>101.626944688565</v>
      </c>
      <c r="D117" s="250">
        <v>100.737559627108</v>
      </c>
    </row>
    <row r="118" spans="1:4" x14ac:dyDescent="0.2">
      <c r="A118" s="82" t="s">
        <v>53</v>
      </c>
      <c r="B118" s="82" t="s">
        <v>133</v>
      </c>
      <c r="C118" s="250">
        <v>101.176298576462</v>
      </c>
      <c r="D118" s="250">
        <v>100.851431598704</v>
      </c>
    </row>
    <row r="119" spans="1:4" x14ac:dyDescent="0.2">
      <c r="A119" s="82" t="s">
        <v>53</v>
      </c>
      <c r="B119" s="82" t="s">
        <v>134</v>
      </c>
      <c r="C119" s="250">
        <v>100.456247664988</v>
      </c>
      <c r="D119" s="250">
        <v>100.534055746513</v>
      </c>
    </row>
    <row r="120" spans="1:4" x14ac:dyDescent="0.2">
      <c r="A120" s="82" t="s">
        <v>53</v>
      </c>
      <c r="B120" s="82" t="s">
        <v>135</v>
      </c>
      <c r="C120" s="250">
        <v>99.105605595700993</v>
      </c>
      <c r="D120" s="250">
        <v>100.02627946187199</v>
      </c>
    </row>
    <row r="121" spans="1:4" x14ac:dyDescent="0.2">
      <c r="A121" s="82" t="s">
        <v>53</v>
      </c>
      <c r="B121" s="82" t="s">
        <v>136</v>
      </c>
      <c r="C121" s="250">
        <v>99.131064252683998</v>
      </c>
      <c r="D121" s="250">
        <v>99.565987438937</v>
      </c>
    </row>
    <row r="122" spans="1:4" x14ac:dyDescent="0.2">
      <c r="A122" s="82" t="s">
        <v>53</v>
      </c>
      <c r="B122" s="82" t="s">
        <v>137</v>
      </c>
      <c r="C122" s="250">
        <v>99.971063432528993</v>
      </c>
      <c r="D122" s="250">
        <v>99.256812521135998</v>
      </c>
    </row>
    <row r="123" spans="1:4" x14ac:dyDescent="0.2">
      <c r="A123" s="82" t="s">
        <v>53</v>
      </c>
      <c r="B123" s="82" t="s">
        <v>138</v>
      </c>
      <c r="C123" s="250">
        <v>99.524435414858999</v>
      </c>
      <c r="D123" s="250">
        <v>99.117182903867999</v>
      </c>
    </row>
    <row r="124" spans="1:4" x14ac:dyDescent="0.2">
      <c r="A124" s="82" t="s">
        <v>53</v>
      </c>
      <c r="B124" s="82" t="s">
        <v>139</v>
      </c>
      <c r="C124" s="250">
        <v>97.768484411510997</v>
      </c>
      <c r="D124" s="250">
        <v>99.131942190033001</v>
      </c>
    </row>
    <row r="125" spans="1:4" x14ac:dyDescent="0.2">
      <c r="A125" s="82" t="s">
        <v>53</v>
      </c>
      <c r="B125" s="82" t="s">
        <v>140</v>
      </c>
      <c r="C125" s="250">
        <v>100.62057742822201</v>
      </c>
      <c r="D125" s="250">
        <v>99.258574745291</v>
      </c>
    </row>
    <row r="126" spans="1:4" x14ac:dyDescent="0.2">
      <c r="A126" s="82" t="s">
        <v>1112</v>
      </c>
      <c r="B126" s="82" t="s">
        <v>129</v>
      </c>
      <c r="C126" s="250">
        <v>98.351413951726002</v>
      </c>
      <c r="D126" s="250">
        <v>99.519524079904002</v>
      </c>
    </row>
    <row r="127" spans="1:4" x14ac:dyDescent="0.2">
      <c r="A127" s="82" t="s">
        <v>53</v>
      </c>
      <c r="B127" s="82" t="s">
        <v>130</v>
      </c>
      <c r="C127" s="250">
        <v>100.187573585075</v>
      </c>
      <c r="D127" s="250">
        <v>99.905252425315993</v>
      </c>
    </row>
    <row r="128" spans="1:4" x14ac:dyDescent="0.2">
      <c r="A128" s="82" t="s">
        <v>53</v>
      </c>
      <c r="B128" s="82" t="s">
        <v>131</v>
      </c>
      <c r="C128" s="250">
        <v>100.51381613460801</v>
      </c>
      <c r="D128" s="250">
        <v>100.360480282341</v>
      </c>
    </row>
    <row r="129" spans="1:4" x14ac:dyDescent="0.2">
      <c r="A129" s="82" t="s">
        <v>53</v>
      </c>
      <c r="B129" s="82" t="s">
        <v>132</v>
      </c>
      <c r="C129" s="250">
        <v>100.63876854562299</v>
      </c>
      <c r="D129" s="250">
        <v>100.773923268301</v>
      </c>
    </row>
    <row r="130" spans="1:4" x14ac:dyDescent="0.2">
      <c r="A130" s="82" t="s">
        <v>53</v>
      </c>
      <c r="B130" s="82" t="s">
        <v>133</v>
      </c>
      <c r="C130" s="250">
        <v>101.45454767262</v>
      </c>
      <c r="D130" s="250">
        <v>101.057892947954</v>
      </c>
    </row>
  </sheetData>
  <mergeCells count="1">
    <mergeCell ref="H1:I1"/>
  </mergeCells>
  <hyperlinks>
    <hyperlink ref="H1:I1" location="Index!A1" display="Regresar al Índice" xr:uid="{0C60AEA3-32A1-4855-8F46-3E5A32FE74F2}"/>
  </hyperlink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0CD32-4D4E-44C1-A82E-D6BDEAF7A49F}">
  <sheetPr codeName="Hoja103"/>
  <dimension ref="A1:I38"/>
  <sheetViews>
    <sheetView workbookViewId="0"/>
  </sheetViews>
  <sheetFormatPr baseColWidth="10" defaultRowHeight="12.75" x14ac:dyDescent="0.2"/>
  <cols>
    <col min="1" max="16384" width="11.42578125" style="82"/>
  </cols>
  <sheetData>
    <row r="1" spans="1:9" ht="15" x14ac:dyDescent="0.25">
      <c r="A1" s="27" t="s">
        <v>1904</v>
      </c>
      <c r="H1" s="151" t="s">
        <v>1294</v>
      </c>
      <c r="I1" s="151"/>
    </row>
    <row r="2" spans="1:9" x14ac:dyDescent="0.2">
      <c r="A2" s="82" t="s">
        <v>1264</v>
      </c>
    </row>
    <row r="5" spans="1:9" x14ac:dyDescent="0.2">
      <c r="A5" s="82" t="s">
        <v>2</v>
      </c>
      <c r="B5" s="82" t="s">
        <v>51</v>
      </c>
    </row>
    <row r="6" spans="1:9" x14ac:dyDescent="0.2">
      <c r="A6" s="82" t="s">
        <v>29</v>
      </c>
      <c r="B6" s="250">
        <v>-11.937729483402</v>
      </c>
    </row>
    <row r="7" spans="1:9" x14ac:dyDescent="0.2">
      <c r="A7" s="82" t="s">
        <v>19</v>
      </c>
      <c r="B7" s="250">
        <v>-11.429654930324</v>
      </c>
    </row>
    <row r="8" spans="1:9" x14ac:dyDescent="0.2">
      <c r="A8" s="82" t="s">
        <v>15</v>
      </c>
      <c r="B8" s="250">
        <v>-8.8550700452080005</v>
      </c>
    </row>
    <row r="9" spans="1:9" x14ac:dyDescent="0.2">
      <c r="A9" s="82" t="s">
        <v>9</v>
      </c>
      <c r="B9" s="250">
        <v>-6.8795510339980002</v>
      </c>
    </row>
    <row r="10" spans="1:9" x14ac:dyDescent="0.2">
      <c r="A10" s="82" t="s">
        <v>33</v>
      </c>
      <c r="B10" s="250">
        <v>-6.2461758277369999</v>
      </c>
    </row>
    <row r="11" spans="1:9" x14ac:dyDescent="0.2">
      <c r="A11" s="82" t="s">
        <v>7</v>
      </c>
      <c r="B11" s="250">
        <v>-5.1510746995370003</v>
      </c>
    </row>
    <row r="12" spans="1:9" x14ac:dyDescent="0.2">
      <c r="A12" s="82" t="s">
        <v>22</v>
      </c>
      <c r="B12" s="250">
        <v>-3.0273224504080001</v>
      </c>
    </row>
    <row r="13" spans="1:9" x14ac:dyDescent="0.2">
      <c r="A13" s="82" t="s">
        <v>20</v>
      </c>
      <c r="B13" s="250">
        <v>-0.93894253733800004</v>
      </c>
    </row>
    <row r="14" spans="1:9" x14ac:dyDescent="0.2">
      <c r="A14" s="82" t="s">
        <v>18</v>
      </c>
      <c r="B14" s="250">
        <v>-0.70511677831599995</v>
      </c>
    </row>
    <row r="15" spans="1:9" x14ac:dyDescent="0.2">
      <c r="A15" s="82" t="s">
        <v>0</v>
      </c>
      <c r="B15" s="250">
        <v>0.27501410910700003</v>
      </c>
    </row>
    <row r="16" spans="1:9" x14ac:dyDescent="0.2">
      <c r="A16" s="82" t="s">
        <v>23</v>
      </c>
      <c r="B16" s="250">
        <v>0.85858204913799996</v>
      </c>
    </row>
    <row r="17" spans="1:2" x14ac:dyDescent="0.2">
      <c r="A17" s="82" t="s">
        <v>5</v>
      </c>
      <c r="B17" s="250">
        <v>1.3373537884940001</v>
      </c>
    </row>
    <row r="18" spans="1:2" x14ac:dyDescent="0.2">
      <c r="A18" s="82" t="s">
        <v>17</v>
      </c>
      <c r="B18" s="250">
        <v>1.573026294358</v>
      </c>
    </row>
    <row r="19" spans="1:2" x14ac:dyDescent="0.2">
      <c r="A19" s="82" t="s">
        <v>10</v>
      </c>
      <c r="B19" s="250">
        <v>2.1260247201619999</v>
      </c>
    </row>
    <row r="20" spans="1:2" x14ac:dyDescent="0.2">
      <c r="A20" s="82" t="s">
        <v>4</v>
      </c>
      <c r="B20" s="250">
        <v>2.3714254368429999</v>
      </c>
    </row>
    <row r="21" spans="1:2" x14ac:dyDescent="0.2">
      <c r="A21" s="82" t="s">
        <v>16</v>
      </c>
      <c r="B21" s="250">
        <v>2.7026923186239999</v>
      </c>
    </row>
    <row r="22" spans="1:2" x14ac:dyDescent="0.2">
      <c r="A22" s="82" t="s">
        <v>14</v>
      </c>
      <c r="B22" s="250">
        <v>2.7359016342119999</v>
      </c>
    </row>
    <row r="23" spans="1:2" x14ac:dyDescent="0.2">
      <c r="A23" s="82" t="s">
        <v>31</v>
      </c>
      <c r="B23" s="250">
        <v>4.3633335368199999</v>
      </c>
    </row>
    <row r="24" spans="1:2" x14ac:dyDescent="0.2">
      <c r="A24" s="82" t="s">
        <v>8</v>
      </c>
      <c r="B24" s="250">
        <v>4.3793915384520004</v>
      </c>
    </row>
    <row r="25" spans="1:2" x14ac:dyDescent="0.2">
      <c r="A25" s="82" t="s">
        <v>1</v>
      </c>
      <c r="B25" s="250">
        <v>5.1084817757070002</v>
      </c>
    </row>
    <row r="26" spans="1:2" x14ac:dyDescent="0.2">
      <c r="A26" s="82" t="s">
        <v>6</v>
      </c>
      <c r="B26" s="250">
        <v>6.1159225253000002</v>
      </c>
    </row>
    <row r="27" spans="1:2" x14ac:dyDescent="0.2">
      <c r="A27" s="82" t="s">
        <v>30</v>
      </c>
      <c r="B27" s="250">
        <v>6.6799212782059998</v>
      </c>
    </row>
    <row r="28" spans="1:2" x14ac:dyDescent="0.2">
      <c r="A28" s="82" t="s">
        <v>3</v>
      </c>
      <c r="B28" s="250">
        <v>7.1459220437799997</v>
      </c>
    </row>
    <row r="29" spans="1:2" x14ac:dyDescent="0.2">
      <c r="A29" s="82" t="s">
        <v>13</v>
      </c>
      <c r="B29" s="250">
        <v>7.2167774353179999</v>
      </c>
    </row>
    <row r="30" spans="1:2" x14ac:dyDescent="0.2">
      <c r="A30" s="82" t="s">
        <v>27</v>
      </c>
      <c r="B30" s="250">
        <v>7.3118580644350004</v>
      </c>
    </row>
    <row r="31" spans="1:2" x14ac:dyDescent="0.2">
      <c r="A31" s="82" t="s">
        <v>12</v>
      </c>
      <c r="B31" s="250">
        <v>8.7392186283999997</v>
      </c>
    </row>
    <row r="32" spans="1:2" x14ac:dyDescent="0.2">
      <c r="A32" s="82" t="s">
        <v>32</v>
      </c>
      <c r="B32" s="250">
        <v>10.162942276915</v>
      </c>
    </row>
    <row r="33" spans="1:2" x14ac:dyDescent="0.2">
      <c r="A33" s="82" t="s">
        <v>26</v>
      </c>
      <c r="B33" s="250">
        <v>12.344308234145</v>
      </c>
    </row>
    <row r="34" spans="1:2" x14ac:dyDescent="0.2">
      <c r="A34" s="82" t="s">
        <v>11</v>
      </c>
      <c r="B34" s="250">
        <v>12.65508019118</v>
      </c>
    </row>
    <row r="35" spans="1:2" x14ac:dyDescent="0.2">
      <c r="A35" s="82" t="s">
        <v>25</v>
      </c>
      <c r="B35" s="250">
        <v>17.145792206147998</v>
      </c>
    </row>
    <row r="36" spans="1:2" x14ac:dyDescent="0.2">
      <c r="A36" s="82" t="s">
        <v>28</v>
      </c>
      <c r="B36" s="250">
        <v>21.428264620202</v>
      </c>
    </row>
    <row r="37" spans="1:2" x14ac:dyDescent="0.2">
      <c r="A37" s="82" t="s">
        <v>21</v>
      </c>
      <c r="B37" s="250">
        <v>26.914340933079998</v>
      </c>
    </row>
    <row r="38" spans="1:2" x14ac:dyDescent="0.2">
      <c r="A38" s="82" t="s">
        <v>24</v>
      </c>
      <c r="B38" s="250">
        <v>140.409116087679</v>
      </c>
    </row>
  </sheetData>
  <mergeCells count="1">
    <mergeCell ref="H1:I1"/>
  </mergeCells>
  <hyperlinks>
    <hyperlink ref="H1:I1" location="Index!A1" display="Regresar al Índice" xr:uid="{49424C6C-9D4E-42BB-8655-FF2AC57BBBAE}"/>
  </hyperlink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CCAA3-078A-463E-B21F-363E22C29384}">
  <sheetPr codeName="Hoja104"/>
  <dimension ref="A1:I38"/>
  <sheetViews>
    <sheetView workbookViewId="0"/>
  </sheetViews>
  <sheetFormatPr baseColWidth="10" defaultRowHeight="12.75" x14ac:dyDescent="0.2"/>
  <cols>
    <col min="1" max="16384" width="11.42578125" style="82"/>
  </cols>
  <sheetData>
    <row r="1" spans="1:9" ht="15" x14ac:dyDescent="0.25">
      <c r="A1" s="27" t="s">
        <v>1905</v>
      </c>
      <c r="H1" s="151" t="s">
        <v>1294</v>
      </c>
      <c r="I1" s="151"/>
    </row>
    <row r="2" spans="1:9" x14ac:dyDescent="0.2">
      <c r="A2" s="82" t="s">
        <v>1264</v>
      </c>
    </row>
    <row r="5" spans="1:9" x14ac:dyDescent="0.2">
      <c r="A5" s="82" t="s">
        <v>2</v>
      </c>
      <c r="B5" s="82" t="s">
        <v>51</v>
      </c>
    </row>
    <row r="6" spans="1:9" x14ac:dyDescent="0.2">
      <c r="A6" s="82" t="s">
        <v>16</v>
      </c>
      <c r="B6" s="250">
        <v>-8.3123130434599997</v>
      </c>
    </row>
    <row r="7" spans="1:9" x14ac:dyDescent="0.2">
      <c r="A7" s="82" t="s">
        <v>9</v>
      </c>
      <c r="B7" s="250">
        <v>-8.1429721081659991</v>
      </c>
    </row>
    <row r="8" spans="1:9" x14ac:dyDescent="0.2">
      <c r="A8" s="82" t="s">
        <v>29</v>
      </c>
      <c r="B8" s="250">
        <v>-3.1278798188139998</v>
      </c>
    </row>
    <row r="9" spans="1:9" x14ac:dyDescent="0.2">
      <c r="A9" s="82" t="s">
        <v>22</v>
      </c>
      <c r="B9" s="250">
        <v>-2.186823818313</v>
      </c>
    </row>
    <row r="10" spans="1:9" x14ac:dyDescent="0.2">
      <c r="A10" s="82" t="s">
        <v>4</v>
      </c>
      <c r="B10" s="250">
        <v>-2.067025163307</v>
      </c>
    </row>
    <row r="11" spans="1:9" x14ac:dyDescent="0.2">
      <c r="A11" s="82" t="s">
        <v>5</v>
      </c>
      <c r="B11" s="250">
        <v>-2.0182493633049998</v>
      </c>
    </row>
    <row r="12" spans="1:9" x14ac:dyDescent="0.2">
      <c r="A12" s="82" t="s">
        <v>10</v>
      </c>
      <c r="B12" s="250">
        <v>-1.9211933800900001</v>
      </c>
    </row>
    <row r="13" spans="1:9" x14ac:dyDescent="0.2">
      <c r="A13" s="82" t="s">
        <v>17</v>
      </c>
      <c r="B13" s="250">
        <v>-1.0540894855280001</v>
      </c>
    </row>
    <row r="14" spans="1:9" x14ac:dyDescent="0.2">
      <c r="A14" s="82" t="s">
        <v>33</v>
      </c>
      <c r="B14" s="250">
        <v>-0.64441401242399998</v>
      </c>
    </row>
    <row r="15" spans="1:9" x14ac:dyDescent="0.2">
      <c r="A15" s="82" t="s">
        <v>19</v>
      </c>
      <c r="B15" s="250">
        <v>-0.55840232655300004</v>
      </c>
    </row>
    <row r="16" spans="1:9" x14ac:dyDescent="0.2">
      <c r="A16" s="82" t="s">
        <v>14</v>
      </c>
      <c r="B16" s="250">
        <v>-0.468658140158</v>
      </c>
    </row>
    <row r="17" spans="1:2" x14ac:dyDescent="0.2">
      <c r="A17" s="82" t="s">
        <v>15</v>
      </c>
      <c r="B17" s="250">
        <v>0.239173290777</v>
      </c>
    </row>
    <row r="18" spans="1:2" x14ac:dyDescent="0.2">
      <c r="A18" s="82" t="s">
        <v>18</v>
      </c>
      <c r="B18" s="250">
        <v>0.28882233295800003</v>
      </c>
    </row>
    <row r="19" spans="1:2" x14ac:dyDescent="0.2">
      <c r="A19" s="82" t="s">
        <v>20</v>
      </c>
      <c r="B19" s="250">
        <v>0.326050241006</v>
      </c>
    </row>
    <row r="20" spans="1:2" x14ac:dyDescent="0.2">
      <c r="A20" s="82" t="s">
        <v>6</v>
      </c>
      <c r="B20" s="250">
        <v>0.70588516538000001</v>
      </c>
    </row>
    <row r="21" spans="1:2" x14ac:dyDescent="0.2">
      <c r="A21" s="82" t="s">
        <v>1</v>
      </c>
      <c r="B21" s="250">
        <v>0.784381447141</v>
      </c>
    </row>
    <row r="22" spans="1:2" x14ac:dyDescent="0.2">
      <c r="A22" s="82" t="s">
        <v>0</v>
      </c>
      <c r="B22" s="250">
        <v>0.81060126111099995</v>
      </c>
    </row>
    <row r="23" spans="1:2" x14ac:dyDescent="0.2">
      <c r="A23" s="82" t="s">
        <v>32</v>
      </c>
      <c r="B23" s="250">
        <v>0.81290440074799997</v>
      </c>
    </row>
    <row r="24" spans="1:2" x14ac:dyDescent="0.2">
      <c r="A24" s="82" t="s">
        <v>8</v>
      </c>
      <c r="B24" s="250">
        <v>0.85973869967000005</v>
      </c>
    </row>
    <row r="25" spans="1:2" x14ac:dyDescent="0.2">
      <c r="A25" s="82" t="s">
        <v>7</v>
      </c>
      <c r="B25" s="250">
        <v>1.2674732991990001</v>
      </c>
    </row>
    <row r="26" spans="1:2" x14ac:dyDescent="0.2">
      <c r="A26" s="82" t="s">
        <v>12</v>
      </c>
      <c r="B26" s="250">
        <v>1.7491310066350001</v>
      </c>
    </row>
    <row r="27" spans="1:2" x14ac:dyDescent="0.2">
      <c r="A27" s="82" t="s">
        <v>11</v>
      </c>
      <c r="B27" s="250">
        <v>1.9214382402650001</v>
      </c>
    </row>
    <row r="28" spans="1:2" x14ac:dyDescent="0.2">
      <c r="A28" s="82" t="s">
        <v>25</v>
      </c>
      <c r="B28" s="250">
        <v>2.166019724541</v>
      </c>
    </row>
    <row r="29" spans="1:2" x14ac:dyDescent="0.2">
      <c r="A29" s="82" t="s">
        <v>13</v>
      </c>
      <c r="B29" s="250">
        <v>2.4512363083170001</v>
      </c>
    </row>
    <row r="30" spans="1:2" x14ac:dyDescent="0.2">
      <c r="A30" s="82" t="s">
        <v>31</v>
      </c>
      <c r="B30" s="250">
        <v>2.498542705247</v>
      </c>
    </row>
    <row r="31" spans="1:2" x14ac:dyDescent="0.2">
      <c r="A31" s="82" t="s">
        <v>3</v>
      </c>
      <c r="B31" s="250">
        <v>2.950186197381</v>
      </c>
    </row>
    <row r="32" spans="1:2" x14ac:dyDescent="0.2">
      <c r="A32" s="82" t="s">
        <v>23</v>
      </c>
      <c r="B32" s="250">
        <v>3.6788217136829999</v>
      </c>
    </row>
    <row r="33" spans="1:2" x14ac:dyDescent="0.2">
      <c r="A33" s="82" t="s">
        <v>27</v>
      </c>
      <c r="B33" s="250">
        <v>4.4078864952399996</v>
      </c>
    </row>
    <row r="34" spans="1:2" x14ac:dyDescent="0.2">
      <c r="A34" s="82" t="s">
        <v>28</v>
      </c>
      <c r="B34" s="250">
        <v>4.8390011129220003</v>
      </c>
    </row>
    <row r="35" spans="1:2" x14ac:dyDescent="0.2">
      <c r="A35" s="82" t="s">
        <v>21</v>
      </c>
      <c r="B35" s="250">
        <v>5.959580413606</v>
      </c>
    </row>
    <row r="36" spans="1:2" x14ac:dyDescent="0.2">
      <c r="A36" s="82" t="s">
        <v>30</v>
      </c>
      <c r="B36" s="250">
        <v>6.7084161074809998</v>
      </c>
    </row>
    <row r="37" spans="1:2" x14ac:dyDescent="0.2">
      <c r="A37" s="82" t="s">
        <v>26</v>
      </c>
      <c r="B37" s="250">
        <v>9.0933433201869995</v>
      </c>
    </row>
    <row r="38" spans="1:2" x14ac:dyDescent="0.2">
      <c r="A38" s="82" t="s">
        <v>24</v>
      </c>
      <c r="B38" s="250">
        <v>34.742981327892998</v>
      </c>
    </row>
  </sheetData>
  <mergeCells count="1">
    <mergeCell ref="H1:I1"/>
  </mergeCells>
  <hyperlinks>
    <hyperlink ref="H1:I1" location="Index!A1" display="Regresar al Índice" xr:uid="{EF5C11B3-C1E8-4CFE-AC92-DF9068581836}"/>
  </hyperlink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842F9-7A8B-444F-83B1-39E63E01AECA}">
  <sheetPr codeName="Hoja105"/>
  <dimension ref="A1:I10"/>
  <sheetViews>
    <sheetView workbookViewId="0"/>
  </sheetViews>
  <sheetFormatPr baseColWidth="10" defaultRowHeight="12.75" x14ac:dyDescent="0.2"/>
  <cols>
    <col min="1" max="16384" width="11.42578125" style="82"/>
  </cols>
  <sheetData>
    <row r="1" spans="1:9" ht="15" x14ac:dyDescent="0.25">
      <c r="A1" s="27" t="s">
        <v>1906</v>
      </c>
      <c r="H1" s="151" t="s">
        <v>1294</v>
      </c>
      <c r="I1" s="151"/>
    </row>
    <row r="2" spans="1:9" x14ac:dyDescent="0.2">
      <c r="A2" s="82" t="s">
        <v>1264</v>
      </c>
    </row>
    <row r="5" spans="1:9" x14ac:dyDescent="0.2">
      <c r="A5" s="82" t="s">
        <v>331</v>
      </c>
      <c r="B5" s="82" t="s">
        <v>51</v>
      </c>
    </row>
    <row r="6" spans="1:9" x14ac:dyDescent="0.2">
      <c r="A6" s="82" t="s">
        <v>332</v>
      </c>
      <c r="B6" s="250">
        <v>2.2029053482699998</v>
      </c>
    </row>
    <row r="7" spans="1:9" x14ac:dyDescent="0.2">
      <c r="A7" s="82" t="s">
        <v>287</v>
      </c>
      <c r="B7" s="250">
        <v>20.094038036034</v>
      </c>
    </row>
    <row r="8" spans="1:9" x14ac:dyDescent="0.2">
      <c r="A8" s="82" t="s">
        <v>333</v>
      </c>
      <c r="B8" s="250">
        <v>-2.4392183875920002</v>
      </c>
    </row>
    <row r="9" spans="1:9" x14ac:dyDescent="0.2">
      <c r="A9" s="82" t="s">
        <v>396</v>
      </c>
      <c r="B9" s="250">
        <v>-3.1526239682230002</v>
      </c>
    </row>
    <row r="10" spans="1:9" x14ac:dyDescent="0.2">
      <c r="A10" s="82" t="s">
        <v>697</v>
      </c>
      <c r="B10" s="250">
        <v>2.3611512252970002</v>
      </c>
    </row>
  </sheetData>
  <mergeCells count="1">
    <mergeCell ref="H1:I1"/>
  </mergeCells>
  <hyperlinks>
    <hyperlink ref="H1:I1" location="Index!A1" display="Regresar al Índice" xr:uid="{F7DE96A9-6AF9-4B02-91A0-203525411720}"/>
  </hyperlink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1C94A-9D33-47B1-A46E-41693987C8A3}">
  <sheetPr codeName="Hoja106"/>
  <dimension ref="A1:I130"/>
  <sheetViews>
    <sheetView workbookViewId="0"/>
  </sheetViews>
  <sheetFormatPr baseColWidth="10" defaultRowHeight="12.75" x14ac:dyDescent="0.2"/>
  <cols>
    <col min="1" max="16384" width="11.42578125" style="82"/>
  </cols>
  <sheetData>
    <row r="1" spans="1:9" ht="15" x14ac:dyDescent="0.25">
      <c r="A1" s="27" t="s">
        <v>1907</v>
      </c>
      <c r="H1" s="151" t="s">
        <v>1294</v>
      </c>
      <c r="I1" s="151"/>
    </row>
    <row r="2" spans="1:9" x14ac:dyDescent="0.2">
      <c r="A2" s="82" t="s">
        <v>1264</v>
      </c>
    </row>
    <row r="5" spans="1:9" x14ac:dyDescent="0.2">
      <c r="A5" s="82" t="s">
        <v>285</v>
      </c>
      <c r="B5" s="82" t="s">
        <v>329</v>
      </c>
      <c r="C5" s="82" t="s">
        <v>51</v>
      </c>
      <c r="D5" s="82" t="s">
        <v>330</v>
      </c>
    </row>
    <row r="6" spans="1:9" x14ac:dyDescent="0.2">
      <c r="A6" s="82" t="s">
        <v>59</v>
      </c>
      <c r="B6" s="82" t="s">
        <v>129</v>
      </c>
      <c r="C6" s="250">
        <v>-14.604625017690999</v>
      </c>
      <c r="D6" s="250">
        <v>-4.5909476648554204</v>
      </c>
    </row>
    <row r="7" spans="1:9" x14ac:dyDescent="0.2">
      <c r="A7" s="82" t="s">
        <v>53</v>
      </c>
      <c r="B7" s="82" t="s">
        <v>130</v>
      </c>
      <c r="C7" s="250">
        <v>2.1508667094580001</v>
      </c>
      <c r="D7" s="250">
        <v>-3.8924324982562499</v>
      </c>
    </row>
    <row r="8" spans="1:9" x14ac:dyDescent="0.2">
      <c r="A8" s="82" t="s">
        <v>53</v>
      </c>
      <c r="B8" s="82" t="s">
        <v>131</v>
      </c>
      <c r="C8" s="250">
        <v>-8.5398138719789998</v>
      </c>
      <c r="D8" s="250">
        <v>-4.891206157389</v>
      </c>
    </row>
    <row r="9" spans="1:9" x14ac:dyDescent="0.2">
      <c r="A9" s="82" t="s">
        <v>53</v>
      </c>
      <c r="B9" s="82" t="s">
        <v>132</v>
      </c>
      <c r="C9" s="250">
        <v>-1.3532402339530001</v>
      </c>
      <c r="D9" s="250">
        <v>-4.3586562124305797</v>
      </c>
    </row>
    <row r="10" spans="1:9" x14ac:dyDescent="0.2">
      <c r="A10" s="82" t="s">
        <v>53</v>
      </c>
      <c r="B10" s="82" t="s">
        <v>133</v>
      </c>
      <c r="C10" s="250">
        <v>-7.8716440205060003</v>
      </c>
      <c r="D10" s="250">
        <v>-4.9651087146566697</v>
      </c>
    </row>
    <row r="11" spans="1:9" x14ac:dyDescent="0.2">
      <c r="A11" s="82" t="s">
        <v>53</v>
      </c>
      <c r="B11" s="82" t="s">
        <v>134</v>
      </c>
      <c r="C11" s="250">
        <v>-11.009485026413</v>
      </c>
      <c r="D11" s="250">
        <v>-5.63911883962483</v>
      </c>
    </row>
    <row r="12" spans="1:9" x14ac:dyDescent="0.2">
      <c r="A12" s="82" t="s">
        <v>53</v>
      </c>
      <c r="B12" s="82" t="s">
        <v>135</v>
      </c>
      <c r="C12" s="250">
        <v>-12.768252583288</v>
      </c>
      <c r="D12" s="250">
        <v>-7.0416831578330799</v>
      </c>
    </row>
    <row r="13" spans="1:9" x14ac:dyDescent="0.2">
      <c r="A13" s="82" t="s">
        <v>53</v>
      </c>
      <c r="B13" s="82" t="s">
        <v>136</v>
      </c>
      <c r="C13" s="250">
        <v>1.4470483395710001</v>
      </c>
      <c r="D13" s="250">
        <v>-7.23736415805483</v>
      </c>
    </row>
    <row r="14" spans="1:9" x14ac:dyDescent="0.2">
      <c r="A14" s="82" t="s">
        <v>53</v>
      </c>
      <c r="B14" s="82" t="s">
        <v>137</v>
      </c>
      <c r="C14" s="250">
        <v>-0.65571456486099999</v>
      </c>
      <c r="D14" s="250">
        <v>-7.1052967467960002</v>
      </c>
    </row>
    <row r="15" spans="1:9" x14ac:dyDescent="0.2">
      <c r="A15" s="82" t="s">
        <v>53</v>
      </c>
      <c r="B15" s="82" t="s">
        <v>138</v>
      </c>
      <c r="C15" s="250">
        <v>12.061323286638</v>
      </c>
      <c r="D15" s="250">
        <v>-5.1982823529259203</v>
      </c>
    </row>
    <row r="16" spans="1:9" x14ac:dyDescent="0.2">
      <c r="A16" s="82" t="s">
        <v>53</v>
      </c>
      <c r="B16" s="82" t="s">
        <v>139</v>
      </c>
      <c r="C16" s="250">
        <v>12.322401706958001</v>
      </c>
      <c r="D16" s="250">
        <v>-3.3112010383313302</v>
      </c>
    </row>
    <row r="17" spans="1:4" x14ac:dyDescent="0.2">
      <c r="A17" s="82" t="s">
        <v>53</v>
      </c>
      <c r="B17" s="82" t="s">
        <v>140</v>
      </c>
      <c r="C17" s="250">
        <v>8.0566941301129997</v>
      </c>
      <c r="D17" s="250">
        <v>-1.7303700954960799</v>
      </c>
    </row>
    <row r="18" spans="1:4" x14ac:dyDescent="0.2">
      <c r="A18" s="82" t="s">
        <v>72</v>
      </c>
      <c r="B18" s="82" t="s">
        <v>129</v>
      </c>
      <c r="C18" s="250">
        <v>-7.8548236145130002</v>
      </c>
      <c r="D18" s="250">
        <v>-1.16788664523125</v>
      </c>
    </row>
    <row r="19" spans="1:4" x14ac:dyDescent="0.2">
      <c r="A19" s="82" t="s">
        <v>53</v>
      </c>
      <c r="B19" s="82" t="s">
        <v>130</v>
      </c>
      <c r="C19" s="250">
        <v>-8.1390417195900007</v>
      </c>
      <c r="D19" s="250">
        <v>-2.0253790143185801</v>
      </c>
    </row>
    <row r="20" spans="1:4" x14ac:dyDescent="0.2">
      <c r="A20" s="82" t="s">
        <v>53</v>
      </c>
      <c r="B20" s="82" t="s">
        <v>131</v>
      </c>
      <c r="C20" s="250">
        <v>-3.2061573041539999</v>
      </c>
      <c r="D20" s="250">
        <v>-1.5809076336665</v>
      </c>
    </row>
    <row r="21" spans="1:4" x14ac:dyDescent="0.2">
      <c r="A21" s="82" t="s">
        <v>53</v>
      </c>
      <c r="B21" s="82" t="s">
        <v>132</v>
      </c>
      <c r="C21" s="250">
        <v>1.1569864207439999</v>
      </c>
      <c r="D21" s="250">
        <v>-1.3717220791084199</v>
      </c>
    </row>
    <row r="22" spans="1:4" x14ac:dyDescent="0.2">
      <c r="A22" s="82" t="s">
        <v>53</v>
      </c>
      <c r="B22" s="82" t="s">
        <v>133</v>
      </c>
      <c r="C22" s="250">
        <v>5.2140160416230001</v>
      </c>
      <c r="D22" s="250">
        <v>-0.28125040726433298</v>
      </c>
    </row>
    <row r="23" spans="1:4" x14ac:dyDescent="0.2">
      <c r="A23" s="82" t="s">
        <v>53</v>
      </c>
      <c r="B23" s="82" t="s">
        <v>134</v>
      </c>
      <c r="C23" s="250">
        <v>5.2252844743900004</v>
      </c>
      <c r="D23" s="250">
        <v>1.07164705113592</v>
      </c>
    </row>
    <row r="24" spans="1:4" x14ac:dyDescent="0.2">
      <c r="A24" s="82" t="s">
        <v>53</v>
      </c>
      <c r="B24" s="82" t="s">
        <v>135</v>
      </c>
      <c r="C24" s="250">
        <v>-14.953404248569001</v>
      </c>
      <c r="D24" s="250">
        <v>0.88955107902916697</v>
      </c>
    </row>
    <row r="25" spans="1:4" x14ac:dyDescent="0.2">
      <c r="A25" s="82" t="s">
        <v>53</v>
      </c>
      <c r="B25" s="82" t="s">
        <v>136</v>
      </c>
      <c r="C25" s="250">
        <v>-14.419286210053</v>
      </c>
      <c r="D25" s="250">
        <v>-0.432643466772833</v>
      </c>
    </row>
    <row r="26" spans="1:4" x14ac:dyDescent="0.2">
      <c r="A26" s="82" t="s">
        <v>53</v>
      </c>
      <c r="B26" s="82" t="s">
        <v>137</v>
      </c>
      <c r="C26" s="250">
        <v>-11.435637466715001</v>
      </c>
      <c r="D26" s="250">
        <v>-1.3309703752606701</v>
      </c>
    </row>
    <row r="27" spans="1:4" x14ac:dyDescent="0.2">
      <c r="A27" s="82" t="s">
        <v>53</v>
      </c>
      <c r="B27" s="82" t="s">
        <v>138</v>
      </c>
      <c r="C27" s="250">
        <v>-11.415912518936</v>
      </c>
      <c r="D27" s="250">
        <v>-3.2874066923918299</v>
      </c>
    </row>
    <row r="28" spans="1:4" x14ac:dyDescent="0.2">
      <c r="A28" s="82" t="s">
        <v>53</v>
      </c>
      <c r="B28" s="82" t="s">
        <v>139</v>
      </c>
      <c r="C28" s="250">
        <v>-17.505626307162</v>
      </c>
      <c r="D28" s="250">
        <v>-5.7730756935684999</v>
      </c>
    </row>
    <row r="29" spans="1:4" x14ac:dyDescent="0.2">
      <c r="A29" s="82" t="s">
        <v>53</v>
      </c>
      <c r="B29" s="82" t="s">
        <v>140</v>
      </c>
      <c r="C29" s="250">
        <v>-4.8223078635999999</v>
      </c>
      <c r="D29" s="250">
        <v>-6.84632585971125</v>
      </c>
    </row>
    <row r="30" spans="1:4" x14ac:dyDescent="0.2">
      <c r="A30" s="82" t="s">
        <v>73</v>
      </c>
      <c r="B30" s="82" t="s">
        <v>129</v>
      </c>
      <c r="C30" s="250">
        <v>14.806551119890001</v>
      </c>
      <c r="D30" s="250">
        <v>-4.9578779651776701</v>
      </c>
    </row>
    <row r="31" spans="1:4" x14ac:dyDescent="0.2">
      <c r="A31" s="82" t="s">
        <v>53</v>
      </c>
      <c r="B31" s="82" t="s">
        <v>130</v>
      </c>
      <c r="C31" s="250">
        <v>1.26825802227</v>
      </c>
      <c r="D31" s="250">
        <v>-4.17393632002267</v>
      </c>
    </row>
    <row r="32" spans="1:4" x14ac:dyDescent="0.2">
      <c r="A32" s="82" t="s">
        <v>53</v>
      </c>
      <c r="B32" s="82" t="s">
        <v>131</v>
      </c>
      <c r="C32" s="250">
        <v>20.012484236513</v>
      </c>
      <c r="D32" s="250">
        <v>-2.2390495249670801</v>
      </c>
    </row>
    <row r="33" spans="1:4" x14ac:dyDescent="0.2">
      <c r="A33" s="82" t="s">
        <v>53</v>
      </c>
      <c r="B33" s="82" t="s">
        <v>132</v>
      </c>
      <c r="C33" s="250">
        <v>15.005146558636</v>
      </c>
      <c r="D33" s="250">
        <v>-1.0850361801427499</v>
      </c>
    </row>
    <row r="34" spans="1:4" x14ac:dyDescent="0.2">
      <c r="A34" s="82" t="s">
        <v>53</v>
      </c>
      <c r="B34" s="82" t="s">
        <v>133</v>
      </c>
      <c r="C34" s="250">
        <v>17.666947971877001</v>
      </c>
      <c r="D34" s="250">
        <v>-4.7291852621583398E-2</v>
      </c>
    </row>
    <row r="35" spans="1:4" x14ac:dyDescent="0.2">
      <c r="A35" s="82" t="s">
        <v>53</v>
      </c>
      <c r="B35" s="82" t="s">
        <v>134</v>
      </c>
      <c r="C35" s="250">
        <v>6.864350990708</v>
      </c>
      <c r="D35" s="250">
        <v>8.9297023738249895E-2</v>
      </c>
    </row>
    <row r="36" spans="1:4" x14ac:dyDescent="0.2">
      <c r="A36" s="82" t="s">
        <v>53</v>
      </c>
      <c r="B36" s="82" t="s">
        <v>135</v>
      </c>
      <c r="C36" s="250">
        <v>25.865746653973002</v>
      </c>
      <c r="D36" s="250">
        <v>3.4908929322834199</v>
      </c>
    </row>
    <row r="37" spans="1:4" x14ac:dyDescent="0.2">
      <c r="A37" s="82" t="s">
        <v>53</v>
      </c>
      <c r="B37" s="82" t="s">
        <v>136</v>
      </c>
      <c r="C37" s="250">
        <v>34.217554451472999</v>
      </c>
      <c r="D37" s="250">
        <v>7.5439629874105796</v>
      </c>
    </row>
    <row r="38" spans="1:4" x14ac:dyDescent="0.2">
      <c r="A38" s="82" t="s">
        <v>53</v>
      </c>
      <c r="B38" s="82" t="s">
        <v>137</v>
      </c>
      <c r="C38" s="250">
        <v>32.190356219957003</v>
      </c>
      <c r="D38" s="250">
        <v>11.179462461299901</v>
      </c>
    </row>
    <row r="39" spans="1:4" x14ac:dyDescent="0.2">
      <c r="A39" s="82" t="s">
        <v>53</v>
      </c>
      <c r="B39" s="82" t="s">
        <v>138</v>
      </c>
      <c r="C39" s="250">
        <v>6.0623126915160004</v>
      </c>
      <c r="D39" s="250">
        <v>12.635981228837601</v>
      </c>
    </row>
    <row r="40" spans="1:4" x14ac:dyDescent="0.2">
      <c r="A40" s="82" t="s">
        <v>53</v>
      </c>
      <c r="B40" s="82" t="s">
        <v>139</v>
      </c>
      <c r="C40" s="250">
        <v>8.4639435456379992</v>
      </c>
      <c r="D40" s="250">
        <v>14.8001120499043</v>
      </c>
    </row>
    <row r="41" spans="1:4" x14ac:dyDescent="0.2">
      <c r="A41" s="82" t="s">
        <v>53</v>
      </c>
      <c r="B41" s="82" t="s">
        <v>140</v>
      </c>
      <c r="C41" s="250">
        <v>3.63477998291</v>
      </c>
      <c r="D41" s="250">
        <v>15.5048693704467</v>
      </c>
    </row>
    <row r="42" spans="1:4" x14ac:dyDescent="0.2">
      <c r="A42" s="82" t="s">
        <v>74</v>
      </c>
      <c r="B42" s="82" t="s">
        <v>129</v>
      </c>
      <c r="C42" s="250">
        <v>0.48554612532500002</v>
      </c>
      <c r="D42" s="250">
        <v>14.311452287566301</v>
      </c>
    </row>
    <row r="43" spans="1:4" x14ac:dyDescent="0.2">
      <c r="A43" s="82" t="s">
        <v>53</v>
      </c>
      <c r="B43" s="82" t="s">
        <v>130</v>
      </c>
      <c r="C43" s="250">
        <v>7.8801503282610001</v>
      </c>
      <c r="D43" s="250">
        <v>14.862443313065601</v>
      </c>
    </row>
    <row r="44" spans="1:4" x14ac:dyDescent="0.2">
      <c r="A44" s="82" t="s">
        <v>53</v>
      </c>
      <c r="B44" s="82" t="s">
        <v>131</v>
      </c>
      <c r="C44" s="250">
        <v>-5.4694050544269999</v>
      </c>
      <c r="D44" s="250">
        <v>12.7389525388206</v>
      </c>
    </row>
    <row r="45" spans="1:4" x14ac:dyDescent="0.2">
      <c r="A45" s="82" t="s">
        <v>53</v>
      </c>
      <c r="B45" s="82" t="s">
        <v>132</v>
      </c>
      <c r="C45" s="250">
        <v>0.51252841420600004</v>
      </c>
      <c r="D45" s="250">
        <v>11.5312343601181</v>
      </c>
    </row>
    <row r="46" spans="1:4" x14ac:dyDescent="0.2">
      <c r="A46" s="82" t="s">
        <v>53</v>
      </c>
      <c r="B46" s="82" t="s">
        <v>133</v>
      </c>
      <c r="C46" s="250">
        <v>-3.0895484311699999</v>
      </c>
      <c r="D46" s="250">
        <v>9.8015263265308299</v>
      </c>
    </row>
    <row r="47" spans="1:4" x14ac:dyDescent="0.2">
      <c r="A47" s="82" t="s">
        <v>53</v>
      </c>
      <c r="B47" s="82" t="s">
        <v>134</v>
      </c>
      <c r="C47" s="250">
        <v>5.7582106094269996</v>
      </c>
      <c r="D47" s="250">
        <v>9.7093479614240792</v>
      </c>
    </row>
    <row r="48" spans="1:4" x14ac:dyDescent="0.2">
      <c r="A48" s="82" t="s">
        <v>53</v>
      </c>
      <c r="B48" s="82" t="s">
        <v>135</v>
      </c>
      <c r="C48" s="250">
        <v>-8.2728504532879992</v>
      </c>
      <c r="D48" s="250">
        <v>6.8644648691523296</v>
      </c>
    </row>
    <row r="49" spans="1:4" x14ac:dyDescent="0.2">
      <c r="A49" s="82" t="s">
        <v>53</v>
      </c>
      <c r="B49" s="82" t="s">
        <v>136</v>
      </c>
      <c r="C49" s="250">
        <v>-12.121682165749</v>
      </c>
      <c r="D49" s="250">
        <v>3.0028618177171702</v>
      </c>
    </row>
    <row r="50" spans="1:4" x14ac:dyDescent="0.2">
      <c r="A50" s="82" t="s">
        <v>53</v>
      </c>
      <c r="B50" s="82" t="s">
        <v>137</v>
      </c>
      <c r="C50" s="250">
        <v>-8.6847076660759992</v>
      </c>
      <c r="D50" s="250">
        <v>-0.403393506118917</v>
      </c>
    </row>
    <row r="51" spans="1:4" x14ac:dyDescent="0.2">
      <c r="A51" s="82" t="s">
        <v>53</v>
      </c>
      <c r="B51" s="82" t="s">
        <v>138</v>
      </c>
      <c r="C51" s="250">
        <v>6.7874959446679997</v>
      </c>
      <c r="D51" s="250">
        <v>-0.34296156835625002</v>
      </c>
    </row>
    <row r="52" spans="1:4" x14ac:dyDescent="0.2">
      <c r="A52" s="82" t="s">
        <v>53</v>
      </c>
      <c r="B52" s="82" t="s">
        <v>139</v>
      </c>
      <c r="C52" s="250">
        <v>14.552951738339001</v>
      </c>
      <c r="D52" s="250">
        <v>0.16445578103549999</v>
      </c>
    </row>
    <row r="53" spans="1:4" x14ac:dyDescent="0.2">
      <c r="A53" s="82" t="s">
        <v>53</v>
      </c>
      <c r="B53" s="82" t="s">
        <v>140</v>
      </c>
      <c r="C53" s="250">
        <v>8.5800071025589997</v>
      </c>
      <c r="D53" s="250">
        <v>0.57655804100624997</v>
      </c>
    </row>
    <row r="54" spans="1:4" x14ac:dyDescent="0.2">
      <c r="A54" s="82" t="s">
        <v>75</v>
      </c>
      <c r="B54" s="82" t="s">
        <v>129</v>
      </c>
      <c r="C54" s="250">
        <v>4.7242137969769997</v>
      </c>
      <c r="D54" s="250">
        <v>0.92978034697724998</v>
      </c>
    </row>
    <row r="55" spans="1:4" x14ac:dyDescent="0.2">
      <c r="A55" s="82" t="s">
        <v>53</v>
      </c>
      <c r="B55" s="82" t="s">
        <v>130</v>
      </c>
      <c r="C55" s="250">
        <v>12.707854188373</v>
      </c>
      <c r="D55" s="250">
        <v>1.3320890019865801</v>
      </c>
    </row>
    <row r="56" spans="1:4" x14ac:dyDescent="0.2">
      <c r="A56" s="82" t="s">
        <v>53</v>
      </c>
      <c r="B56" s="82" t="s">
        <v>131</v>
      </c>
      <c r="C56" s="250">
        <v>11.870834592354999</v>
      </c>
      <c r="D56" s="250">
        <v>2.7771089725517499</v>
      </c>
    </row>
    <row r="57" spans="1:4" x14ac:dyDescent="0.2">
      <c r="A57" s="82" t="s">
        <v>53</v>
      </c>
      <c r="B57" s="82" t="s">
        <v>132</v>
      </c>
      <c r="C57" s="250">
        <v>-0.95263940802299996</v>
      </c>
      <c r="D57" s="250">
        <v>2.6550116540326698</v>
      </c>
    </row>
    <row r="58" spans="1:4" x14ac:dyDescent="0.2">
      <c r="A58" s="82" t="s">
        <v>53</v>
      </c>
      <c r="B58" s="82" t="s">
        <v>133</v>
      </c>
      <c r="C58" s="250">
        <v>-1.502762939301</v>
      </c>
      <c r="D58" s="250">
        <v>2.7872437783550801</v>
      </c>
    </row>
    <row r="59" spans="1:4" x14ac:dyDescent="0.2">
      <c r="A59" s="82" t="s">
        <v>53</v>
      </c>
      <c r="B59" s="82" t="s">
        <v>134</v>
      </c>
      <c r="C59" s="250">
        <v>11.462014394437</v>
      </c>
      <c r="D59" s="250">
        <v>3.2625607604392499</v>
      </c>
    </row>
    <row r="60" spans="1:4" x14ac:dyDescent="0.2">
      <c r="A60" s="82" t="s">
        <v>53</v>
      </c>
      <c r="B60" s="82" t="s">
        <v>135</v>
      </c>
      <c r="C60" s="250">
        <v>8.6325114845270008</v>
      </c>
      <c r="D60" s="250">
        <v>4.6713409219238304</v>
      </c>
    </row>
    <row r="61" spans="1:4" x14ac:dyDescent="0.2">
      <c r="A61" s="82" t="s">
        <v>53</v>
      </c>
      <c r="B61" s="82" t="s">
        <v>136</v>
      </c>
      <c r="C61" s="250">
        <v>10.615490792419999</v>
      </c>
      <c r="D61" s="250">
        <v>6.5661053351045799</v>
      </c>
    </row>
    <row r="62" spans="1:4" x14ac:dyDescent="0.2">
      <c r="A62" s="82" t="s">
        <v>53</v>
      </c>
      <c r="B62" s="82" t="s">
        <v>137</v>
      </c>
      <c r="C62" s="250">
        <v>7.3086977387659999</v>
      </c>
      <c r="D62" s="250">
        <v>7.8988891188414199</v>
      </c>
    </row>
    <row r="63" spans="1:4" x14ac:dyDescent="0.2">
      <c r="A63" s="82" t="s">
        <v>53</v>
      </c>
      <c r="B63" s="82" t="s">
        <v>138</v>
      </c>
      <c r="C63" s="250">
        <v>-0.34965329410500001</v>
      </c>
      <c r="D63" s="250">
        <v>7.3041266822770003</v>
      </c>
    </row>
    <row r="64" spans="1:4" x14ac:dyDescent="0.2">
      <c r="A64" s="82" t="s">
        <v>53</v>
      </c>
      <c r="B64" s="82" t="s">
        <v>139</v>
      </c>
      <c r="C64" s="250">
        <v>-4.5122546502420002</v>
      </c>
      <c r="D64" s="250">
        <v>5.7153594832285801</v>
      </c>
    </row>
    <row r="65" spans="1:4" x14ac:dyDescent="0.2">
      <c r="A65" s="82" t="s">
        <v>53</v>
      </c>
      <c r="B65" s="82" t="s">
        <v>140</v>
      </c>
      <c r="C65" s="250">
        <v>12.836545734944</v>
      </c>
      <c r="D65" s="250">
        <v>6.07007103592733</v>
      </c>
    </row>
    <row r="66" spans="1:4" x14ac:dyDescent="0.2">
      <c r="A66" s="82" t="s">
        <v>76</v>
      </c>
      <c r="B66" s="82" t="s">
        <v>129</v>
      </c>
      <c r="C66" s="250">
        <v>6.0175927163749998</v>
      </c>
      <c r="D66" s="250">
        <v>6.1778526125438296</v>
      </c>
    </row>
    <row r="67" spans="1:4" x14ac:dyDescent="0.2">
      <c r="A67" s="82" t="s">
        <v>53</v>
      </c>
      <c r="B67" s="82" t="s">
        <v>130</v>
      </c>
      <c r="C67" s="250">
        <v>-9.4182128918270003</v>
      </c>
      <c r="D67" s="250">
        <v>4.3340136891938297</v>
      </c>
    </row>
    <row r="68" spans="1:4" x14ac:dyDescent="0.2">
      <c r="A68" s="82" t="s">
        <v>53</v>
      </c>
      <c r="B68" s="82" t="s">
        <v>131</v>
      </c>
      <c r="C68" s="250">
        <v>-6.9455341155439996</v>
      </c>
      <c r="D68" s="250">
        <v>2.7659829635355799</v>
      </c>
    </row>
    <row r="69" spans="1:4" x14ac:dyDescent="0.2">
      <c r="A69" s="82" t="s">
        <v>53</v>
      </c>
      <c r="B69" s="82" t="s">
        <v>132</v>
      </c>
      <c r="C69" s="250">
        <v>-4.8126392819169999</v>
      </c>
      <c r="D69" s="250">
        <v>2.4443163073777501</v>
      </c>
    </row>
    <row r="70" spans="1:4" x14ac:dyDescent="0.2">
      <c r="A70" s="82" t="s">
        <v>53</v>
      </c>
      <c r="B70" s="82" t="s">
        <v>133</v>
      </c>
      <c r="C70" s="250">
        <v>-1.875017266527</v>
      </c>
      <c r="D70" s="250">
        <v>2.41329511344225</v>
      </c>
    </row>
    <row r="71" spans="1:4" x14ac:dyDescent="0.2">
      <c r="A71" s="82" t="s">
        <v>53</v>
      </c>
      <c r="B71" s="82" t="s">
        <v>134</v>
      </c>
      <c r="C71" s="250">
        <v>-14.200386627534</v>
      </c>
      <c r="D71" s="250">
        <v>0.27476169494466701</v>
      </c>
    </row>
    <row r="72" spans="1:4" x14ac:dyDescent="0.2">
      <c r="A72" s="82" t="s">
        <v>53</v>
      </c>
      <c r="B72" s="82" t="s">
        <v>135</v>
      </c>
      <c r="C72" s="250">
        <v>2.4671926042360002</v>
      </c>
      <c r="D72" s="250">
        <v>-0.23901487841291699</v>
      </c>
    </row>
    <row r="73" spans="1:4" x14ac:dyDescent="0.2">
      <c r="A73" s="82" t="s">
        <v>53</v>
      </c>
      <c r="B73" s="82" t="s">
        <v>136</v>
      </c>
      <c r="C73" s="250">
        <v>0.38472990821000003</v>
      </c>
      <c r="D73" s="250">
        <v>-1.0915782854304199</v>
      </c>
    </row>
    <row r="74" spans="1:4" x14ac:dyDescent="0.2">
      <c r="A74" s="82" t="s">
        <v>53</v>
      </c>
      <c r="B74" s="82" t="s">
        <v>137</v>
      </c>
      <c r="C74" s="250">
        <v>-10.720872461081999</v>
      </c>
      <c r="D74" s="250">
        <v>-2.5940424687510801</v>
      </c>
    </row>
    <row r="75" spans="1:4" x14ac:dyDescent="0.2">
      <c r="A75" s="82" t="s">
        <v>53</v>
      </c>
      <c r="B75" s="82" t="s">
        <v>138</v>
      </c>
      <c r="C75" s="250">
        <v>-2.086552707599</v>
      </c>
      <c r="D75" s="250">
        <v>-2.7387840865422501</v>
      </c>
    </row>
    <row r="76" spans="1:4" x14ac:dyDescent="0.2">
      <c r="A76" s="82" t="s">
        <v>53</v>
      </c>
      <c r="B76" s="82" t="s">
        <v>139</v>
      </c>
      <c r="C76" s="250">
        <v>-14.493438459226001</v>
      </c>
      <c r="D76" s="250">
        <v>-3.57054940395758</v>
      </c>
    </row>
    <row r="77" spans="1:4" x14ac:dyDescent="0.2">
      <c r="A77" s="82" t="s">
        <v>53</v>
      </c>
      <c r="B77" s="82" t="s">
        <v>140</v>
      </c>
      <c r="C77" s="250">
        <v>-3.3012860752709998</v>
      </c>
      <c r="D77" s="250">
        <v>-4.9153687214754997</v>
      </c>
    </row>
    <row r="78" spans="1:4" x14ac:dyDescent="0.2">
      <c r="A78" s="82" t="s">
        <v>77</v>
      </c>
      <c r="B78" s="82" t="s">
        <v>129</v>
      </c>
      <c r="C78" s="250">
        <v>3.9166794864900001</v>
      </c>
      <c r="D78" s="250">
        <v>-5.0904448239659201</v>
      </c>
    </row>
    <row r="79" spans="1:4" x14ac:dyDescent="0.2">
      <c r="A79" s="82" t="s">
        <v>53</v>
      </c>
      <c r="B79" s="82" t="s">
        <v>130</v>
      </c>
      <c r="C79" s="250">
        <v>1.3116048004850001</v>
      </c>
      <c r="D79" s="250">
        <v>-4.19629334960658</v>
      </c>
    </row>
    <row r="80" spans="1:4" x14ac:dyDescent="0.2">
      <c r="A80" s="82" t="s">
        <v>53</v>
      </c>
      <c r="B80" s="82" t="s">
        <v>131</v>
      </c>
      <c r="C80" s="250">
        <v>3.8543607533030002</v>
      </c>
      <c r="D80" s="250">
        <v>-3.2963021105360002</v>
      </c>
    </row>
    <row r="81" spans="1:4" x14ac:dyDescent="0.2">
      <c r="A81" s="82" t="s">
        <v>53</v>
      </c>
      <c r="B81" s="82" t="s">
        <v>132</v>
      </c>
      <c r="C81" s="250">
        <v>5.7437051020350003</v>
      </c>
      <c r="D81" s="250">
        <v>-2.41660674520667</v>
      </c>
    </row>
    <row r="82" spans="1:4" x14ac:dyDescent="0.2">
      <c r="A82" s="82" t="s">
        <v>53</v>
      </c>
      <c r="B82" s="82" t="s">
        <v>133</v>
      </c>
      <c r="C82" s="250">
        <v>-8.401711488838</v>
      </c>
      <c r="D82" s="250">
        <v>-2.9604979303992498</v>
      </c>
    </row>
    <row r="83" spans="1:4" x14ac:dyDescent="0.2">
      <c r="A83" s="82" t="s">
        <v>53</v>
      </c>
      <c r="B83" s="82" t="s">
        <v>134</v>
      </c>
      <c r="C83" s="250">
        <v>-8.2324035931059996</v>
      </c>
      <c r="D83" s="250">
        <v>-2.46316601086358</v>
      </c>
    </row>
    <row r="84" spans="1:4" x14ac:dyDescent="0.2">
      <c r="A84" s="82" t="s">
        <v>53</v>
      </c>
      <c r="B84" s="82" t="s">
        <v>135</v>
      </c>
      <c r="C84" s="250">
        <v>-11.504604200791</v>
      </c>
      <c r="D84" s="250">
        <v>-3.6274824112825002</v>
      </c>
    </row>
    <row r="85" spans="1:4" x14ac:dyDescent="0.2">
      <c r="A85" s="82" t="s">
        <v>53</v>
      </c>
      <c r="B85" s="82" t="s">
        <v>136</v>
      </c>
      <c r="C85" s="250">
        <v>-17.903037831222001</v>
      </c>
      <c r="D85" s="250">
        <v>-5.15146305623517</v>
      </c>
    </row>
    <row r="86" spans="1:4" x14ac:dyDescent="0.2">
      <c r="A86" s="82" t="s">
        <v>53</v>
      </c>
      <c r="B86" s="82" t="s">
        <v>137</v>
      </c>
      <c r="C86" s="250">
        <v>-15.189078059176</v>
      </c>
      <c r="D86" s="250">
        <v>-5.5238135227429996</v>
      </c>
    </row>
    <row r="87" spans="1:4" x14ac:dyDescent="0.2">
      <c r="A87" s="82" t="s">
        <v>53</v>
      </c>
      <c r="B87" s="82" t="s">
        <v>138</v>
      </c>
      <c r="C87" s="250">
        <v>-19.151578206284</v>
      </c>
      <c r="D87" s="250">
        <v>-6.9458989809667502</v>
      </c>
    </row>
    <row r="88" spans="1:4" x14ac:dyDescent="0.2">
      <c r="A88" s="82" t="s">
        <v>53</v>
      </c>
      <c r="B88" s="82" t="s">
        <v>139</v>
      </c>
      <c r="C88" s="250">
        <v>-7.3662744444920003</v>
      </c>
      <c r="D88" s="250">
        <v>-6.35196864640558</v>
      </c>
    </row>
    <row r="89" spans="1:4" x14ac:dyDescent="0.2">
      <c r="A89" s="82" t="s">
        <v>53</v>
      </c>
      <c r="B89" s="82" t="s">
        <v>140</v>
      </c>
      <c r="C89" s="250">
        <v>-18.964394050646</v>
      </c>
      <c r="D89" s="250">
        <v>-7.6572276443535001</v>
      </c>
    </row>
    <row r="90" spans="1:4" x14ac:dyDescent="0.2">
      <c r="A90" s="82" t="s">
        <v>78</v>
      </c>
      <c r="B90" s="82" t="s">
        <v>129</v>
      </c>
      <c r="C90" s="250">
        <v>-9.2797986526689993</v>
      </c>
      <c r="D90" s="250">
        <v>-8.7569341559500806</v>
      </c>
    </row>
    <row r="91" spans="1:4" x14ac:dyDescent="0.2">
      <c r="A91" s="82" t="s">
        <v>53</v>
      </c>
      <c r="B91" s="82" t="s">
        <v>130</v>
      </c>
      <c r="C91" s="250">
        <v>-7.701835237939</v>
      </c>
      <c r="D91" s="250">
        <v>-9.5080541591520795</v>
      </c>
    </row>
    <row r="92" spans="1:4" x14ac:dyDescent="0.2">
      <c r="A92" s="82" t="s">
        <v>53</v>
      </c>
      <c r="B92" s="82" t="s">
        <v>131</v>
      </c>
      <c r="C92" s="250">
        <v>-6.9733989594699999</v>
      </c>
      <c r="D92" s="250">
        <v>-10.410367468549801</v>
      </c>
    </row>
    <row r="93" spans="1:4" x14ac:dyDescent="0.2">
      <c r="A93" s="82" t="s">
        <v>53</v>
      </c>
      <c r="B93" s="82" t="s">
        <v>132</v>
      </c>
      <c r="C93" s="250">
        <v>-46.711414134327001</v>
      </c>
      <c r="D93" s="250">
        <v>-14.7816274049133</v>
      </c>
    </row>
    <row r="94" spans="1:4" x14ac:dyDescent="0.2">
      <c r="A94" s="82" t="s">
        <v>53</v>
      </c>
      <c r="B94" s="82" t="s">
        <v>133</v>
      </c>
      <c r="C94" s="250">
        <v>-44.298607583127001</v>
      </c>
      <c r="D94" s="250">
        <v>-17.7730354127707</v>
      </c>
    </row>
    <row r="95" spans="1:4" x14ac:dyDescent="0.2">
      <c r="A95" s="82" t="s">
        <v>53</v>
      </c>
      <c r="B95" s="82" t="s">
        <v>134</v>
      </c>
      <c r="C95" s="250">
        <v>-32.501274350038003</v>
      </c>
      <c r="D95" s="250">
        <v>-19.7954413091818</v>
      </c>
    </row>
    <row r="96" spans="1:4" x14ac:dyDescent="0.2">
      <c r="A96" s="82" t="s">
        <v>53</v>
      </c>
      <c r="B96" s="82" t="s">
        <v>135</v>
      </c>
      <c r="C96" s="250">
        <v>-26.337399477950001</v>
      </c>
      <c r="D96" s="250">
        <v>-21.031507582278302</v>
      </c>
    </row>
    <row r="97" spans="1:4" x14ac:dyDescent="0.2">
      <c r="A97" s="82" t="s">
        <v>53</v>
      </c>
      <c r="B97" s="82" t="s">
        <v>136</v>
      </c>
      <c r="C97" s="250">
        <v>-7.1931053149049999</v>
      </c>
      <c r="D97" s="250">
        <v>-20.139013205918602</v>
      </c>
    </row>
    <row r="98" spans="1:4" x14ac:dyDescent="0.2">
      <c r="A98" s="82" t="s">
        <v>53</v>
      </c>
      <c r="B98" s="82" t="s">
        <v>137</v>
      </c>
      <c r="C98" s="250">
        <v>0.52444440580100005</v>
      </c>
      <c r="D98" s="250">
        <v>-18.8295530005038</v>
      </c>
    </row>
    <row r="99" spans="1:4" x14ac:dyDescent="0.2">
      <c r="A99" s="82" t="s">
        <v>53</v>
      </c>
      <c r="B99" s="82" t="s">
        <v>138</v>
      </c>
      <c r="C99" s="250">
        <v>10.852225519233</v>
      </c>
      <c r="D99" s="250">
        <v>-16.329236023377401</v>
      </c>
    </row>
    <row r="100" spans="1:4" x14ac:dyDescent="0.2">
      <c r="A100" s="82" t="s">
        <v>53</v>
      </c>
      <c r="B100" s="82" t="s">
        <v>139</v>
      </c>
      <c r="C100" s="250">
        <v>21.005995265517001</v>
      </c>
      <c r="D100" s="250">
        <v>-13.96488021421</v>
      </c>
    </row>
    <row r="101" spans="1:4" x14ac:dyDescent="0.2">
      <c r="A101" s="82" t="s">
        <v>53</v>
      </c>
      <c r="B101" s="82" t="s">
        <v>140</v>
      </c>
      <c r="C101" s="250">
        <v>7.3298306182640003</v>
      </c>
      <c r="D101" s="250">
        <v>-11.7736948251342</v>
      </c>
    </row>
    <row r="102" spans="1:4" x14ac:dyDescent="0.2">
      <c r="A102" s="82" t="s">
        <v>413</v>
      </c>
      <c r="B102" s="82" t="s">
        <v>129</v>
      </c>
      <c r="C102" s="250">
        <v>0.68010945887999996</v>
      </c>
      <c r="D102" s="250">
        <v>-10.943702482505101</v>
      </c>
    </row>
    <row r="103" spans="1:4" x14ac:dyDescent="0.2">
      <c r="A103" s="82" t="s">
        <v>53</v>
      </c>
      <c r="B103" s="82" t="s">
        <v>130</v>
      </c>
      <c r="C103" s="250">
        <v>-4.4107473964280004</v>
      </c>
      <c r="D103" s="250">
        <v>-10.669445162379199</v>
      </c>
    </row>
    <row r="104" spans="1:4" x14ac:dyDescent="0.2">
      <c r="A104" s="82" t="s">
        <v>53</v>
      </c>
      <c r="B104" s="82" t="s">
        <v>131</v>
      </c>
      <c r="C104" s="250">
        <v>2.0015577210969999</v>
      </c>
      <c r="D104" s="250">
        <v>-9.9215321056652499</v>
      </c>
    </row>
    <row r="105" spans="1:4" x14ac:dyDescent="0.2">
      <c r="A105" s="82" t="s">
        <v>53</v>
      </c>
      <c r="B105" s="82" t="s">
        <v>132</v>
      </c>
      <c r="C105" s="250">
        <v>65.843073628035</v>
      </c>
      <c r="D105" s="250">
        <v>-0.54199145880175004</v>
      </c>
    </row>
    <row r="106" spans="1:4" x14ac:dyDescent="0.2">
      <c r="A106" s="82" t="s">
        <v>53</v>
      </c>
      <c r="B106" s="82" t="s">
        <v>133</v>
      </c>
      <c r="C106" s="250">
        <v>63.027426785698999</v>
      </c>
      <c r="D106" s="250">
        <v>8.4018447386004205</v>
      </c>
    </row>
    <row r="107" spans="1:4" x14ac:dyDescent="0.2">
      <c r="A107" s="82" t="s">
        <v>53</v>
      </c>
      <c r="B107" s="82" t="s">
        <v>134</v>
      </c>
      <c r="C107" s="250">
        <v>20.076070206886001</v>
      </c>
      <c r="D107" s="250">
        <v>12.7832901183441</v>
      </c>
    </row>
    <row r="108" spans="1:4" x14ac:dyDescent="0.2">
      <c r="A108" s="82" t="s">
        <v>53</v>
      </c>
      <c r="B108" s="82" t="s">
        <v>135</v>
      </c>
      <c r="C108" s="250">
        <v>16.559067243963</v>
      </c>
      <c r="D108" s="250">
        <v>16.357995678503499</v>
      </c>
    </row>
    <row r="109" spans="1:4" x14ac:dyDescent="0.2">
      <c r="A109" s="82" t="s">
        <v>53</v>
      </c>
      <c r="B109" s="82" t="s">
        <v>136</v>
      </c>
      <c r="C109" s="250">
        <v>0.23987824854500001</v>
      </c>
      <c r="D109" s="250">
        <v>16.977410975457701</v>
      </c>
    </row>
    <row r="110" spans="1:4" x14ac:dyDescent="0.2">
      <c r="A110" s="82" t="s">
        <v>53</v>
      </c>
      <c r="B110" s="82" t="s">
        <v>137</v>
      </c>
      <c r="C110" s="250">
        <v>-5.8221718207019997</v>
      </c>
      <c r="D110" s="250">
        <v>16.448526289915801</v>
      </c>
    </row>
    <row r="111" spans="1:4" x14ac:dyDescent="0.2">
      <c r="A111" s="82" t="s">
        <v>53</v>
      </c>
      <c r="B111" s="82" t="s">
        <v>138</v>
      </c>
      <c r="C111" s="250">
        <v>-11.367653773084999</v>
      </c>
      <c r="D111" s="250">
        <v>14.5968696822226</v>
      </c>
    </row>
    <row r="112" spans="1:4" x14ac:dyDescent="0.2">
      <c r="A112" s="82" t="s">
        <v>53</v>
      </c>
      <c r="B112" s="82" t="s">
        <v>139</v>
      </c>
      <c r="C112" s="250">
        <v>-20.621106389790999</v>
      </c>
      <c r="D112" s="250">
        <v>11.1279445442803</v>
      </c>
    </row>
    <row r="113" spans="1:4" x14ac:dyDescent="0.2">
      <c r="A113" s="82" t="s">
        <v>53</v>
      </c>
      <c r="B113" s="82" t="s">
        <v>140</v>
      </c>
      <c r="C113" s="250">
        <v>-10.859343586504</v>
      </c>
      <c r="D113" s="250">
        <v>9.6121800272162492</v>
      </c>
    </row>
    <row r="114" spans="1:4" x14ac:dyDescent="0.2">
      <c r="A114" s="82" t="s">
        <v>708</v>
      </c>
      <c r="B114" s="82" t="s">
        <v>129</v>
      </c>
      <c r="C114" s="250">
        <v>-10.004740722777999</v>
      </c>
      <c r="D114" s="250">
        <v>8.72177584541142</v>
      </c>
    </row>
    <row r="115" spans="1:4" x14ac:dyDescent="0.2">
      <c r="A115" s="82" t="s">
        <v>53</v>
      </c>
      <c r="B115" s="82" t="s">
        <v>130</v>
      </c>
      <c r="C115" s="250">
        <v>0.59368988666199995</v>
      </c>
      <c r="D115" s="250">
        <v>9.1388122856689193</v>
      </c>
    </row>
    <row r="116" spans="1:4" x14ac:dyDescent="0.2">
      <c r="A116" s="82" t="s">
        <v>53</v>
      </c>
      <c r="B116" s="82" t="s">
        <v>131</v>
      </c>
      <c r="C116" s="250">
        <v>-3.268603816922</v>
      </c>
      <c r="D116" s="250">
        <v>8.6996321575006696</v>
      </c>
    </row>
    <row r="117" spans="1:4" x14ac:dyDescent="0.2">
      <c r="A117" s="82" t="s">
        <v>53</v>
      </c>
      <c r="B117" s="82" t="s">
        <v>132</v>
      </c>
      <c r="C117" s="250">
        <v>4.264776727708</v>
      </c>
      <c r="D117" s="250">
        <v>3.5681074158067498</v>
      </c>
    </row>
    <row r="118" spans="1:4" x14ac:dyDescent="0.2">
      <c r="A118" s="82" t="s">
        <v>53</v>
      </c>
      <c r="B118" s="82" t="s">
        <v>133</v>
      </c>
      <c r="C118" s="250">
        <v>6.2686314311910003</v>
      </c>
      <c r="D118" s="250">
        <v>-1.16179219706892</v>
      </c>
    </row>
    <row r="119" spans="1:4" x14ac:dyDescent="0.2">
      <c r="A119" s="82" t="s">
        <v>53</v>
      </c>
      <c r="B119" s="82" t="s">
        <v>134</v>
      </c>
      <c r="C119" s="250">
        <v>13.575089161163</v>
      </c>
      <c r="D119" s="250">
        <v>-1.7035406175458301</v>
      </c>
    </row>
    <row r="120" spans="1:4" x14ac:dyDescent="0.2">
      <c r="A120" s="82" t="s">
        <v>53</v>
      </c>
      <c r="B120" s="82" t="s">
        <v>135</v>
      </c>
      <c r="C120" s="250">
        <v>2.7581149601420001</v>
      </c>
      <c r="D120" s="250">
        <v>-2.8536199745309201</v>
      </c>
    </row>
    <row r="121" spans="1:4" x14ac:dyDescent="0.2">
      <c r="A121" s="82" t="s">
        <v>53</v>
      </c>
      <c r="B121" s="82" t="s">
        <v>136</v>
      </c>
      <c r="C121" s="250">
        <v>4.2970287479760003</v>
      </c>
      <c r="D121" s="250">
        <v>-2.5155240995783301</v>
      </c>
    </row>
    <row r="122" spans="1:4" x14ac:dyDescent="0.2">
      <c r="A122" s="82" t="s">
        <v>53</v>
      </c>
      <c r="B122" s="82" t="s">
        <v>137</v>
      </c>
      <c r="C122" s="250">
        <v>3.818400150919</v>
      </c>
      <c r="D122" s="250">
        <v>-1.71214310194325</v>
      </c>
    </row>
    <row r="123" spans="1:4" x14ac:dyDescent="0.2">
      <c r="A123" s="82" t="s">
        <v>53</v>
      </c>
      <c r="B123" s="82" t="s">
        <v>138</v>
      </c>
      <c r="C123" s="250">
        <v>1.357474817031</v>
      </c>
      <c r="D123" s="250">
        <v>-0.65171571943358297</v>
      </c>
    </row>
    <row r="124" spans="1:4" x14ac:dyDescent="0.2">
      <c r="A124" s="82" t="s">
        <v>53</v>
      </c>
      <c r="B124" s="82" t="s">
        <v>139</v>
      </c>
      <c r="C124" s="250">
        <v>4.3819124035229997</v>
      </c>
      <c r="D124" s="250">
        <v>1.43186918000925</v>
      </c>
    </row>
    <row r="125" spans="1:4" x14ac:dyDescent="0.2">
      <c r="A125" s="82" t="s">
        <v>53</v>
      </c>
      <c r="B125" s="82" t="s">
        <v>140</v>
      </c>
      <c r="C125" s="250">
        <v>-1.718657040344</v>
      </c>
      <c r="D125" s="250">
        <v>2.19359305885592</v>
      </c>
    </row>
    <row r="126" spans="1:4" x14ac:dyDescent="0.2">
      <c r="A126" s="82" t="s">
        <v>1112</v>
      </c>
      <c r="B126" s="82" t="s">
        <v>129</v>
      </c>
      <c r="C126" s="250">
        <v>-5.4766809513129999</v>
      </c>
      <c r="D126" s="250">
        <v>2.5709313731446701</v>
      </c>
    </row>
    <row r="127" spans="1:4" x14ac:dyDescent="0.2">
      <c r="A127" s="82" t="s">
        <v>53</v>
      </c>
      <c r="B127" s="82" t="s">
        <v>130</v>
      </c>
      <c r="C127" s="250">
        <v>1.621617880279</v>
      </c>
      <c r="D127" s="250">
        <v>2.65659203927942</v>
      </c>
    </row>
    <row r="128" spans="1:4" x14ac:dyDescent="0.2">
      <c r="A128" s="82" t="s">
        <v>53</v>
      </c>
      <c r="B128" s="82" t="s">
        <v>131</v>
      </c>
      <c r="C128" s="250">
        <v>4.5024952594330001</v>
      </c>
      <c r="D128" s="250">
        <v>3.3041836289756699</v>
      </c>
    </row>
    <row r="129" spans="1:4" x14ac:dyDescent="0.2">
      <c r="A129" s="82" t="s">
        <v>53</v>
      </c>
      <c r="B129" s="82" t="s">
        <v>132</v>
      </c>
      <c r="C129" s="250">
        <v>9.6048662133629996</v>
      </c>
      <c r="D129" s="250">
        <v>3.74919108611358</v>
      </c>
    </row>
    <row r="130" spans="1:4" x14ac:dyDescent="0.2">
      <c r="A130" s="82" t="s">
        <v>53</v>
      </c>
      <c r="B130" s="82" t="s">
        <v>133</v>
      </c>
      <c r="C130" s="250">
        <v>20.094038036034</v>
      </c>
      <c r="D130" s="250">
        <v>4.9013083031838303</v>
      </c>
    </row>
  </sheetData>
  <mergeCells count="1">
    <mergeCell ref="H1:I1"/>
  </mergeCells>
  <hyperlinks>
    <hyperlink ref="H1:I1" location="Index!A1" display="Regresar al Índice" xr:uid="{BA2DA08A-8D54-4793-A0A5-D5406031516A}"/>
  </hyperlink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6C550-DCE1-4CEA-8730-C073B1DDEBE9}">
  <sheetPr codeName="Hoja107"/>
  <dimension ref="A1:I38"/>
  <sheetViews>
    <sheetView workbookViewId="0"/>
  </sheetViews>
  <sheetFormatPr baseColWidth="10" defaultRowHeight="12.75" x14ac:dyDescent="0.2"/>
  <cols>
    <col min="1" max="16384" width="11.42578125" style="82"/>
  </cols>
  <sheetData>
    <row r="1" spans="1:9" ht="15" x14ac:dyDescent="0.25">
      <c r="A1" s="27" t="s">
        <v>1908</v>
      </c>
      <c r="H1" s="151" t="s">
        <v>1294</v>
      </c>
      <c r="I1" s="151"/>
    </row>
    <row r="2" spans="1:9" x14ac:dyDescent="0.2">
      <c r="A2" s="82" t="s">
        <v>1264</v>
      </c>
    </row>
    <row r="5" spans="1:9" x14ac:dyDescent="0.2">
      <c r="A5" s="82" t="s">
        <v>2</v>
      </c>
      <c r="B5" s="82" t="s">
        <v>51</v>
      </c>
    </row>
    <row r="6" spans="1:9" x14ac:dyDescent="0.2">
      <c r="A6" s="82" t="s">
        <v>9</v>
      </c>
      <c r="B6" s="250">
        <v>-13.724261869654001</v>
      </c>
    </row>
    <row r="7" spans="1:9" x14ac:dyDescent="0.2">
      <c r="A7" s="82" t="s">
        <v>15</v>
      </c>
      <c r="B7" s="250">
        <v>-10.514015968622999</v>
      </c>
    </row>
    <row r="8" spans="1:9" x14ac:dyDescent="0.2">
      <c r="A8" s="82" t="s">
        <v>14</v>
      </c>
      <c r="B8" s="250">
        <v>-10.476934795067001</v>
      </c>
    </row>
    <row r="9" spans="1:9" x14ac:dyDescent="0.2">
      <c r="A9" s="82" t="s">
        <v>29</v>
      </c>
      <c r="B9" s="250">
        <v>-4.4329218760889999</v>
      </c>
    </row>
    <row r="10" spans="1:9" x14ac:dyDescent="0.2">
      <c r="A10" s="82" t="s">
        <v>20</v>
      </c>
      <c r="B10" s="250">
        <v>-3.5204401043460001</v>
      </c>
    </row>
    <row r="11" spans="1:9" x14ac:dyDescent="0.2">
      <c r="A11" s="82" t="s">
        <v>18</v>
      </c>
      <c r="B11" s="250">
        <v>-2.6208879016040001</v>
      </c>
    </row>
    <row r="12" spans="1:9" x14ac:dyDescent="0.2">
      <c r="A12" s="82" t="s">
        <v>10</v>
      </c>
      <c r="B12" s="250">
        <v>-0.97347289397900005</v>
      </c>
    </row>
    <row r="13" spans="1:9" x14ac:dyDescent="0.2">
      <c r="A13" s="82" t="s">
        <v>19</v>
      </c>
      <c r="B13" s="250">
        <v>-0.26550260757499999</v>
      </c>
    </row>
    <row r="14" spans="1:9" x14ac:dyDescent="0.2">
      <c r="A14" s="82" t="s">
        <v>22</v>
      </c>
      <c r="B14" s="250">
        <v>0.98716331617300002</v>
      </c>
    </row>
    <row r="15" spans="1:9" x14ac:dyDescent="0.2">
      <c r="A15" s="82" t="s">
        <v>33</v>
      </c>
      <c r="B15" s="250">
        <v>3.1660889063369999</v>
      </c>
    </row>
    <row r="16" spans="1:9" x14ac:dyDescent="0.2">
      <c r="A16" s="82" t="s">
        <v>5</v>
      </c>
      <c r="B16" s="250">
        <v>5.2517720932370002</v>
      </c>
    </row>
    <row r="17" spans="1:2" x14ac:dyDescent="0.2">
      <c r="A17" s="82" t="s">
        <v>31</v>
      </c>
      <c r="B17" s="250">
        <v>5.505141075339</v>
      </c>
    </row>
    <row r="18" spans="1:2" x14ac:dyDescent="0.2">
      <c r="A18" s="82" t="s">
        <v>11</v>
      </c>
      <c r="B18" s="250">
        <v>6.4210831873860004</v>
      </c>
    </row>
    <row r="19" spans="1:2" x14ac:dyDescent="0.2">
      <c r="A19" s="82" t="s">
        <v>7</v>
      </c>
      <c r="B19" s="250">
        <v>7.969036239477</v>
      </c>
    </row>
    <row r="20" spans="1:2" x14ac:dyDescent="0.2">
      <c r="A20" s="82" t="s">
        <v>25</v>
      </c>
      <c r="B20" s="250">
        <v>9.1631465321960004</v>
      </c>
    </row>
    <row r="21" spans="1:2" x14ac:dyDescent="0.2">
      <c r="A21" s="82" t="s">
        <v>23</v>
      </c>
      <c r="B21" s="250">
        <v>10.970473747645</v>
      </c>
    </row>
    <row r="22" spans="1:2" x14ac:dyDescent="0.2">
      <c r="A22" s="82" t="s">
        <v>17</v>
      </c>
      <c r="B22" s="250">
        <v>14.618796340180999</v>
      </c>
    </row>
    <row r="23" spans="1:2" x14ac:dyDescent="0.2">
      <c r="A23" s="82" t="s">
        <v>1</v>
      </c>
      <c r="B23" s="250">
        <v>17.594824699221999</v>
      </c>
    </row>
    <row r="24" spans="1:2" x14ac:dyDescent="0.2">
      <c r="A24" s="82" t="s">
        <v>16</v>
      </c>
      <c r="B24" s="250">
        <v>17.596134613242999</v>
      </c>
    </row>
    <row r="25" spans="1:2" x14ac:dyDescent="0.2">
      <c r="A25" s="82" t="s">
        <v>28</v>
      </c>
      <c r="B25" s="250">
        <v>17.837305663013002</v>
      </c>
    </row>
    <row r="26" spans="1:2" x14ac:dyDescent="0.2">
      <c r="A26" s="82" t="s">
        <v>0</v>
      </c>
      <c r="B26" s="250">
        <v>20.094038036034</v>
      </c>
    </row>
    <row r="27" spans="1:2" x14ac:dyDescent="0.2">
      <c r="A27" s="82" t="s">
        <v>13</v>
      </c>
      <c r="B27" s="250">
        <v>20.512125891417998</v>
      </c>
    </row>
    <row r="28" spans="1:2" x14ac:dyDescent="0.2">
      <c r="A28" s="82" t="s">
        <v>4</v>
      </c>
      <c r="B28" s="250">
        <v>22.335167570787998</v>
      </c>
    </row>
    <row r="29" spans="1:2" x14ac:dyDescent="0.2">
      <c r="A29" s="82" t="s">
        <v>26</v>
      </c>
      <c r="B29" s="250">
        <v>22.361968215312</v>
      </c>
    </row>
    <row r="30" spans="1:2" x14ac:dyDescent="0.2">
      <c r="A30" s="82" t="s">
        <v>30</v>
      </c>
      <c r="B30" s="250">
        <v>28.400615879674</v>
      </c>
    </row>
    <row r="31" spans="1:2" x14ac:dyDescent="0.2">
      <c r="A31" s="82" t="s">
        <v>32</v>
      </c>
      <c r="B31" s="250">
        <v>31.905810209327999</v>
      </c>
    </row>
    <row r="32" spans="1:2" x14ac:dyDescent="0.2">
      <c r="A32" s="82" t="s">
        <v>27</v>
      </c>
      <c r="B32" s="250">
        <v>34.418272980612002</v>
      </c>
    </row>
    <row r="33" spans="1:2" x14ac:dyDescent="0.2">
      <c r="A33" s="82" t="s">
        <v>3</v>
      </c>
      <c r="B33" s="250">
        <v>35.238915921354</v>
      </c>
    </row>
    <row r="34" spans="1:2" x14ac:dyDescent="0.2">
      <c r="A34" s="82" t="s">
        <v>8</v>
      </c>
      <c r="B34" s="250">
        <v>36.549299997201999</v>
      </c>
    </row>
    <row r="35" spans="1:2" x14ac:dyDescent="0.2">
      <c r="A35" s="82" t="s">
        <v>21</v>
      </c>
      <c r="B35" s="250">
        <v>63.946510714698</v>
      </c>
    </row>
    <row r="36" spans="1:2" x14ac:dyDescent="0.2">
      <c r="A36" s="82" t="s">
        <v>12</v>
      </c>
      <c r="B36" s="250">
        <v>66.480493118555998</v>
      </c>
    </row>
    <row r="37" spans="1:2" x14ac:dyDescent="0.2">
      <c r="A37" s="82" t="s">
        <v>6</v>
      </c>
      <c r="B37" s="250">
        <v>181.22177206533499</v>
      </c>
    </row>
    <row r="38" spans="1:2" x14ac:dyDescent="0.2">
      <c r="A38" s="82" t="s">
        <v>24</v>
      </c>
      <c r="B38" s="250">
        <v>237.28821146381199</v>
      </c>
    </row>
  </sheetData>
  <mergeCells count="1">
    <mergeCell ref="H1:I1"/>
  </mergeCells>
  <hyperlinks>
    <hyperlink ref="H1:I1" location="Index!A1" display="Regresar al Índice" xr:uid="{88CD6E06-EDE9-44A6-BCAC-D9DBC69F3461}"/>
  </hyperlink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B63FC-A1C2-44D4-8A13-FD1F028F4374}">
  <sheetPr codeName="Hoja108"/>
  <dimension ref="A1:I130"/>
  <sheetViews>
    <sheetView workbookViewId="0"/>
  </sheetViews>
  <sheetFormatPr baseColWidth="10" defaultRowHeight="12.75" x14ac:dyDescent="0.2"/>
  <cols>
    <col min="1" max="16384" width="11.42578125" style="82"/>
  </cols>
  <sheetData>
    <row r="1" spans="1:9" ht="15" x14ac:dyDescent="0.25">
      <c r="A1" s="27" t="s">
        <v>1909</v>
      </c>
      <c r="H1" s="151" t="s">
        <v>1294</v>
      </c>
      <c r="I1" s="151"/>
    </row>
    <row r="2" spans="1:9" x14ac:dyDescent="0.2">
      <c r="A2" s="82" t="s">
        <v>1264</v>
      </c>
    </row>
    <row r="5" spans="1:9" x14ac:dyDescent="0.2">
      <c r="A5" s="82" t="s">
        <v>285</v>
      </c>
      <c r="B5" s="82" t="s">
        <v>329</v>
      </c>
      <c r="C5" s="82" t="s">
        <v>51</v>
      </c>
      <c r="D5" s="82" t="s">
        <v>330</v>
      </c>
    </row>
    <row r="6" spans="1:9" x14ac:dyDescent="0.2">
      <c r="A6" s="82" t="s">
        <v>59</v>
      </c>
      <c r="B6" s="82" t="s">
        <v>129</v>
      </c>
      <c r="C6" s="250">
        <v>2.5335399691120002</v>
      </c>
      <c r="D6" s="250">
        <v>6.4161864310079997</v>
      </c>
    </row>
    <row r="7" spans="1:9" x14ac:dyDescent="0.2">
      <c r="A7" s="82" t="s">
        <v>53</v>
      </c>
      <c r="B7" s="82" t="s">
        <v>130</v>
      </c>
      <c r="C7" s="250">
        <v>-9.9417072058000003E-2</v>
      </c>
      <c r="D7" s="250">
        <v>5.8340061131588303</v>
      </c>
    </row>
    <row r="8" spans="1:9" x14ac:dyDescent="0.2">
      <c r="A8" s="82" t="s">
        <v>53</v>
      </c>
      <c r="B8" s="82" t="s">
        <v>131</v>
      </c>
      <c r="C8" s="250">
        <v>-6.7571422836909996</v>
      </c>
      <c r="D8" s="250">
        <v>4.6277925658802497</v>
      </c>
    </row>
    <row r="9" spans="1:9" x14ac:dyDescent="0.2">
      <c r="A9" s="82" t="s">
        <v>53</v>
      </c>
      <c r="B9" s="82" t="s">
        <v>132</v>
      </c>
      <c r="C9" s="250">
        <v>4.1966528334040003</v>
      </c>
      <c r="D9" s="250">
        <v>4.4936398381720801</v>
      </c>
    </row>
    <row r="10" spans="1:9" x14ac:dyDescent="0.2">
      <c r="A10" s="82" t="s">
        <v>53</v>
      </c>
      <c r="B10" s="82" t="s">
        <v>133</v>
      </c>
      <c r="C10" s="250">
        <v>2.2172369629270001</v>
      </c>
      <c r="D10" s="250">
        <v>3.7522608732831699</v>
      </c>
    </row>
    <row r="11" spans="1:9" x14ac:dyDescent="0.2">
      <c r="A11" s="82" t="s">
        <v>53</v>
      </c>
      <c r="B11" s="82" t="s">
        <v>134</v>
      </c>
      <c r="C11" s="250">
        <v>0.48941565187500002</v>
      </c>
      <c r="D11" s="250">
        <v>3.1251546320063301</v>
      </c>
    </row>
    <row r="12" spans="1:9" x14ac:dyDescent="0.2">
      <c r="A12" s="82" t="s">
        <v>53</v>
      </c>
      <c r="B12" s="82" t="s">
        <v>135</v>
      </c>
      <c r="C12" s="250">
        <v>6.6113885468250002</v>
      </c>
      <c r="D12" s="250">
        <v>2.9348054669663299</v>
      </c>
    </row>
    <row r="13" spans="1:9" x14ac:dyDescent="0.2">
      <c r="A13" s="82" t="s">
        <v>53</v>
      </c>
      <c r="B13" s="82" t="s">
        <v>136</v>
      </c>
      <c r="C13" s="250">
        <v>4.0261642890539999</v>
      </c>
      <c r="D13" s="250">
        <v>2.73796156803667</v>
      </c>
    </row>
    <row r="14" spans="1:9" x14ac:dyDescent="0.2">
      <c r="A14" s="82" t="s">
        <v>53</v>
      </c>
      <c r="B14" s="82" t="s">
        <v>137</v>
      </c>
      <c r="C14" s="250">
        <v>4.9638932837510001</v>
      </c>
      <c r="D14" s="250">
        <v>3.01053484172242</v>
      </c>
    </row>
    <row r="15" spans="1:9" x14ac:dyDescent="0.2">
      <c r="A15" s="82" t="s">
        <v>53</v>
      </c>
      <c r="B15" s="82" t="s">
        <v>138</v>
      </c>
      <c r="C15" s="250">
        <v>4.8695009035880004</v>
      </c>
      <c r="D15" s="250">
        <v>2.7322310706712498</v>
      </c>
    </row>
    <row r="16" spans="1:9" x14ac:dyDescent="0.2">
      <c r="A16" s="82" t="s">
        <v>53</v>
      </c>
      <c r="B16" s="82" t="s">
        <v>139</v>
      </c>
      <c r="C16" s="250">
        <v>3.0345826925880002</v>
      </c>
      <c r="D16" s="250">
        <v>2.50775810411433</v>
      </c>
    </row>
    <row r="17" spans="1:4" x14ac:dyDescent="0.2">
      <c r="A17" s="82" t="s">
        <v>53</v>
      </c>
      <c r="B17" s="82" t="s">
        <v>140</v>
      </c>
      <c r="C17" s="250">
        <v>-0.58897882634700005</v>
      </c>
      <c r="D17" s="250">
        <v>2.12473641258567</v>
      </c>
    </row>
    <row r="18" spans="1:4" x14ac:dyDescent="0.2">
      <c r="A18" s="82" t="s">
        <v>72</v>
      </c>
      <c r="B18" s="82" t="s">
        <v>129</v>
      </c>
      <c r="C18" s="250">
        <v>6.3238928080530004</v>
      </c>
      <c r="D18" s="250">
        <v>2.4405991491640799</v>
      </c>
    </row>
    <row r="19" spans="1:4" x14ac:dyDescent="0.2">
      <c r="A19" s="82" t="s">
        <v>53</v>
      </c>
      <c r="B19" s="82" t="s">
        <v>130</v>
      </c>
      <c r="C19" s="250">
        <v>4.1938215944610002</v>
      </c>
      <c r="D19" s="250">
        <v>2.7983690380406698</v>
      </c>
    </row>
    <row r="20" spans="1:4" x14ac:dyDescent="0.2">
      <c r="A20" s="82" t="s">
        <v>53</v>
      </c>
      <c r="B20" s="82" t="s">
        <v>131</v>
      </c>
      <c r="C20" s="250">
        <v>12.12676383987</v>
      </c>
      <c r="D20" s="250">
        <v>4.3720278816707498</v>
      </c>
    </row>
    <row r="21" spans="1:4" x14ac:dyDescent="0.2">
      <c r="A21" s="82" t="s">
        <v>53</v>
      </c>
      <c r="B21" s="82" t="s">
        <v>132</v>
      </c>
      <c r="C21" s="250">
        <v>7.1743150587770002</v>
      </c>
      <c r="D21" s="250">
        <v>4.6201664004518301</v>
      </c>
    </row>
    <row r="22" spans="1:4" x14ac:dyDescent="0.2">
      <c r="A22" s="82" t="s">
        <v>53</v>
      </c>
      <c r="B22" s="82" t="s">
        <v>133</v>
      </c>
      <c r="C22" s="250">
        <v>8.2466169626039996</v>
      </c>
      <c r="D22" s="250">
        <v>5.1226147337582502</v>
      </c>
    </row>
    <row r="23" spans="1:4" x14ac:dyDescent="0.2">
      <c r="A23" s="82" t="s">
        <v>53</v>
      </c>
      <c r="B23" s="82" t="s">
        <v>134</v>
      </c>
      <c r="C23" s="250">
        <v>10.144297290655</v>
      </c>
      <c r="D23" s="250">
        <v>5.9271882036565797</v>
      </c>
    </row>
    <row r="24" spans="1:4" x14ac:dyDescent="0.2">
      <c r="A24" s="82" t="s">
        <v>53</v>
      </c>
      <c r="B24" s="82" t="s">
        <v>135</v>
      </c>
      <c r="C24" s="250">
        <v>8.6855614041870002</v>
      </c>
      <c r="D24" s="250">
        <v>6.1000359417700798</v>
      </c>
    </row>
    <row r="25" spans="1:4" x14ac:dyDescent="0.2">
      <c r="A25" s="82" t="s">
        <v>53</v>
      </c>
      <c r="B25" s="82" t="s">
        <v>136</v>
      </c>
      <c r="C25" s="250">
        <v>7.7136117546429999</v>
      </c>
      <c r="D25" s="250">
        <v>6.4073232305691699</v>
      </c>
    </row>
    <row r="26" spans="1:4" x14ac:dyDescent="0.2">
      <c r="A26" s="82" t="s">
        <v>53</v>
      </c>
      <c r="B26" s="82" t="s">
        <v>137</v>
      </c>
      <c r="C26" s="250">
        <v>10.427083760163001</v>
      </c>
      <c r="D26" s="250">
        <v>6.8625891036034998</v>
      </c>
    </row>
    <row r="27" spans="1:4" x14ac:dyDescent="0.2">
      <c r="A27" s="82" t="s">
        <v>53</v>
      </c>
      <c r="B27" s="82" t="s">
        <v>138</v>
      </c>
      <c r="C27" s="250">
        <v>9.4825837430619995</v>
      </c>
      <c r="D27" s="250">
        <v>7.24701267355967</v>
      </c>
    </row>
    <row r="28" spans="1:4" x14ac:dyDescent="0.2">
      <c r="A28" s="82" t="s">
        <v>53</v>
      </c>
      <c r="B28" s="82" t="s">
        <v>139</v>
      </c>
      <c r="C28" s="250">
        <v>8.5518790670110008</v>
      </c>
      <c r="D28" s="250">
        <v>7.7067873714282502</v>
      </c>
    </row>
    <row r="29" spans="1:4" x14ac:dyDescent="0.2">
      <c r="A29" s="82" t="s">
        <v>53</v>
      </c>
      <c r="B29" s="82" t="s">
        <v>140</v>
      </c>
      <c r="C29" s="250">
        <v>16.582869636611999</v>
      </c>
      <c r="D29" s="250">
        <v>9.1377747433415006</v>
      </c>
    </row>
    <row r="30" spans="1:4" x14ac:dyDescent="0.2">
      <c r="A30" s="82" t="s">
        <v>73</v>
      </c>
      <c r="B30" s="82" t="s">
        <v>129</v>
      </c>
      <c r="C30" s="250">
        <v>9.5083100779160006</v>
      </c>
      <c r="D30" s="250">
        <v>9.4031428491634195</v>
      </c>
    </row>
    <row r="31" spans="1:4" x14ac:dyDescent="0.2">
      <c r="A31" s="82" t="s">
        <v>53</v>
      </c>
      <c r="B31" s="82" t="s">
        <v>130</v>
      </c>
      <c r="C31" s="250">
        <v>9.0758520840140005</v>
      </c>
      <c r="D31" s="250">
        <v>9.8099787232928293</v>
      </c>
    </row>
    <row r="32" spans="1:4" x14ac:dyDescent="0.2">
      <c r="A32" s="82" t="s">
        <v>53</v>
      </c>
      <c r="B32" s="82" t="s">
        <v>131</v>
      </c>
      <c r="C32" s="250">
        <v>7.1320412207970003</v>
      </c>
      <c r="D32" s="250">
        <v>9.3937518383700809</v>
      </c>
    </row>
    <row r="33" spans="1:4" x14ac:dyDescent="0.2">
      <c r="A33" s="82" t="s">
        <v>53</v>
      </c>
      <c r="B33" s="82" t="s">
        <v>132</v>
      </c>
      <c r="C33" s="250">
        <v>6.0509874272550004</v>
      </c>
      <c r="D33" s="250">
        <v>9.3001412024099199</v>
      </c>
    </row>
    <row r="34" spans="1:4" x14ac:dyDescent="0.2">
      <c r="A34" s="82" t="s">
        <v>53</v>
      </c>
      <c r="B34" s="82" t="s">
        <v>133</v>
      </c>
      <c r="C34" s="250">
        <v>3.6920317958400002</v>
      </c>
      <c r="D34" s="250">
        <v>8.9205924385129194</v>
      </c>
    </row>
    <row r="35" spans="1:4" x14ac:dyDescent="0.2">
      <c r="A35" s="82" t="s">
        <v>53</v>
      </c>
      <c r="B35" s="82" t="s">
        <v>134</v>
      </c>
      <c r="C35" s="250">
        <v>5.8953078730969999</v>
      </c>
      <c r="D35" s="250">
        <v>8.5665099870497503</v>
      </c>
    </row>
    <row r="36" spans="1:4" x14ac:dyDescent="0.2">
      <c r="A36" s="82" t="s">
        <v>53</v>
      </c>
      <c r="B36" s="82" t="s">
        <v>135</v>
      </c>
      <c r="C36" s="250">
        <v>5.9741703810970002</v>
      </c>
      <c r="D36" s="250">
        <v>8.3405607351255799</v>
      </c>
    </row>
    <row r="37" spans="1:4" x14ac:dyDescent="0.2">
      <c r="A37" s="82" t="s">
        <v>53</v>
      </c>
      <c r="B37" s="82" t="s">
        <v>136</v>
      </c>
      <c r="C37" s="250">
        <v>2.8402602055530002</v>
      </c>
      <c r="D37" s="250">
        <v>7.9344481060347496</v>
      </c>
    </row>
    <row r="38" spans="1:4" x14ac:dyDescent="0.2">
      <c r="A38" s="82" t="s">
        <v>53</v>
      </c>
      <c r="B38" s="82" t="s">
        <v>137</v>
      </c>
      <c r="C38" s="250">
        <v>4.8584353010679999</v>
      </c>
      <c r="D38" s="250">
        <v>7.4703940677768301</v>
      </c>
    </row>
    <row r="39" spans="1:4" x14ac:dyDescent="0.2">
      <c r="A39" s="82" t="s">
        <v>53</v>
      </c>
      <c r="B39" s="82" t="s">
        <v>138</v>
      </c>
      <c r="C39" s="250">
        <v>3.254613038115</v>
      </c>
      <c r="D39" s="250">
        <v>6.9513965090312499</v>
      </c>
    </row>
    <row r="40" spans="1:4" x14ac:dyDescent="0.2">
      <c r="A40" s="82" t="s">
        <v>53</v>
      </c>
      <c r="B40" s="82" t="s">
        <v>139</v>
      </c>
      <c r="C40" s="250">
        <v>3.4913968383810001</v>
      </c>
      <c r="D40" s="250">
        <v>6.5296896566454201</v>
      </c>
    </row>
    <row r="41" spans="1:4" x14ac:dyDescent="0.2">
      <c r="A41" s="82" t="s">
        <v>53</v>
      </c>
      <c r="B41" s="82" t="s">
        <v>140</v>
      </c>
      <c r="C41" s="250">
        <v>6.5756689487479996</v>
      </c>
      <c r="D41" s="250">
        <v>5.69575626599008</v>
      </c>
    </row>
    <row r="42" spans="1:4" x14ac:dyDescent="0.2">
      <c r="A42" s="82" t="s">
        <v>74</v>
      </c>
      <c r="B42" s="82" t="s">
        <v>129</v>
      </c>
      <c r="C42" s="250">
        <v>0.76708428373299997</v>
      </c>
      <c r="D42" s="250">
        <v>4.9673207831415001</v>
      </c>
    </row>
    <row r="43" spans="1:4" x14ac:dyDescent="0.2">
      <c r="A43" s="82" t="s">
        <v>53</v>
      </c>
      <c r="B43" s="82" t="s">
        <v>130</v>
      </c>
      <c r="C43" s="250">
        <v>4.0219829733730004</v>
      </c>
      <c r="D43" s="250">
        <v>4.5461650239214197</v>
      </c>
    </row>
    <row r="44" spans="1:4" x14ac:dyDescent="0.2">
      <c r="A44" s="82" t="s">
        <v>53</v>
      </c>
      <c r="B44" s="82" t="s">
        <v>131</v>
      </c>
      <c r="C44" s="250">
        <v>-5.8708113401000003E-2</v>
      </c>
      <c r="D44" s="250">
        <v>3.9469359127382502</v>
      </c>
    </row>
    <row r="45" spans="1:4" x14ac:dyDescent="0.2">
      <c r="A45" s="82" t="s">
        <v>53</v>
      </c>
      <c r="B45" s="82" t="s">
        <v>132</v>
      </c>
      <c r="C45" s="250">
        <v>6.4919203640300003</v>
      </c>
      <c r="D45" s="250">
        <v>3.98368032413617</v>
      </c>
    </row>
    <row r="46" spans="1:4" x14ac:dyDescent="0.2">
      <c r="A46" s="82" t="s">
        <v>53</v>
      </c>
      <c r="B46" s="82" t="s">
        <v>133</v>
      </c>
      <c r="C46" s="250">
        <v>3.385701726098</v>
      </c>
      <c r="D46" s="250">
        <v>3.9581528183243302</v>
      </c>
    </row>
    <row r="47" spans="1:4" x14ac:dyDescent="0.2">
      <c r="A47" s="82" t="s">
        <v>53</v>
      </c>
      <c r="B47" s="82" t="s">
        <v>134</v>
      </c>
      <c r="C47" s="250">
        <v>2.3726973117179999</v>
      </c>
      <c r="D47" s="250">
        <v>3.6646019382094202</v>
      </c>
    </row>
    <row r="48" spans="1:4" x14ac:dyDescent="0.2">
      <c r="A48" s="82" t="s">
        <v>53</v>
      </c>
      <c r="B48" s="82" t="s">
        <v>135</v>
      </c>
      <c r="C48" s="250">
        <v>-1.5228475170839999</v>
      </c>
      <c r="D48" s="250">
        <v>3.0398504466943299</v>
      </c>
    </row>
    <row r="49" spans="1:4" x14ac:dyDescent="0.2">
      <c r="A49" s="82" t="s">
        <v>53</v>
      </c>
      <c r="B49" s="82" t="s">
        <v>136</v>
      </c>
      <c r="C49" s="250">
        <v>4.1527902552049998</v>
      </c>
      <c r="D49" s="250">
        <v>3.149227950832</v>
      </c>
    </row>
    <row r="50" spans="1:4" x14ac:dyDescent="0.2">
      <c r="A50" s="82" t="s">
        <v>53</v>
      </c>
      <c r="B50" s="82" t="s">
        <v>137</v>
      </c>
      <c r="C50" s="250">
        <v>-1.59793295053</v>
      </c>
      <c r="D50" s="250">
        <v>2.6111972631988301</v>
      </c>
    </row>
    <row r="51" spans="1:4" x14ac:dyDescent="0.2">
      <c r="A51" s="82" t="s">
        <v>53</v>
      </c>
      <c r="B51" s="82" t="s">
        <v>138</v>
      </c>
      <c r="C51" s="250">
        <v>-3.168297141934</v>
      </c>
      <c r="D51" s="250">
        <v>2.07595474819475</v>
      </c>
    </row>
    <row r="52" spans="1:4" x14ac:dyDescent="0.2">
      <c r="A52" s="82" t="s">
        <v>53</v>
      </c>
      <c r="B52" s="82" t="s">
        <v>139</v>
      </c>
      <c r="C52" s="250">
        <v>-0.69771987458700002</v>
      </c>
      <c r="D52" s="250">
        <v>1.72686168878075</v>
      </c>
    </row>
    <row r="53" spans="1:4" x14ac:dyDescent="0.2">
      <c r="A53" s="82" t="s">
        <v>53</v>
      </c>
      <c r="B53" s="82" t="s">
        <v>140</v>
      </c>
      <c r="C53" s="250">
        <v>-6.658266509183</v>
      </c>
      <c r="D53" s="250">
        <v>0.62403373395316697</v>
      </c>
    </row>
    <row r="54" spans="1:4" x14ac:dyDescent="0.2">
      <c r="A54" s="82" t="s">
        <v>75</v>
      </c>
      <c r="B54" s="82" t="s">
        <v>129</v>
      </c>
      <c r="C54" s="250">
        <v>-4.7096091728799996</v>
      </c>
      <c r="D54" s="250">
        <v>0.16764261256874999</v>
      </c>
    </row>
    <row r="55" spans="1:4" x14ac:dyDescent="0.2">
      <c r="A55" s="82" t="s">
        <v>53</v>
      </c>
      <c r="B55" s="82" t="s">
        <v>130</v>
      </c>
      <c r="C55" s="250">
        <v>-0.33140805363600001</v>
      </c>
      <c r="D55" s="250">
        <v>-0.19513997301533301</v>
      </c>
    </row>
    <row r="56" spans="1:4" x14ac:dyDescent="0.2">
      <c r="A56" s="82" t="s">
        <v>53</v>
      </c>
      <c r="B56" s="82" t="s">
        <v>131</v>
      </c>
      <c r="C56" s="250">
        <v>6.364042826915</v>
      </c>
      <c r="D56" s="250">
        <v>0.34008927201099998</v>
      </c>
    </row>
    <row r="57" spans="1:4" x14ac:dyDescent="0.2">
      <c r="A57" s="82" t="s">
        <v>53</v>
      </c>
      <c r="B57" s="82" t="s">
        <v>132</v>
      </c>
      <c r="C57" s="250">
        <v>-6.409544200339</v>
      </c>
      <c r="D57" s="250">
        <v>-0.73503277501974995</v>
      </c>
    </row>
    <row r="58" spans="1:4" x14ac:dyDescent="0.2">
      <c r="A58" s="82" t="s">
        <v>53</v>
      </c>
      <c r="B58" s="82" t="s">
        <v>133</v>
      </c>
      <c r="C58" s="250">
        <v>0.743430885968</v>
      </c>
      <c r="D58" s="250">
        <v>-0.95522201169724996</v>
      </c>
    </row>
    <row r="59" spans="1:4" x14ac:dyDescent="0.2">
      <c r="A59" s="82" t="s">
        <v>53</v>
      </c>
      <c r="B59" s="82" t="s">
        <v>134</v>
      </c>
      <c r="C59" s="250">
        <v>2.5494911620549998</v>
      </c>
      <c r="D59" s="250">
        <v>-0.94048919083583304</v>
      </c>
    </row>
    <row r="60" spans="1:4" x14ac:dyDescent="0.2">
      <c r="A60" s="82" t="s">
        <v>53</v>
      </c>
      <c r="B60" s="82" t="s">
        <v>135</v>
      </c>
      <c r="C60" s="250">
        <v>-1.2403421824800001</v>
      </c>
      <c r="D60" s="250">
        <v>-0.91694707961883304</v>
      </c>
    </row>
    <row r="61" spans="1:4" x14ac:dyDescent="0.2">
      <c r="A61" s="82" t="s">
        <v>53</v>
      </c>
      <c r="B61" s="82" t="s">
        <v>136</v>
      </c>
      <c r="C61" s="250">
        <v>1.6616808334419999</v>
      </c>
      <c r="D61" s="250">
        <v>-1.12453953143242</v>
      </c>
    </row>
    <row r="62" spans="1:4" x14ac:dyDescent="0.2">
      <c r="A62" s="82" t="s">
        <v>53</v>
      </c>
      <c r="B62" s="82" t="s">
        <v>137</v>
      </c>
      <c r="C62" s="250">
        <v>2.677225293302</v>
      </c>
      <c r="D62" s="250">
        <v>-0.76827634444641701</v>
      </c>
    </row>
    <row r="63" spans="1:4" x14ac:dyDescent="0.2">
      <c r="A63" s="82" t="s">
        <v>53</v>
      </c>
      <c r="B63" s="82" t="s">
        <v>138</v>
      </c>
      <c r="C63" s="250">
        <v>0.844502092027</v>
      </c>
      <c r="D63" s="250">
        <v>-0.433876408283</v>
      </c>
    </row>
    <row r="64" spans="1:4" x14ac:dyDescent="0.2">
      <c r="A64" s="82" t="s">
        <v>53</v>
      </c>
      <c r="B64" s="82" t="s">
        <v>139</v>
      </c>
      <c r="C64" s="250">
        <v>1.147715147138</v>
      </c>
      <c r="D64" s="250">
        <v>-0.28009015647258301</v>
      </c>
    </row>
    <row r="65" spans="1:4" x14ac:dyDescent="0.2">
      <c r="A65" s="82" t="s">
        <v>53</v>
      </c>
      <c r="B65" s="82" t="s">
        <v>140</v>
      </c>
      <c r="C65" s="250">
        <v>5.0230699281610001</v>
      </c>
      <c r="D65" s="250">
        <v>0.69335454663941698</v>
      </c>
    </row>
    <row r="66" spans="1:4" x14ac:dyDescent="0.2">
      <c r="A66" s="82" t="s">
        <v>76</v>
      </c>
      <c r="B66" s="82" t="s">
        <v>129</v>
      </c>
      <c r="C66" s="250">
        <v>11.422297530427</v>
      </c>
      <c r="D66" s="250">
        <v>2.03768010524833</v>
      </c>
    </row>
    <row r="67" spans="1:4" x14ac:dyDescent="0.2">
      <c r="A67" s="82" t="s">
        <v>53</v>
      </c>
      <c r="B67" s="82" t="s">
        <v>130</v>
      </c>
      <c r="C67" s="250">
        <v>3.713114449011</v>
      </c>
      <c r="D67" s="250">
        <v>2.3747236471355802</v>
      </c>
    </row>
    <row r="68" spans="1:4" x14ac:dyDescent="0.2">
      <c r="A68" s="82" t="s">
        <v>53</v>
      </c>
      <c r="B68" s="82" t="s">
        <v>131</v>
      </c>
      <c r="C68" s="250">
        <v>-0.701087745077</v>
      </c>
      <c r="D68" s="250">
        <v>1.78596276613625</v>
      </c>
    </row>
    <row r="69" spans="1:4" x14ac:dyDescent="0.2">
      <c r="A69" s="82" t="s">
        <v>53</v>
      </c>
      <c r="B69" s="82" t="s">
        <v>132</v>
      </c>
      <c r="C69" s="250">
        <v>6.8358358299740001</v>
      </c>
      <c r="D69" s="250">
        <v>2.8897444353289998</v>
      </c>
    </row>
    <row r="70" spans="1:4" x14ac:dyDescent="0.2">
      <c r="A70" s="82" t="s">
        <v>53</v>
      </c>
      <c r="B70" s="82" t="s">
        <v>133</v>
      </c>
      <c r="C70" s="250">
        <v>2.565150394237</v>
      </c>
      <c r="D70" s="250">
        <v>3.0415543943514201</v>
      </c>
    </row>
    <row r="71" spans="1:4" x14ac:dyDescent="0.2">
      <c r="A71" s="82" t="s">
        <v>53</v>
      </c>
      <c r="B71" s="82" t="s">
        <v>134</v>
      </c>
      <c r="C71" s="250">
        <v>-0.19406538158700001</v>
      </c>
      <c r="D71" s="250">
        <v>2.8129246823812499</v>
      </c>
    </row>
    <row r="72" spans="1:4" x14ac:dyDescent="0.2">
      <c r="A72" s="82" t="s">
        <v>53</v>
      </c>
      <c r="B72" s="82" t="s">
        <v>135</v>
      </c>
      <c r="C72" s="250">
        <v>3.32309070144</v>
      </c>
      <c r="D72" s="250">
        <v>3.1932107560412502</v>
      </c>
    </row>
    <row r="73" spans="1:4" x14ac:dyDescent="0.2">
      <c r="A73" s="82" t="s">
        <v>53</v>
      </c>
      <c r="B73" s="82" t="s">
        <v>136</v>
      </c>
      <c r="C73" s="250">
        <v>-1.0427283565550001</v>
      </c>
      <c r="D73" s="250">
        <v>2.9678433235415</v>
      </c>
    </row>
    <row r="74" spans="1:4" x14ac:dyDescent="0.2">
      <c r="A74" s="82" t="s">
        <v>53</v>
      </c>
      <c r="B74" s="82" t="s">
        <v>137</v>
      </c>
      <c r="C74" s="250">
        <v>-2.3973953549679998</v>
      </c>
      <c r="D74" s="250">
        <v>2.5449582695189998</v>
      </c>
    </row>
    <row r="75" spans="1:4" x14ac:dyDescent="0.2">
      <c r="A75" s="82" t="s">
        <v>53</v>
      </c>
      <c r="B75" s="82" t="s">
        <v>138</v>
      </c>
      <c r="C75" s="250">
        <v>0.31644470745699999</v>
      </c>
      <c r="D75" s="250">
        <v>2.5009534874715</v>
      </c>
    </row>
    <row r="76" spans="1:4" x14ac:dyDescent="0.2">
      <c r="A76" s="82" t="s">
        <v>53</v>
      </c>
      <c r="B76" s="82" t="s">
        <v>139</v>
      </c>
      <c r="C76" s="250">
        <v>1.738579822036</v>
      </c>
      <c r="D76" s="250">
        <v>2.5501922103796701</v>
      </c>
    </row>
    <row r="77" spans="1:4" x14ac:dyDescent="0.2">
      <c r="A77" s="82" t="s">
        <v>53</v>
      </c>
      <c r="B77" s="82" t="s">
        <v>140</v>
      </c>
      <c r="C77" s="250">
        <v>-2.70935481299</v>
      </c>
      <c r="D77" s="250">
        <v>1.9058234819504201</v>
      </c>
    </row>
    <row r="78" spans="1:4" x14ac:dyDescent="0.2">
      <c r="A78" s="82" t="s">
        <v>77</v>
      </c>
      <c r="B78" s="82" t="s">
        <v>129</v>
      </c>
      <c r="C78" s="250">
        <v>-0.47105678715600002</v>
      </c>
      <c r="D78" s="250">
        <v>0.91471062215183296</v>
      </c>
    </row>
    <row r="79" spans="1:4" x14ac:dyDescent="0.2">
      <c r="A79" s="82" t="s">
        <v>53</v>
      </c>
      <c r="B79" s="82" t="s">
        <v>130</v>
      </c>
      <c r="C79" s="250">
        <v>-0.193180993518</v>
      </c>
      <c r="D79" s="250">
        <v>0.58918600194108295</v>
      </c>
    </row>
    <row r="80" spans="1:4" x14ac:dyDescent="0.2">
      <c r="A80" s="82" t="s">
        <v>53</v>
      </c>
      <c r="B80" s="82" t="s">
        <v>131</v>
      </c>
      <c r="C80" s="250">
        <v>5.3309369880800004</v>
      </c>
      <c r="D80" s="250">
        <v>1.0918547297041701</v>
      </c>
    </row>
    <row r="81" spans="1:4" x14ac:dyDescent="0.2">
      <c r="A81" s="82" t="s">
        <v>53</v>
      </c>
      <c r="B81" s="82" t="s">
        <v>132</v>
      </c>
      <c r="C81" s="250">
        <v>4.4916487275339998</v>
      </c>
      <c r="D81" s="250">
        <v>0.89650580450083295</v>
      </c>
    </row>
    <row r="82" spans="1:4" x14ac:dyDescent="0.2">
      <c r="A82" s="82" t="s">
        <v>53</v>
      </c>
      <c r="B82" s="82" t="s">
        <v>133</v>
      </c>
      <c r="C82" s="250">
        <v>4.4079698348610004</v>
      </c>
      <c r="D82" s="250">
        <v>1.0500740912194999</v>
      </c>
    </row>
    <row r="83" spans="1:4" x14ac:dyDescent="0.2">
      <c r="A83" s="82" t="s">
        <v>53</v>
      </c>
      <c r="B83" s="82" t="s">
        <v>134</v>
      </c>
      <c r="C83" s="250">
        <v>1.3886920618709999</v>
      </c>
      <c r="D83" s="250">
        <v>1.1819705448410001</v>
      </c>
    </row>
    <row r="84" spans="1:4" x14ac:dyDescent="0.2">
      <c r="A84" s="82" t="s">
        <v>53</v>
      </c>
      <c r="B84" s="82" t="s">
        <v>135</v>
      </c>
      <c r="C84" s="250">
        <v>5.121222517184</v>
      </c>
      <c r="D84" s="250">
        <v>1.33181486281967</v>
      </c>
    </row>
    <row r="85" spans="1:4" x14ac:dyDescent="0.2">
      <c r="A85" s="82" t="s">
        <v>53</v>
      </c>
      <c r="B85" s="82" t="s">
        <v>136</v>
      </c>
      <c r="C85" s="250">
        <v>0.63545445508999998</v>
      </c>
      <c r="D85" s="250">
        <v>1.47166343045675</v>
      </c>
    </row>
    <row r="86" spans="1:4" x14ac:dyDescent="0.2">
      <c r="A86" s="82" t="s">
        <v>53</v>
      </c>
      <c r="B86" s="82" t="s">
        <v>137</v>
      </c>
      <c r="C86" s="250">
        <v>3.3549992137240001</v>
      </c>
      <c r="D86" s="250">
        <v>1.95102964451442</v>
      </c>
    </row>
    <row r="87" spans="1:4" x14ac:dyDescent="0.2">
      <c r="A87" s="82" t="s">
        <v>53</v>
      </c>
      <c r="B87" s="82" t="s">
        <v>138</v>
      </c>
      <c r="C87" s="250">
        <v>0.30351530812999999</v>
      </c>
      <c r="D87" s="250">
        <v>1.9499521945705001</v>
      </c>
    </row>
    <row r="88" spans="1:4" x14ac:dyDescent="0.2">
      <c r="A88" s="82" t="s">
        <v>53</v>
      </c>
      <c r="B88" s="82" t="s">
        <v>139</v>
      </c>
      <c r="C88" s="250">
        <v>-1.019124325203</v>
      </c>
      <c r="D88" s="250">
        <v>1.72014351563392</v>
      </c>
    </row>
    <row r="89" spans="1:4" x14ac:dyDescent="0.2">
      <c r="A89" s="82" t="s">
        <v>53</v>
      </c>
      <c r="B89" s="82" t="s">
        <v>140</v>
      </c>
      <c r="C89" s="250">
        <v>1.6220730434499999</v>
      </c>
      <c r="D89" s="250">
        <v>2.0810958370039199</v>
      </c>
    </row>
    <row r="90" spans="1:4" x14ac:dyDescent="0.2">
      <c r="A90" s="82" t="s">
        <v>78</v>
      </c>
      <c r="B90" s="82" t="s">
        <v>129</v>
      </c>
      <c r="C90" s="250">
        <v>-1.9529543908710001</v>
      </c>
      <c r="D90" s="250">
        <v>1.95760437002767</v>
      </c>
    </row>
    <row r="91" spans="1:4" x14ac:dyDescent="0.2">
      <c r="A91" s="82" t="s">
        <v>53</v>
      </c>
      <c r="B91" s="82" t="s">
        <v>130</v>
      </c>
      <c r="C91" s="250">
        <v>-5.9896809467130003</v>
      </c>
      <c r="D91" s="250">
        <v>1.47456270726142</v>
      </c>
    </row>
    <row r="92" spans="1:4" x14ac:dyDescent="0.2">
      <c r="A92" s="82" t="s">
        <v>53</v>
      </c>
      <c r="B92" s="82" t="s">
        <v>131</v>
      </c>
      <c r="C92" s="250">
        <v>-10.21209800836</v>
      </c>
      <c r="D92" s="250">
        <v>0.17930979089141699</v>
      </c>
    </row>
    <row r="93" spans="1:4" x14ac:dyDescent="0.2">
      <c r="A93" s="82" t="s">
        <v>53</v>
      </c>
      <c r="B93" s="82" t="s">
        <v>132</v>
      </c>
      <c r="C93" s="250">
        <v>-27.946454389883002</v>
      </c>
      <c r="D93" s="250">
        <v>-2.5238654688933302</v>
      </c>
    </row>
    <row r="94" spans="1:4" x14ac:dyDescent="0.2">
      <c r="A94" s="82" t="s">
        <v>53</v>
      </c>
      <c r="B94" s="82" t="s">
        <v>133</v>
      </c>
      <c r="C94" s="250">
        <v>-25.939481638964999</v>
      </c>
      <c r="D94" s="250">
        <v>-5.0528197583788304</v>
      </c>
    </row>
    <row r="95" spans="1:4" x14ac:dyDescent="0.2">
      <c r="A95" s="82" t="s">
        <v>53</v>
      </c>
      <c r="B95" s="82" t="s">
        <v>134</v>
      </c>
      <c r="C95" s="250">
        <v>-7.1670229572329998</v>
      </c>
      <c r="D95" s="250">
        <v>-5.7657960099708303</v>
      </c>
    </row>
    <row r="96" spans="1:4" x14ac:dyDescent="0.2">
      <c r="A96" s="82" t="s">
        <v>53</v>
      </c>
      <c r="B96" s="82" t="s">
        <v>135</v>
      </c>
      <c r="C96" s="250">
        <v>-13.617350655741999</v>
      </c>
      <c r="D96" s="250">
        <v>-7.3273437743813297</v>
      </c>
    </row>
    <row r="97" spans="1:4" x14ac:dyDescent="0.2">
      <c r="A97" s="82" t="s">
        <v>53</v>
      </c>
      <c r="B97" s="82" t="s">
        <v>136</v>
      </c>
      <c r="C97" s="250">
        <v>-12.977045841094</v>
      </c>
      <c r="D97" s="250">
        <v>-8.4617187990633305</v>
      </c>
    </row>
    <row r="98" spans="1:4" x14ac:dyDescent="0.2">
      <c r="A98" s="82" t="s">
        <v>53</v>
      </c>
      <c r="B98" s="82" t="s">
        <v>137</v>
      </c>
      <c r="C98" s="250">
        <v>-12.926584590980999</v>
      </c>
      <c r="D98" s="250">
        <v>-9.8185174494554204</v>
      </c>
    </row>
    <row r="99" spans="1:4" x14ac:dyDescent="0.2">
      <c r="A99" s="82" t="s">
        <v>53</v>
      </c>
      <c r="B99" s="82" t="s">
        <v>138</v>
      </c>
      <c r="C99" s="250">
        <v>-8.9598380981299997</v>
      </c>
      <c r="D99" s="250">
        <v>-10.5904635666438</v>
      </c>
    </row>
    <row r="100" spans="1:4" x14ac:dyDescent="0.2">
      <c r="A100" s="82" t="s">
        <v>53</v>
      </c>
      <c r="B100" s="82" t="s">
        <v>139</v>
      </c>
      <c r="C100" s="250">
        <v>-9.2415129876309994</v>
      </c>
      <c r="D100" s="250">
        <v>-11.2756626218461</v>
      </c>
    </row>
    <row r="101" spans="1:4" x14ac:dyDescent="0.2">
      <c r="A101" s="82" t="s">
        <v>53</v>
      </c>
      <c r="B101" s="82" t="s">
        <v>140</v>
      </c>
      <c r="C101" s="250">
        <v>-1.054833555923</v>
      </c>
      <c r="D101" s="250">
        <v>-11.4987381717938</v>
      </c>
    </row>
    <row r="102" spans="1:4" x14ac:dyDescent="0.2">
      <c r="A102" s="82" t="s">
        <v>413</v>
      </c>
      <c r="B102" s="82" t="s">
        <v>129</v>
      </c>
      <c r="C102" s="250">
        <v>-2.6037616421959999</v>
      </c>
      <c r="D102" s="250">
        <v>-11.5529721094042</v>
      </c>
    </row>
    <row r="103" spans="1:4" x14ac:dyDescent="0.2">
      <c r="A103" s="82" t="s">
        <v>53</v>
      </c>
      <c r="B103" s="82" t="s">
        <v>130</v>
      </c>
      <c r="C103" s="250">
        <v>-3.447340402135</v>
      </c>
      <c r="D103" s="250">
        <v>-11.3411103973561</v>
      </c>
    </row>
    <row r="104" spans="1:4" x14ac:dyDescent="0.2">
      <c r="A104" s="82" t="s">
        <v>53</v>
      </c>
      <c r="B104" s="82" t="s">
        <v>131</v>
      </c>
      <c r="C104" s="250">
        <v>4.5083361164450002</v>
      </c>
      <c r="D104" s="250">
        <v>-10.1144075536223</v>
      </c>
    </row>
    <row r="105" spans="1:4" x14ac:dyDescent="0.2">
      <c r="A105" s="82" t="s">
        <v>53</v>
      </c>
      <c r="B105" s="82" t="s">
        <v>132</v>
      </c>
      <c r="C105" s="250">
        <v>29.053801086779998</v>
      </c>
      <c r="D105" s="250">
        <v>-5.3643862639004203</v>
      </c>
    </row>
    <row r="106" spans="1:4" x14ac:dyDescent="0.2">
      <c r="A106" s="82" t="s">
        <v>53</v>
      </c>
      <c r="B106" s="82" t="s">
        <v>133</v>
      </c>
      <c r="C106" s="250">
        <v>20.088194845036</v>
      </c>
      <c r="D106" s="250">
        <v>-1.52874655690033</v>
      </c>
    </row>
    <row r="107" spans="1:4" x14ac:dyDescent="0.2">
      <c r="A107" s="82" t="s">
        <v>53</v>
      </c>
      <c r="B107" s="82" t="s">
        <v>134</v>
      </c>
      <c r="C107" s="250">
        <v>1.292612155721</v>
      </c>
      <c r="D107" s="250">
        <v>-0.82377696415416701</v>
      </c>
    </row>
    <row r="108" spans="1:4" x14ac:dyDescent="0.2">
      <c r="A108" s="82" t="s">
        <v>53</v>
      </c>
      <c r="B108" s="82" t="s">
        <v>135</v>
      </c>
      <c r="C108" s="250">
        <v>8.1292841805980007</v>
      </c>
      <c r="D108" s="250">
        <v>0.98844260554083296</v>
      </c>
    </row>
    <row r="109" spans="1:4" x14ac:dyDescent="0.2">
      <c r="A109" s="82" t="s">
        <v>53</v>
      </c>
      <c r="B109" s="82" t="s">
        <v>136</v>
      </c>
      <c r="C109" s="250">
        <v>9.1831600209839994</v>
      </c>
      <c r="D109" s="250">
        <v>2.8351264273806698</v>
      </c>
    </row>
    <row r="110" spans="1:4" x14ac:dyDescent="0.2">
      <c r="A110" s="82" t="s">
        <v>53</v>
      </c>
      <c r="B110" s="82" t="s">
        <v>137</v>
      </c>
      <c r="C110" s="250">
        <v>6.1221575387440001</v>
      </c>
      <c r="D110" s="250">
        <v>4.4225216048577503</v>
      </c>
    </row>
    <row r="111" spans="1:4" x14ac:dyDescent="0.2">
      <c r="A111" s="82" t="s">
        <v>53</v>
      </c>
      <c r="B111" s="82" t="s">
        <v>138</v>
      </c>
      <c r="C111" s="250">
        <v>2.7000391248829998</v>
      </c>
      <c r="D111" s="250">
        <v>5.3941780401088302</v>
      </c>
    </row>
    <row r="112" spans="1:4" x14ac:dyDescent="0.2">
      <c r="A112" s="82" t="s">
        <v>53</v>
      </c>
      <c r="B112" s="82" t="s">
        <v>139</v>
      </c>
      <c r="C112" s="250">
        <v>9.5946807270260006</v>
      </c>
      <c r="D112" s="250">
        <v>6.9638608496635799</v>
      </c>
    </row>
    <row r="113" spans="1:4" x14ac:dyDescent="0.2">
      <c r="A113" s="82" t="s">
        <v>53</v>
      </c>
      <c r="B113" s="82" t="s">
        <v>140</v>
      </c>
      <c r="C113" s="250">
        <v>6.3093011736070004</v>
      </c>
      <c r="D113" s="250">
        <v>7.5775387437910799</v>
      </c>
    </row>
    <row r="114" spans="1:4" x14ac:dyDescent="0.2">
      <c r="A114" s="82" t="s">
        <v>708</v>
      </c>
      <c r="B114" s="82" t="s">
        <v>129</v>
      </c>
      <c r="C114" s="250">
        <v>1.387854495749</v>
      </c>
      <c r="D114" s="250">
        <v>7.9101734219531696</v>
      </c>
    </row>
    <row r="115" spans="1:4" x14ac:dyDescent="0.2">
      <c r="A115" s="82" t="s">
        <v>53</v>
      </c>
      <c r="B115" s="82" t="s">
        <v>130</v>
      </c>
      <c r="C115" s="250">
        <v>15.987115633758</v>
      </c>
      <c r="D115" s="250">
        <v>9.5297114249442494</v>
      </c>
    </row>
    <row r="116" spans="1:4" x14ac:dyDescent="0.2">
      <c r="A116" s="82" t="s">
        <v>53</v>
      </c>
      <c r="B116" s="82" t="s">
        <v>131</v>
      </c>
      <c r="C116" s="250">
        <v>9.1451890723469997</v>
      </c>
      <c r="D116" s="250">
        <v>9.9161158379360792</v>
      </c>
    </row>
    <row r="117" spans="1:4" x14ac:dyDescent="0.2">
      <c r="A117" s="82" t="s">
        <v>53</v>
      </c>
      <c r="B117" s="82" t="s">
        <v>132</v>
      </c>
      <c r="C117" s="250">
        <v>10.773030569771</v>
      </c>
      <c r="D117" s="250">
        <v>8.3927182948519992</v>
      </c>
    </row>
    <row r="118" spans="1:4" x14ac:dyDescent="0.2">
      <c r="A118" s="82" t="s">
        <v>53</v>
      </c>
      <c r="B118" s="82" t="s">
        <v>133</v>
      </c>
      <c r="C118" s="250">
        <v>12.914169806364001</v>
      </c>
      <c r="D118" s="250">
        <v>7.7948828749626697</v>
      </c>
    </row>
    <row r="119" spans="1:4" x14ac:dyDescent="0.2">
      <c r="A119" s="82" t="s">
        <v>53</v>
      </c>
      <c r="B119" s="82" t="s">
        <v>134</v>
      </c>
      <c r="C119" s="250">
        <v>7.8631116504819998</v>
      </c>
      <c r="D119" s="250">
        <v>8.3424244995260803</v>
      </c>
    </row>
    <row r="120" spans="1:4" x14ac:dyDescent="0.2">
      <c r="A120" s="82" t="s">
        <v>53</v>
      </c>
      <c r="B120" s="82" t="s">
        <v>135</v>
      </c>
      <c r="C120" s="250">
        <v>5.6336573523229996</v>
      </c>
      <c r="D120" s="250">
        <v>8.1344555971698291</v>
      </c>
    </row>
    <row r="121" spans="1:4" x14ac:dyDescent="0.2">
      <c r="A121" s="82" t="s">
        <v>53</v>
      </c>
      <c r="B121" s="82" t="s">
        <v>136</v>
      </c>
      <c r="C121" s="250">
        <v>7.7543038897430003</v>
      </c>
      <c r="D121" s="250">
        <v>8.0153842528997501</v>
      </c>
    </row>
    <row r="122" spans="1:4" x14ac:dyDescent="0.2">
      <c r="A122" s="82" t="s">
        <v>53</v>
      </c>
      <c r="B122" s="82" t="s">
        <v>137</v>
      </c>
      <c r="C122" s="250">
        <v>9.7199396772310003</v>
      </c>
      <c r="D122" s="250">
        <v>8.3151994311070005</v>
      </c>
    </row>
    <row r="123" spans="1:4" x14ac:dyDescent="0.2">
      <c r="A123" s="82" t="s">
        <v>53</v>
      </c>
      <c r="B123" s="82" t="s">
        <v>138</v>
      </c>
      <c r="C123" s="250">
        <v>7.3396453694110004</v>
      </c>
      <c r="D123" s="250">
        <v>8.7018332848176705</v>
      </c>
    </row>
    <row r="124" spans="1:4" x14ac:dyDescent="0.2">
      <c r="A124" s="82" t="s">
        <v>53</v>
      </c>
      <c r="B124" s="82" t="s">
        <v>139</v>
      </c>
      <c r="C124" s="250">
        <v>2.2476216698210001</v>
      </c>
      <c r="D124" s="250">
        <v>8.0895783633839198</v>
      </c>
    </row>
    <row r="125" spans="1:4" x14ac:dyDescent="0.2">
      <c r="A125" s="82" t="s">
        <v>53</v>
      </c>
      <c r="B125" s="82" t="s">
        <v>140</v>
      </c>
      <c r="C125" s="250">
        <v>7.2084162056050003</v>
      </c>
      <c r="D125" s="250">
        <v>8.1645046160504204</v>
      </c>
    </row>
    <row r="126" spans="1:4" x14ac:dyDescent="0.2">
      <c r="A126" s="82" t="s">
        <v>1112</v>
      </c>
      <c r="B126" s="82" t="s">
        <v>129</v>
      </c>
      <c r="C126" s="250">
        <v>4.6610269083629996</v>
      </c>
      <c r="D126" s="250">
        <v>8.4372689837682504</v>
      </c>
    </row>
    <row r="127" spans="1:4" x14ac:dyDescent="0.2">
      <c r="A127" s="82" t="s">
        <v>53</v>
      </c>
      <c r="B127" s="82" t="s">
        <v>130</v>
      </c>
      <c r="C127" s="250">
        <v>-0.36220518818399999</v>
      </c>
      <c r="D127" s="250">
        <v>7.0748255819397503</v>
      </c>
    </row>
    <row r="128" spans="1:4" x14ac:dyDescent="0.2">
      <c r="A128" s="82" t="s">
        <v>53</v>
      </c>
      <c r="B128" s="82" t="s">
        <v>131</v>
      </c>
      <c r="C128" s="250">
        <v>8.1563014899999997E-4</v>
      </c>
      <c r="D128" s="250">
        <v>6.3127944617565799</v>
      </c>
    </row>
    <row r="129" spans="1:4" x14ac:dyDescent="0.2">
      <c r="A129" s="82" t="s">
        <v>53</v>
      </c>
      <c r="B129" s="82" t="s">
        <v>132</v>
      </c>
      <c r="C129" s="250">
        <v>-6.402992008709</v>
      </c>
      <c r="D129" s="250">
        <v>4.8814592468832503</v>
      </c>
    </row>
    <row r="130" spans="1:4" x14ac:dyDescent="0.2">
      <c r="A130" s="82" t="s">
        <v>53</v>
      </c>
      <c r="B130" s="82" t="s">
        <v>133</v>
      </c>
      <c r="C130" s="250">
        <v>-2.4392183875920002</v>
      </c>
      <c r="D130" s="250">
        <v>3.60201023072025</v>
      </c>
    </row>
  </sheetData>
  <mergeCells count="1">
    <mergeCell ref="H1:I1"/>
  </mergeCells>
  <hyperlinks>
    <hyperlink ref="H1:I1" location="Index!A1" display="Regresar al Índice" xr:uid="{9000B1E9-95C3-495C-8EFB-D83497C77E09}"/>
  </hyperlink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D58F7-2A09-432A-ADAA-BE2E7B62ABDD}">
  <sheetPr codeName="Hoja109"/>
  <dimension ref="A1:I38"/>
  <sheetViews>
    <sheetView workbookViewId="0"/>
  </sheetViews>
  <sheetFormatPr baseColWidth="10" defaultRowHeight="12.75" x14ac:dyDescent="0.2"/>
  <cols>
    <col min="1" max="16384" width="11.42578125" style="82"/>
  </cols>
  <sheetData>
    <row r="1" spans="1:9" ht="15" x14ac:dyDescent="0.25">
      <c r="A1" s="27" t="s">
        <v>1910</v>
      </c>
      <c r="H1" s="151" t="s">
        <v>1294</v>
      </c>
      <c r="I1" s="151"/>
    </row>
    <row r="2" spans="1:9" x14ac:dyDescent="0.2">
      <c r="A2" s="82" t="s">
        <v>1264</v>
      </c>
    </row>
    <row r="5" spans="1:9" x14ac:dyDescent="0.2">
      <c r="A5" s="82" t="s">
        <v>2</v>
      </c>
      <c r="B5" s="82" t="s">
        <v>51</v>
      </c>
    </row>
    <row r="6" spans="1:9" x14ac:dyDescent="0.2">
      <c r="A6" s="82" t="s">
        <v>33</v>
      </c>
      <c r="B6" s="250">
        <v>-13.704691810830999</v>
      </c>
    </row>
    <row r="7" spans="1:9" x14ac:dyDescent="0.2">
      <c r="A7" s="82" t="s">
        <v>29</v>
      </c>
      <c r="B7" s="250">
        <v>-13.677591047602</v>
      </c>
    </row>
    <row r="8" spans="1:9" x14ac:dyDescent="0.2">
      <c r="A8" s="82" t="s">
        <v>19</v>
      </c>
      <c r="B8" s="250">
        <v>-6.6386001137930002</v>
      </c>
    </row>
    <row r="9" spans="1:9" x14ac:dyDescent="0.2">
      <c r="A9" s="82" t="s">
        <v>12</v>
      </c>
      <c r="B9" s="250">
        <v>-6.4007505331279999</v>
      </c>
    </row>
    <row r="10" spans="1:9" x14ac:dyDescent="0.2">
      <c r="A10" s="82" t="s">
        <v>15</v>
      </c>
      <c r="B10" s="250">
        <v>-4.1011783905439998</v>
      </c>
    </row>
    <row r="11" spans="1:9" x14ac:dyDescent="0.2">
      <c r="A11" s="82" t="s">
        <v>28</v>
      </c>
      <c r="B11" s="250">
        <v>-3.7758007581180002</v>
      </c>
    </row>
    <row r="12" spans="1:9" x14ac:dyDescent="0.2">
      <c r="A12" s="82" t="s">
        <v>0</v>
      </c>
      <c r="B12" s="250">
        <v>-2.4392183875920002</v>
      </c>
    </row>
    <row r="13" spans="1:9" x14ac:dyDescent="0.2">
      <c r="A13" s="82" t="s">
        <v>22</v>
      </c>
      <c r="B13" s="250">
        <v>-2.4016218344559999</v>
      </c>
    </row>
    <row r="14" spans="1:9" x14ac:dyDescent="0.2">
      <c r="A14" s="82" t="s">
        <v>9</v>
      </c>
      <c r="B14" s="250">
        <v>-1.288248855123</v>
      </c>
    </row>
    <row r="15" spans="1:9" x14ac:dyDescent="0.2">
      <c r="A15" s="82" t="s">
        <v>16</v>
      </c>
      <c r="B15" s="250">
        <v>-0.73375002945099999</v>
      </c>
    </row>
    <row r="16" spans="1:9" x14ac:dyDescent="0.2">
      <c r="A16" s="82" t="s">
        <v>6</v>
      </c>
      <c r="B16" s="250">
        <v>-0.68944784606200005</v>
      </c>
    </row>
    <row r="17" spans="1:2" x14ac:dyDescent="0.2">
      <c r="A17" s="82" t="s">
        <v>32</v>
      </c>
      <c r="B17" s="250">
        <v>-0.29494585148399999</v>
      </c>
    </row>
    <row r="18" spans="1:2" x14ac:dyDescent="0.2">
      <c r="A18" s="82" t="s">
        <v>11</v>
      </c>
      <c r="B18" s="250">
        <v>-0.20408483674</v>
      </c>
    </row>
    <row r="19" spans="1:2" x14ac:dyDescent="0.2">
      <c r="A19" s="82" t="s">
        <v>17</v>
      </c>
      <c r="B19" s="250">
        <v>-0.11179555103699999</v>
      </c>
    </row>
    <row r="20" spans="1:2" x14ac:dyDescent="0.2">
      <c r="A20" s="82" t="s">
        <v>7</v>
      </c>
      <c r="B20" s="250">
        <v>-4.6786244310000002E-2</v>
      </c>
    </row>
    <row r="21" spans="1:2" x14ac:dyDescent="0.2">
      <c r="A21" s="82" t="s">
        <v>20</v>
      </c>
      <c r="B21" s="250">
        <v>0.25788707038499997</v>
      </c>
    </row>
    <row r="22" spans="1:2" x14ac:dyDescent="0.2">
      <c r="A22" s="82" t="s">
        <v>8</v>
      </c>
      <c r="B22" s="250">
        <v>1.4784976270329999</v>
      </c>
    </row>
    <row r="23" spans="1:2" x14ac:dyDescent="0.2">
      <c r="A23" s="82" t="s">
        <v>23</v>
      </c>
      <c r="B23" s="250">
        <v>1.522829308193</v>
      </c>
    </row>
    <row r="24" spans="1:2" x14ac:dyDescent="0.2">
      <c r="A24" s="82" t="s">
        <v>4</v>
      </c>
      <c r="B24" s="250">
        <v>1.582638681231</v>
      </c>
    </row>
    <row r="25" spans="1:2" x14ac:dyDescent="0.2">
      <c r="A25" s="82" t="s">
        <v>26</v>
      </c>
      <c r="B25" s="250">
        <v>2.0235771296389999</v>
      </c>
    </row>
    <row r="26" spans="1:2" x14ac:dyDescent="0.2">
      <c r="A26" s="82" t="s">
        <v>1</v>
      </c>
      <c r="B26" s="250">
        <v>2.2842712136880001</v>
      </c>
    </row>
    <row r="27" spans="1:2" x14ac:dyDescent="0.2">
      <c r="A27" s="82" t="s">
        <v>5</v>
      </c>
      <c r="B27" s="250">
        <v>4.2736780150489997</v>
      </c>
    </row>
    <row r="28" spans="1:2" x14ac:dyDescent="0.2">
      <c r="A28" s="82" t="s">
        <v>18</v>
      </c>
      <c r="B28" s="250">
        <v>4.4792980672129996</v>
      </c>
    </row>
    <row r="29" spans="1:2" x14ac:dyDescent="0.2">
      <c r="A29" s="82" t="s">
        <v>30</v>
      </c>
      <c r="B29" s="250">
        <v>4.547354749358</v>
      </c>
    </row>
    <row r="30" spans="1:2" x14ac:dyDescent="0.2">
      <c r="A30" s="82" t="s">
        <v>14</v>
      </c>
      <c r="B30" s="250">
        <v>5.5421011956140003</v>
      </c>
    </row>
    <row r="31" spans="1:2" x14ac:dyDescent="0.2">
      <c r="A31" s="82" t="s">
        <v>13</v>
      </c>
      <c r="B31" s="250">
        <v>5.7800652153590004</v>
      </c>
    </row>
    <row r="32" spans="1:2" x14ac:dyDescent="0.2">
      <c r="A32" s="82" t="s">
        <v>10</v>
      </c>
      <c r="B32" s="250">
        <v>5.8426264267169996</v>
      </c>
    </row>
    <row r="33" spans="1:2" x14ac:dyDescent="0.2">
      <c r="A33" s="82" t="s">
        <v>21</v>
      </c>
      <c r="B33" s="250">
        <v>5.9805641486769998</v>
      </c>
    </row>
    <row r="34" spans="1:2" x14ac:dyDescent="0.2">
      <c r="A34" s="82" t="s">
        <v>24</v>
      </c>
      <c r="B34" s="250">
        <v>6.3503971046640002</v>
      </c>
    </row>
    <row r="35" spans="1:2" x14ac:dyDescent="0.2">
      <c r="A35" s="82" t="s">
        <v>3</v>
      </c>
      <c r="B35" s="250">
        <v>7.3902673580840004</v>
      </c>
    </row>
    <row r="36" spans="1:2" x14ac:dyDescent="0.2">
      <c r="A36" s="82" t="s">
        <v>31</v>
      </c>
      <c r="B36" s="250">
        <v>8.0382693930800002</v>
      </c>
    </row>
    <row r="37" spans="1:2" x14ac:dyDescent="0.2">
      <c r="A37" s="82" t="s">
        <v>27</v>
      </c>
      <c r="B37" s="250">
        <v>10.653932689567</v>
      </c>
    </row>
    <row r="38" spans="1:2" x14ac:dyDescent="0.2">
      <c r="A38" s="82" t="s">
        <v>25</v>
      </c>
      <c r="B38" s="250">
        <v>21.673198847354001</v>
      </c>
    </row>
  </sheetData>
  <mergeCells count="1">
    <mergeCell ref="H1:I1"/>
  </mergeCells>
  <hyperlinks>
    <hyperlink ref="H1:I1" location="Index!A1" display="Regresar al Índice" xr:uid="{E1A1BC7B-F3D9-41AC-B988-172185DDDA01}"/>
  </hyperlink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CD940-8612-4B9F-845B-246BDA2C80A5}">
  <sheetPr codeName="Hoja110"/>
  <dimension ref="A1:I11"/>
  <sheetViews>
    <sheetView workbookViewId="0"/>
  </sheetViews>
  <sheetFormatPr baseColWidth="10" defaultRowHeight="12.75" x14ac:dyDescent="0.2"/>
  <cols>
    <col min="1" max="16384" width="11.42578125" style="82"/>
  </cols>
  <sheetData>
    <row r="1" spans="1:9" ht="15" x14ac:dyDescent="0.25">
      <c r="A1" s="27" t="s">
        <v>1911</v>
      </c>
      <c r="H1" s="151" t="s">
        <v>1294</v>
      </c>
      <c r="I1" s="151"/>
    </row>
    <row r="2" spans="1:9" x14ac:dyDescent="0.2">
      <c r="A2" s="82" t="s">
        <v>1264</v>
      </c>
    </row>
    <row r="5" spans="1:9" x14ac:dyDescent="0.2">
      <c r="A5" s="82" t="s">
        <v>125</v>
      </c>
      <c r="B5" s="82" t="s">
        <v>589</v>
      </c>
    </row>
    <row r="6" spans="1:9" x14ac:dyDescent="0.2">
      <c r="A6" s="82" t="s">
        <v>607</v>
      </c>
      <c r="B6" s="251">
        <v>2696.5169999999998</v>
      </c>
    </row>
    <row r="7" spans="1:9" x14ac:dyDescent="0.2">
      <c r="A7" s="82" t="s">
        <v>608</v>
      </c>
      <c r="B7" s="251">
        <v>2201.4899999999998</v>
      </c>
    </row>
    <row r="8" spans="1:9" x14ac:dyDescent="0.2">
      <c r="A8" s="82" t="s">
        <v>609</v>
      </c>
      <c r="B8" s="251">
        <v>1932.2149999999999</v>
      </c>
    </row>
    <row r="9" spans="1:9" x14ac:dyDescent="0.2">
      <c r="A9" s="82" t="s">
        <v>610</v>
      </c>
      <c r="B9" s="251">
        <v>2076.6840000000002</v>
      </c>
    </row>
    <row r="10" spans="1:9" x14ac:dyDescent="0.2">
      <c r="A10" s="82" t="s">
        <v>1049</v>
      </c>
      <c r="B10" s="251">
        <v>3903.5929999999998</v>
      </c>
    </row>
    <row r="11" spans="1:9" x14ac:dyDescent="0.2">
      <c r="A11" s="82" t="s">
        <v>1802</v>
      </c>
      <c r="B11" s="251">
        <v>3283.09</v>
      </c>
    </row>
  </sheetData>
  <mergeCells count="1">
    <mergeCell ref="H1:I1"/>
  </mergeCells>
  <hyperlinks>
    <hyperlink ref="H1:I1" location="Index!A1" display="Regresar al Índice" xr:uid="{394376B2-1AB7-492E-8740-45346EA911A4}"/>
  </hyperlink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46345-26CC-40A9-A59E-A7DC7563C8FF}">
  <sheetPr codeName="Hoja111"/>
  <dimension ref="A1:I60"/>
  <sheetViews>
    <sheetView workbookViewId="0"/>
  </sheetViews>
  <sheetFormatPr baseColWidth="10" defaultRowHeight="12.75" x14ac:dyDescent="0.2"/>
  <cols>
    <col min="1" max="16384" width="11.42578125" style="82"/>
  </cols>
  <sheetData>
    <row r="1" spans="1:9" ht="15" x14ac:dyDescent="0.25">
      <c r="A1" s="27" t="s">
        <v>1912</v>
      </c>
      <c r="H1" s="151" t="s">
        <v>1294</v>
      </c>
      <c r="I1" s="151"/>
    </row>
    <row r="2" spans="1:9" x14ac:dyDescent="0.2">
      <c r="A2" s="82" t="s">
        <v>1264</v>
      </c>
    </row>
    <row r="3" spans="1:9" x14ac:dyDescent="0.2">
      <c r="A3" s="82" t="s">
        <v>590</v>
      </c>
    </row>
    <row r="5" spans="1:9" x14ac:dyDescent="0.2">
      <c r="A5" s="82" t="s">
        <v>285</v>
      </c>
      <c r="B5" s="82" t="s">
        <v>329</v>
      </c>
      <c r="C5" s="82" t="s">
        <v>589</v>
      </c>
      <c r="D5" s="82" t="s">
        <v>591</v>
      </c>
    </row>
    <row r="6" spans="1:9" x14ac:dyDescent="0.2">
      <c r="A6" s="82" t="s">
        <v>77</v>
      </c>
      <c r="B6" s="82" t="s">
        <v>129</v>
      </c>
      <c r="C6" s="251">
        <v>2673.652</v>
      </c>
      <c r="D6" s="251">
        <v>2686.8505833333302</v>
      </c>
    </row>
    <row r="7" spans="1:9" x14ac:dyDescent="0.2">
      <c r="A7" s="82" t="s">
        <v>53</v>
      </c>
      <c r="B7" s="82" t="s">
        <v>130</v>
      </c>
      <c r="C7" s="251">
        <v>2528.0189999999998</v>
      </c>
      <c r="D7" s="251">
        <v>2722.1095833333302</v>
      </c>
    </row>
    <row r="8" spans="1:9" x14ac:dyDescent="0.2">
      <c r="A8" s="82" t="s">
        <v>53</v>
      </c>
      <c r="B8" s="82" t="s">
        <v>131</v>
      </c>
      <c r="C8" s="251">
        <v>2990.5030000000002</v>
      </c>
      <c r="D8" s="251">
        <v>2760.0162500000001</v>
      </c>
    </row>
    <row r="9" spans="1:9" x14ac:dyDescent="0.2">
      <c r="A9" s="82" t="s">
        <v>53</v>
      </c>
      <c r="B9" s="82" t="s">
        <v>132</v>
      </c>
      <c r="C9" s="251">
        <v>2168.81</v>
      </c>
      <c r="D9" s="251">
        <v>2752.64883333333</v>
      </c>
    </row>
    <row r="10" spans="1:9" x14ac:dyDescent="0.2">
      <c r="A10" s="82" t="s">
        <v>53</v>
      </c>
      <c r="B10" s="82" t="s">
        <v>133</v>
      </c>
      <c r="C10" s="251">
        <v>2432.1750000000002</v>
      </c>
      <c r="D10" s="251">
        <v>2730.95366666667</v>
      </c>
    </row>
    <row r="11" spans="1:9" x14ac:dyDescent="0.2">
      <c r="A11" s="82" t="s">
        <v>53</v>
      </c>
      <c r="B11" s="82" t="s">
        <v>134</v>
      </c>
      <c r="C11" s="251">
        <v>2365.35</v>
      </c>
      <c r="D11" s="251">
        <v>2728.7022499999998</v>
      </c>
    </row>
    <row r="12" spans="1:9" x14ac:dyDescent="0.2">
      <c r="A12" s="82" t="s">
        <v>53</v>
      </c>
      <c r="B12" s="82" t="s">
        <v>135</v>
      </c>
      <c r="C12" s="251">
        <v>2201.4899999999998</v>
      </c>
      <c r="D12" s="251">
        <v>2687.45</v>
      </c>
    </row>
    <row r="13" spans="1:9" x14ac:dyDescent="0.2">
      <c r="A13" s="82" t="s">
        <v>53</v>
      </c>
      <c r="B13" s="82" t="s">
        <v>136</v>
      </c>
      <c r="C13" s="251">
        <v>2127.9630000000002</v>
      </c>
      <c r="D13" s="251">
        <v>2608.7404166666702</v>
      </c>
    </row>
    <row r="14" spans="1:9" x14ac:dyDescent="0.2">
      <c r="A14" s="82" t="s">
        <v>53</v>
      </c>
      <c r="B14" s="82" t="s">
        <v>137</v>
      </c>
      <c r="C14" s="251">
        <v>1972.433</v>
      </c>
      <c r="D14" s="251">
        <v>2571.2802499999998</v>
      </c>
    </row>
    <row r="15" spans="1:9" x14ac:dyDescent="0.2">
      <c r="A15" s="82" t="s">
        <v>53</v>
      </c>
      <c r="B15" s="82" t="s">
        <v>138</v>
      </c>
      <c r="C15" s="251">
        <v>2153.8380000000002</v>
      </c>
      <c r="D15" s="251">
        <v>2477.69941666667</v>
      </c>
    </row>
    <row r="16" spans="1:9" x14ac:dyDescent="0.2">
      <c r="A16" s="82" t="s">
        <v>53</v>
      </c>
      <c r="B16" s="82" t="s">
        <v>139</v>
      </c>
      <c r="C16" s="251">
        <v>2303.473</v>
      </c>
      <c r="D16" s="251">
        <v>2456.9801666666699</v>
      </c>
    </row>
    <row r="17" spans="1:4" x14ac:dyDescent="0.2">
      <c r="A17" s="82" t="s">
        <v>53</v>
      </c>
      <c r="B17" s="82" t="s">
        <v>140</v>
      </c>
      <c r="C17" s="251">
        <v>2295.6770000000001</v>
      </c>
      <c r="D17" s="251">
        <v>2351.1152499999998</v>
      </c>
    </row>
    <row r="18" spans="1:4" x14ac:dyDescent="0.2">
      <c r="A18" s="82" t="s">
        <v>78</v>
      </c>
      <c r="B18" s="82" t="s">
        <v>129</v>
      </c>
      <c r="C18" s="251">
        <v>2004.155</v>
      </c>
      <c r="D18" s="251">
        <v>2295.3238333333302</v>
      </c>
    </row>
    <row r="19" spans="1:4" x14ac:dyDescent="0.2">
      <c r="A19" s="82" t="s">
        <v>53</v>
      </c>
      <c r="B19" s="82" t="s">
        <v>130</v>
      </c>
      <c r="C19" s="251">
        <v>2244.2750000000001</v>
      </c>
      <c r="D19" s="251">
        <v>2271.6785</v>
      </c>
    </row>
    <row r="20" spans="1:4" x14ac:dyDescent="0.2">
      <c r="A20" s="82" t="s">
        <v>53</v>
      </c>
      <c r="B20" s="82" t="s">
        <v>131</v>
      </c>
      <c r="C20" s="251">
        <v>2193.8539999999998</v>
      </c>
      <c r="D20" s="251">
        <v>2205.2910833333299</v>
      </c>
    </row>
    <row r="21" spans="1:4" x14ac:dyDescent="0.2">
      <c r="A21" s="82" t="s">
        <v>53</v>
      </c>
      <c r="B21" s="82" t="s">
        <v>132</v>
      </c>
      <c r="C21" s="251">
        <v>1713.433</v>
      </c>
      <c r="D21" s="251">
        <v>2167.3429999999998</v>
      </c>
    </row>
    <row r="22" spans="1:4" x14ac:dyDescent="0.2">
      <c r="A22" s="82" t="s">
        <v>53</v>
      </c>
      <c r="B22" s="82" t="s">
        <v>133</v>
      </c>
      <c r="C22" s="251">
        <v>1639.184</v>
      </c>
      <c r="D22" s="251">
        <v>2101.2604166666702</v>
      </c>
    </row>
    <row r="23" spans="1:4" x14ac:dyDescent="0.2">
      <c r="A23" s="82" t="s">
        <v>53</v>
      </c>
      <c r="B23" s="82" t="s">
        <v>134</v>
      </c>
      <c r="C23" s="251">
        <v>1803.6469999999999</v>
      </c>
      <c r="D23" s="251">
        <v>2054.4518333333299</v>
      </c>
    </row>
    <row r="24" spans="1:4" x14ac:dyDescent="0.2">
      <c r="A24" s="82" t="s">
        <v>53</v>
      </c>
      <c r="B24" s="82" t="s">
        <v>135</v>
      </c>
      <c r="C24" s="251">
        <v>1932.2149999999999</v>
      </c>
      <c r="D24" s="251">
        <v>2032.01225</v>
      </c>
    </row>
    <row r="25" spans="1:4" x14ac:dyDescent="0.2">
      <c r="A25" s="82" t="s">
        <v>53</v>
      </c>
      <c r="B25" s="82" t="s">
        <v>136</v>
      </c>
      <c r="C25" s="251">
        <v>1920.4829999999999</v>
      </c>
      <c r="D25" s="251">
        <v>2014.72225</v>
      </c>
    </row>
    <row r="26" spans="1:4" x14ac:dyDescent="0.2">
      <c r="A26" s="82" t="s">
        <v>53</v>
      </c>
      <c r="B26" s="82" t="s">
        <v>137</v>
      </c>
      <c r="C26" s="251">
        <v>1992.7729999999999</v>
      </c>
      <c r="D26" s="251">
        <v>2016.41725</v>
      </c>
    </row>
    <row r="27" spans="1:4" x14ac:dyDescent="0.2">
      <c r="A27" s="82" t="s">
        <v>53</v>
      </c>
      <c r="B27" s="82" t="s">
        <v>138</v>
      </c>
      <c r="C27" s="251">
        <v>2095.39</v>
      </c>
      <c r="D27" s="251">
        <v>2011.5465833333301</v>
      </c>
    </row>
    <row r="28" spans="1:4" x14ac:dyDescent="0.2">
      <c r="A28" s="82" t="s">
        <v>53</v>
      </c>
      <c r="B28" s="82" t="s">
        <v>139</v>
      </c>
      <c r="C28" s="251">
        <v>2154.1149999999998</v>
      </c>
      <c r="D28" s="251">
        <v>1999.1000833333301</v>
      </c>
    </row>
    <row r="29" spans="1:4" x14ac:dyDescent="0.2">
      <c r="A29" s="82" t="s">
        <v>53</v>
      </c>
      <c r="B29" s="82" t="s">
        <v>140</v>
      </c>
      <c r="C29" s="251">
        <v>2033.1410000000001</v>
      </c>
      <c r="D29" s="251">
        <v>1977.2220833333299</v>
      </c>
    </row>
    <row r="30" spans="1:4" x14ac:dyDescent="0.2">
      <c r="A30" s="82" t="s">
        <v>413</v>
      </c>
      <c r="B30" s="82" t="s">
        <v>129</v>
      </c>
      <c r="C30" s="251">
        <v>2086.8980000000001</v>
      </c>
      <c r="D30" s="251">
        <v>1984.11733333333</v>
      </c>
    </row>
    <row r="31" spans="1:4" x14ac:dyDescent="0.2">
      <c r="A31" s="82" t="s">
        <v>53</v>
      </c>
      <c r="B31" s="82" t="s">
        <v>130</v>
      </c>
      <c r="C31" s="251">
        <v>2030.3040000000001</v>
      </c>
      <c r="D31" s="251">
        <v>1966.28641666667</v>
      </c>
    </row>
    <row r="32" spans="1:4" x14ac:dyDescent="0.2">
      <c r="A32" s="82" t="s">
        <v>53</v>
      </c>
      <c r="B32" s="82" t="s">
        <v>131</v>
      </c>
      <c r="C32" s="251">
        <v>2123.4110000000001</v>
      </c>
      <c r="D32" s="251">
        <v>1960.4161666666701</v>
      </c>
    </row>
    <row r="33" spans="1:4" x14ac:dyDescent="0.2">
      <c r="A33" s="82" t="s">
        <v>53</v>
      </c>
      <c r="B33" s="82" t="s">
        <v>132</v>
      </c>
      <c r="C33" s="251">
        <v>1994.154</v>
      </c>
      <c r="D33" s="251">
        <v>1983.80958333333</v>
      </c>
    </row>
    <row r="34" spans="1:4" x14ac:dyDescent="0.2">
      <c r="A34" s="82" t="s">
        <v>53</v>
      </c>
      <c r="B34" s="82" t="s">
        <v>133</v>
      </c>
      <c r="C34" s="251">
        <v>2061.1590000000001</v>
      </c>
      <c r="D34" s="251">
        <v>2018.97416666667</v>
      </c>
    </row>
    <row r="35" spans="1:4" x14ac:dyDescent="0.2">
      <c r="A35" s="82" t="s">
        <v>53</v>
      </c>
      <c r="B35" s="82" t="s">
        <v>134</v>
      </c>
      <c r="C35" s="251">
        <v>1969.211</v>
      </c>
      <c r="D35" s="251">
        <v>2032.7711666666701</v>
      </c>
    </row>
    <row r="36" spans="1:4" x14ac:dyDescent="0.2">
      <c r="A36" s="82" t="s">
        <v>53</v>
      </c>
      <c r="B36" s="82" t="s">
        <v>135</v>
      </c>
      <c r="C36" s="251">
        <v>2076.6840000000002</v>
      </c>
      <c r="D36" s="251">
        <v>2044.81025</v>
      </c>
    </row>
    <row r="37" spans="1:4" x14ac:dyDescent="0.2">
      <c r="A37" s="82" t="s">
        <v>53</v>
      </c>
      <c r="B37" s="82" t="s">
        <v>136</v>
      </c>
      <c r="C37" s="251">
        <v>2078.6170000000002</v>
      </c>
      <c r="D37" s="251">
        <v>2057.98808333333</v>
      </c>
    </row>
    <row r="38" spans="1:4" x14ac:dyDescent="0.2">
      <c r="A38" s="82" t="s">
        <v>53</v>
      </c>
      <c r="B38" s="82" t="s">
        <v>137</v>
      </c>
      <c r="C38" s="251">
        <v>2371.817</v>
      </c>
      <c r="D38" s="251">
        <v>2089.57508333333</v>
      </c>
    </row>
    <row r="39" spans="1:4" x14ac:dyDescent="0.2">
      <c r="A39" s="82" t="s">
        <v>53</v>
      </c>
      <c r="B39" s="82" t="s">
        <v>138</v>
      </c>
      <c r="C39" s="251">
        <v>2566.4180000000001</v>
      </c>
      <c r="D39" s="251">
        <v>2128.8274166666702</v>
      </c>
    </row>
    <row r="40" spans="1:4" x14ac:dyDescent="0.2">
      <c r="A40" s="82" t="s">
        <v>53</v>
      </c>
      <c r="B40" s="82" t="s">
        <v>139</v>
      </c>
      <c r="C40" s="251">
        <v>2633.3589999999999</v>
      </c>
      <c r="D40" s="251">
        <v>2168.7644166666701</v>
      </c>
    </row>
    <row r="41" spans="1:4" x14ac:dyDescent="0.2">
      <c r="A41" s="82" t="s">
        <v>53</v>
      </c>
      <c r="B41" s="82" t="s">
        <v>140</v>
      </c>
      <c r="C41" s="251">
        <v>2826.2080000000001</v>
      </c>
      <c r="D41" s="251">
        <v>2234.8533333333298</v>
      </c>
    </row>
    <row r="42" spans="1:4" x14ac:dyDescent="0.2">
      <c r="A42" s="82" t="s">
        <v>708</v>
      </c>
      <c r="B42" s="82" t="s">
        <v>129</v>
      </c>
      <c r="C42" s="251">
        <v>3886.8620000000001</v>
      </c>
      <c r="D42" s="251">
        <v>2384.8503333333301</v>
      </c>
    </row>
    <row r="43" spans="1:4" x14ac:dyDescent="0.2">
      <c r="A43" s="82" t="s">
        <v>53</v>
      </c>
      <c r="B43" s="82" t="s">
        <v>130</v>
      </c>
      <c r="C43" s="251">
        <v>3445.3670000000002</v>
      </c>
      <c r="D43" s="251">
        <v>2502.77225</v>
      </c>
    </row>
    <row r="44" spans="1:4" x14ac:dyDescent="0.2">
      <c r="A44" s="82" t="s">
        <v>53</v>
      </c>
      <c r="B44" s="82" t="s">
        <v>131</v>
      </c>
      <c r="C44" s="251">
        <v>3699.828</v>
      </c>
      <c r="D44" s="251">
        <v>2634.1403333333301</v>
      </c>
    </row>
    <row r="45" spans="1:4" x14ac:dyDescent="0.2">
      <c r="A45" s="82" t="s">
        <v>53</v>
      </c>
      <c r="B45" s="82" t="s">
        <v>132</v>
      </c>
      <c r="C45" s="251">
        <v>3921.83</v>
      </c>
      <c r="D45" s="251">
        <v>2794.78</v>
      </c>
    </row>
    <row r="46" spans="1:4" x14ac:dyDescent="0.2">
      <c r="A46" s="82" t="s">
        <v>53</v>
      </c>
      <c r="B46" s="82" t="s">
        <v>133</v>
      </c>
      <c r="C46" s="251">
        <v>4265.6610000000001</v>
      </c>
      <c r="D46" s="251">
        <v>2978.4884999999999</v>
      </c>
    </row>
    <row r="47" spans="1:4" x14ac:dyDescent="0.2">
      <c r="A47" s="82" t="s">
        <v>53</v>
      </c>
      <c r="B47" s="82" t="s">
        <v>134</v>
      </c>
      <c r="C47" s="251">
        <v>4192.7089999999998</v>
      </c>
      <c r="D47" s="251">
        <v>3163.78</v>
      </c>
    </row>
    <row r="48" spans="1:4" x14ac:dyDescent="0.2">
      <c r="A48" s="82" t="s">
        <v>53</v>
      </c>
      <c r="B48" s="82" t="s">
        <v>135</v>
      </c>
      <c r="C48" s="251">
        <v>3903.5929999999998</v>
      </c>
      <c r="D48" s="251">
        <v>3316.0224166666699</v>
      </c>
    </row>
    <row r="49" spans="1:4" x14ac:dyDescent="0.2">
      <c r="A49" s="82" t="s">
        <v>53</v>
      </c>
      <c r="B49" s="82" t="s">
        <v>136</v>
      </c>
      <c r="C49" s="251">
        <v>3621.0030000000002</v>
      </c>
      <c r="D49" s="251">
        <v>3444.5545833333299</v>
      </c>
    </row>
    <row r="50" spans="1:4" x14ac:dyDescent="0.2">
      <c r="A50" s="82" t="s">
        <v>53</v>
      </c>
      <c r="B50" s="82" t="s">
        <v>137</v>
      </c>
      <c r="C50" s="251">
        <v>3429.3310000000001</v>
      </c>
      <c r="D50" s="251">
        <v>3532.68075</v>
      </c>
    </row>
    <row r="51" spans="1:4" x14ac:dyDescent="0.2">
      <c r="A51" s="82" t="s">
        <v>53</v>
      </c>
      <c r="B51" s="82" t="s">
        <v>138</v>
      </c>
      <c r="C51" s="251">
        <v>3472.011</v>
      </c>
      <c r="D51" s="251">
        <v>3608.1468333333301</v>
      </c>
    </row>
    <row r="52" spans="1:4" x14ac:dyDescent="0.2">
      <c r="A52" s="82" t="s">
        <v>53</v>
      </c>
      <c r="B52" s="82" t="s">
        <v>139</v>
      </c>
      <c r="C52" s="251">
        <v>3877.3020000000001</v>
      </c>
      <c r="D52" s="251">
        <v>3711.8087500000001</v>
      </c>
    </row>
    <row r="53" spans="1:4" x14ac:dyDescent="0.2">
      <c r="A53" s="82" t="s">
        <v>53</v>
      </c>
      <c r="B53" s="82" t="s">
        <v>140</v>
      </c>
      <c r="C53" s="251">
        <v>4598.5240000000003</v>
      </c>
      <c r="D53" s="251">
        <v>3859.5017499999999</v>
      </c>
    </row>
    <row r="54" spans="1:4" x14ac:dyDescent="0.2">
      <c r="A54" s="82" t="s">
        <v>1112</v>
      </c>
      <c r="B54" s="82" t="s">
        <v>129</v>
      </c>
      <c r="C54" s="251">
        <v>3909.41</v>
      </c>
      <c r="D54" s="251">
        <v>3861.3807499999998</v>
      </c>
    </row>
    <row r="55" spans="1:4" x14ac:dyDescent="0.2">
      <c r="A55" s="82" t="s">
        <v>53</v>
      </c>
      <c r="B55" s="82" t="s">
        <v>130</v>
      </c>
      <c r="C55" s="251">
        <v>3821.2869999999998</v>
      </c>
      <c r="D55" s="251">
        <v>3892.7074166666698</v>
      </c>
    </row>
    <row r="56" spans="1:4" x14ac:dyDescent="0.2">
      <c r="A56" s="82" t="s">
        <v>53</v>
      </c>
      <c r="B56" s="82" t="s">
        <v>131</v>
      </c>
      <c r="C56" s="251">
        <v>3934.6869999999999</v>
      </c>
      <c r="D56" s="251">
        <v>3912.279</v>
      </c>
    </row>
    <row r="57" spans="1:4" x14ac:dyDescent="0.2">
      <c r="A57" s="82" t="s">
        <v>53</v>
      </c>
      <c r="B57" s="82" t="s">
        <v>132</v>
      </c>
      <c r="C57" s="251">
        <v>3860.462</v>
      </c>
      <c r="D57" s="251">
        <v>3907.165</v>
      </c>
    </row>
    <row r="58" spans="1:4" x14ac:dyDescent="0.2">
      <c r="A58" s="82" t="s">
        <v>53</v>
      </c>
      <c r="B58" s="82" t="s">
        <v>133</v>
      </c>
      <c r="C58" s="251">
        <v>3883.8969999999999</v>
      </c>
      <c r="D58" s="251">
        <v>3875.3513333333299</v>
      </c>
    </row>
    <row r="59" spans="1:4" x14ac:dyDescent="0.2">
      <c r="A59" s="82" t="s">
        <v>53</v>
      </c>
      <c r="B59" s="82" t="s">
        <v>134</v>
      </c>
      <c r="C59" s="251">
        <v>3339.7089999999998</v>
      </c>
      <c r="D59" s="251">
        <v>3804.268</v>
      </c>
    </row>
    <row r="60" spans="1:4" x14ac:dyDescent="0.2">
      <c r="A60" s="82" t="s">
        <v>53</v>
      </c>
      <c r="B60" s="82" t="s">
        <v>135</v>
      </c>
      <c r="C60" s="251">
        <v>3283.09</v>
      </c>
      <c r="D60" s="251">
        <v>3752.5594166666701</v>
      </c>
    </row>
  </sheetData>
  <mergeCells count="1">
    <mergeCell ref="H1:I1"/>
  </mergeCells>
  <hyperlinks>
    <hyperlink ref="H1:I1" location="Index!A1" display="Regresar al Índice" xr:uid="{C12D20EB-9076-44A3-AD6C-A6DD5B1E4A68}"/>
  </hyperlink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35E5E-3F40-4AAD-B069-39B81D4EAEC2}">
  <sheetPr codeName="Hoja4"/>
  <dimension ref="A1:R216"/>
  <sheetViews>
    <sheetView zoomScaleNormal="100" workbookViewId="0"/>
  </sheetViews>
  <sheetFormatPr baseColWidth="10" defaultColWidth="11.42578125" defaultRowHeight="12.75" x14ac:dyDescent="0.2"/>
  <cols>
    <col min="1" max="1" width="21.140625" style="207" customWidth="1"/>
    <col min="2" max="2" width="10.85546875" style="66" bestFit="1" customWidth="1"/>
    <col min="3" max="3" width="9" style="207" bestFit="1" customWidth="1"/>
    <col min="4" max="5" width="10.85546875" style="207" bestFit="1" customWidth="1"/>
    <col min="6" max="6" width="9.28515625" style="207" bestFit="1" customWidth="1"/>
    <col min="7" max="7" width="10.85546875" style="207" bestFit="1" customWidth="1"/>
    <col min="8" max="8" width="10.85546875" style="207" customWidth="1"/>
    <col min="9" max="9" width="10.140625" style="207" customWidth="1"/>
    <col min="10" max="10" width="9.140625" style="207" customWidth="1"/>
    <col min="11" max="14" width="11.42578125" style="207"/>
    <col min="15" max="15" width="54.7109375" style="207" bestFit="1" customWidth="1"/>
    <col min="16" max="16" width="10.7109375" style="207" bestFit="1" customWidth="1"/>
    <col min="17" max="17" width="7" style="207" bestFit="1" customWidth="1"/>
    <col min="18" max="18" width="12.5703125" style="207" bestFit="1" customWidth="1"/>
    <col min="19" max="16384" width="11.42578125" style="207"/>
  </cols>
  <sheetData>
    <row r="1" spans="1:16" ht="15" x14ac:dyDescent="0.25">
      <c r="A1" s="27" t="s">
        <v>1824</v>
      </c>
      <c r="B1" s="71"/>
      <c r="C1" s="211"/>
      <c r="D1" s="211"/>
      <c r="E1" s="211"/>
      <c r="F1" s="211"/>
      <c r="G1" s="211"/>
      <c r="H1" s="151" t="s">
        <v>1294</v>
      </c>
      <c r="I1" s="151"/>
      <c r="J1" s="2"/>
      <c r="K1" s="2"/>
      <c r="O1" s="212"/>
      <c r="P1" s="212"/>
    </row>
    <row r="2" spans="1:16" x14ac:dyDescent="0.2">
      <c r="A2" s="207" t="s">
        <v>1956</v>
      </c>
    </row>
    <row r="4" spans="1:16" ht="16.149999999999999" customHeight="1" x14ac:dyDescent="0.2"/>
    <row r="5" spans="1:16" ht="16.149999999999999" customHeight="1" thickBot="1" x14ac:dyDescent="0.25">
      <c r="A5" s="208"/>
      <c r="B5" s="74"/>
      <c r="C5" s="208"/>
      <c r="D5" s="208"/>
      <c r="E5" s="208"/>
      <c r="F5" s="208"/>
      <c r="G5" s="208"/>
      <c r="H5" s="208"/>
      <c r="I5" s="208"/>
      <c r="J5" s="208"/>
    </row>
    <row r="6" spans="1:16" ht="12.75" customHeight="1" x14ac:dyDescent="0.2">
      <c r="A6" s="311" t="s">
        <v>267</v>
      </c>
      <c r="B6" s="312" t="s">
        <v>1782</v>
      </c>
      <c r="C6" s="312"/>
      <c r="D6" s="312"/>
      <c r="E6" s="312" t="s">
        <v>1783</v>
      </c>
      <c r="F6" s="312"/>
      <c r="G6" s="312"/>
      <c r="H6" s="311" t="s">
        <v>34</v>
      </c>
      <c r="I6" s="311"/>
      <c r="J6" s="311"/>
    </row>
    <row r="7" spans="1:16" x14ac:dyDescent="0.2">
      <c r="A7" s="311" t="s">
        <v>267</v>
      </c>
      <c r="B7" s="299" t="s">
        <v>276</v>
      </c>
      <c r="C7" s="299" t="s">
        <v>277</v>
      </c>
      <c r="D7" s="299" t="s">
        <v>52</v>
      </c>
      <c r="E7" s="299" t="s">
        <v>276</v>
      </c>
      <c r="F7" s="299" t="s">
        <v>277</v>
      </c>
      <c r="G7" s="299" t="s">
        <v>52</v>
      </c>
      <c r="H7" s="299" t="s">
        <v>276</v>
      </c>
      <c r="I7" s="299" t="s">
        <v>277</v>
      </c>
      <c r="J7" s="299" t="s">
        <v>52</v>
      </c>
    </row>
    <row r="8" spans="1:16" x14ac:dyDescent="0.2">
      <c r="A8" s="301" t="s">
        <v>1582</v>
      </c>
      <c r="B8" s="307">
        <v>79507</v>
      </c>
      <c r="C8" s="307">
        <v>36757</v>
      </c>
      <c r="D8" s="307">
        <v>116264</v>
      </c>
      <c r="E8" s="307">
        <v>79296</v>
      </c>
      <c r="F8" s="307">
        <v>36749</v>
      </c>
      <c r="G8" s="307">
        <v>116045</v>
      </c>
      <c r="H8" s="302">
        <v>-211</v>
      </c>
      <c r="I8" s="302">
        <v>-8</v>
      </c>
      <c r="J8" s="302">
        <v>-219</v>
      </c>
    </row>
    <row r="9" spans="1:16" ht="35.450000000000003" customHeight="1" x14ac:dyDescent="0.2">
      <c r="A9" s="304" t="s">
        <v>270</v>
      </c>
      <c r="B9" s="305">
        <v>235029</v>
      </c>
      <c r="C9" s="305">
        <v>176599</v>
      </c>
      <c r="D9" s="305">
        <v>411628</v>
      </c>
      <c r="E9" s="305">
        <v>234404</v>
      </c>
      <c r="F9" s="305">
        <v>176703</v>
      </c>
      <c r="G9" s="305">
        <v>411107</v>
      </c>
      <c r="H9" s="313">
        <v>-625</v>
      </c>
      <c r="I9" s="313">
        <v>104</v>
      </c>
      <c r="J9" s="313">
        <v>-521</v>
      </c>
    </row>
    <row r="10" spans="1:16" x14ac:dyDescent="0.2">
      <c r="A10" s="301" t="s">
        <v>287</v>
      </c>
      <c r="B10" s="307">
        <v>128694</v>
      </c>
      <c r="C10" s="307">
        <v>24561</v>
      </c>
      <c r="D10" s="307">
        <v>153255</v>
      </c>
      <c r="E10" s="307">
        <v>131728</v>
      </c>
      <c r="F10" s="307">
        <v>25295</v>
      </c>
      <c r="G10" s="307">
        <v>157023</v>
      </c>
      <c r="H10" s="307">
        <v>3034</v>
      </c>
      <c r="I10" s="302">
        <v>734</v>
      </c>
      <c r="J10" s="307">
        <v>3768</v>
      </c>
    </row>
    <row r="11" spans="1:16" x14ac:dyDescent="0.2">
      <c r="A11" s="304" t="s">
        <v>1132</v>
      </c>
      <c r="B11" s="305">
        <v>7560</v>
      </c>
      <c r="C11" s="305">
        <v>2528</v>
      </c>
      <c r="D11" s="305">
        <v>10088</v>
      </c>
      <c r="E11" s="305">
        <v>7569</v>
      </c>
      <c r="F11" s="305">
        <v>2516</v>
      </c>
      <c r="G11" s="305">
        <v>10085</v>
      </c>
      <c r="H11" s="313">
        <v>9</v>
      </c>
      <c r="I11" s="313">
        <v>-12</v>
      </c>
      <c r="J11" s="313">
        <v>-3</v>
      </c>
    </row>
    <row r="12" spans="1:16" x14ac:dyDescent="0.2">
      <c r="A12" s="301" t="s">
        <v>289</v>
      </c>
      <c r="B12" s="307">
        <v>303402</v>
      </c>
      <c r="C12" s="307">
        <v>216784</v>
      </c>
      <c r="D12" s="307">
        <v>520186</v>
      </c>
      <c r="E12" s="307">
        <v>303802</v>
      </c>
      <c r="F12" s="307">
        <v>217849</v>
      </c>
      <c r="G12" s="307">
        <v>521651</v>
      </c>
      <c r="H12" s="302">
        <v>400</v>
      </c>
      <c r="I12" s="307">
        <v>1065</v>
      </c>
      <c r="J12" s="307">
        <v>1465</v>
      </c>
    </row>
    <row r="13" spans="1:16" x14ac:dyDescent="0.2">
      <c r="A13" s="304" t="s">
        <v>290</v>
      </c>
      <c r="B13" s="305">
        <v>2190</v>
      </c>
      <c r="C13" s="313">
        <v>412</v>
      </c>
      <c r="D13" s="305">
        <v>2602</v>
      </c>
      <c r="E13" s="305">
        <v>2160</v>
      </c>
      <c r="F13" s="313">
        <v>424</v>
      </c>
      <c r="G13" s="305">
        <v>2584</v>
      </c>
      <c r="H13" s="313">
        <v>-30</v>
      </c>
      <c r="I13" s="313">
        <v>12</v>
      </c>
      <c r="J13" s="313">
        <v>-18</v>
      </c>
    </row>
    <row r="14" spans="1:16" x14ac:dyDescent="0.2">
      <c r="A14" s="301" t="s">
        <v>274</v>
      </c>
      <c r="B14" s="307">
        <v>335641</v>
      </c>
      <c r="C14" s="307">
        <v>325032</v>
      </c>
      <c r="D14" s="307">
        <v>660673</v>
      </c>
      <c r="E14" s="307">
        <v>335910</v>
      </c>
      <c r="F14" s="307">
        <v>326923</v>
      </c>
      <c r="G14" s="307">
        <v>662833</v>
      </c>
      <c r="H14" s="302">
        <v>269</v>
      </c>
      <c r="I14" s="307">
        <v>1891</v>
      </c>
      <c r="J14" s="307">
        <v>2160</v>
      </c>
    </row>
    <row r="15" spans="1:16" x14ac:dyDescent="0.2">
      <c r="A15" s="304" t="s">
        <v>291</v>
      </c>
      <c r="B15" s="305">
        <v>79125</v>
      </c>
      <c r="C15" s="305">
        <v>27325</v>
      </c>
      <c r="D15" s="305">
        <v>106450</v>
      </c>
      <c r="E15" s="305">
        <v>79739</v>
      </c>
      <c r="F15" s="305">
        <v>27679</v>
      </c>
      <c r="G15" s="305">
        <v>107418</v>
      </c>
      <c r="H15" s="313">
        <v>614</v>
      </c>
      <c r="I15" s="313">
        <v>354</v>
      </c>
      <c r="J15" s="313">
        <v>968</v>
      </c>
    </row>
    <row r="16" spans="1:16" x14ac:dyDescent="0.2">
      <c r="A16" s="308" t="s">
        <v>52</v>
      </c>
      <c r="B16" s="309">
        <v>1171148</v>
      </c>
      <c r="C16" s="309">
        <v>809998</v>
      </c>
      <c r="D16" s="309">
        <v>1981146</v>
      </c>
      <c r="E16" s="309">
        <v>1174608</v>
      </c>
      <c r="F16" s="309">
        <v>814138</v>
      </c>
      <c r="G16" s="309">
        <v>1988746</v>
      </c>
      <c r="H16" s="309">
        <v>3460</v>
      </c>
      <c r="I16" s="309">
        <v>4140</v>
      </c>
      <c r="J16" s="309">
        <v>7600</v>
      </c>
    </row>
    <row r="17" spans="1:18" x14ac:dyDescent="0.2">
      <c r="A17" s="27"/>
      <c r="B17" s="27"/>
      <c r="C17" s="27"/>
      <c r="D17" s="27"/>
      <c r="E17" s="27"/>
      <c r="F17" s="27"/>
      <c r="G17" s="27"/>
      <c r="H17" s="27"/>
      <c r="I17" s="27"/>
      <c r="J17" s="27"/>
      <c r="K17" s="27"/>
    </row>
    <row r="18" spans="1:18" x14ac:dyDescent="0.2">
      <c r="A18" s="27"/>
      <c r="B18" s="27"/>
      <c r="C18" s="27"/>
      <c r="D18" s="27"/>
      <c r="E18" s="27"/>
      <c r="F18" s="27"/>
      <c r="G18" s="27"/>
      <c r="H18" s="27"/>
      <c r="I18" s="27"/>
      <c r="J18" s="27"/>
      <c r="K18" s="27"/>
      <c r="O18" s="65"/>
      <c r="P18" s="65"/>
      <c r="Q18" s="65"/>
      <c r="R18" s="65"/>
    </row>
    <row r="19" spans="1:18" x14ac:dyDescent="0.2">
      <c r="A19" s="65"/>
      <c r="B19" s="65"/>
      <c r="C19" s="65"/>
      <c r="D19" s="65"/>
      <c r="E19" s="65"/>
      <c r="F19" s="65"/>
      <c r="G19" s="65"/>
      <c r="O19" s="65"/>
      <c r="P19" s="65"/>
      <c r="Q19" s="65"/>
      <c r="R19" s="65"/>
    </row>
    <row r="20" spans="1:18" x14ac:dyDescent="0.2">
      <c r="O20" s="65"/>
      <c r="P20" s="65"/>
      <c r="Q20" s="65"/>
      <c r="R20" s="65"/>
    </row>
    <row r="21" spans="1:18" x14ac:dyDescent="0.2">
      <c r="O21" s="65"/>
      <c r="P21" s="65"/>
      <c r="Q21" s="65"/>
      <c r="R21" s="65"/>
    </row>
    <row r="22" spans="1:18" x14ac:dyDescent="0.2">
      <c r="O22" s="65"/>
      <c r="P22" s="65"/>
      <c r="Q22" s="65"/>
      <c r="R22" s="65"/>
    </row>
    <row r="23" spans="1:18" x14ac:dyDescent="0.2">
      <c r="O23" s="65"/>
      <c r="P23" s="65"/>
      <c r="Q23" s="65"/>
      <c r="R23" s="65"/>
    </row>
    <row r="24" spans="1:18" x14ac:dyDescent="0.2">
      <c r="O24" s="65"/>
      <c r="P24" s="65"/>
      <c r="Q24" s="65"/>
      <c r="R24" s="65"/>
    </row>
    <row r="25" spans="1:18" x14ac:dyDescent="0.2">
      <c r="O25" s="65"/>
      <c r="P25" s="65"/>
      <c r="Q25" s="65"/>
      <c r="R25" s="65"/>
    </row>
    <row r="26" spans="1:18" x14ac:dyDescent="0.2">
      <c r="O26" s="65"/>
      <c r="P26" s="65"/>
      <c r="Q26" s="65"/>
      <c r="R26" s="65"/>
    </row>
    <row r="27" spans="1:18" x14ac:dyDescent="0.2">
      <c r="O27" s="65"/>
      <c r="P27" s="65"/>
      <c r="Q27" s="65"/>
      <c r="R27" s="65"/>
    </row>
    <row r="28" spans="1:18" x14ac:dyDescent="0.2">
      <c r="O28" s="65"/>
      <c r="P28" s="65"/>
      <c r="Q28" s="65"/>
    </row>
    <row r="29" spans="1:18" x14ac:dyDescent="0.2">
      <c r="O29" s="65"/>
      <c r="P29" s="65"/>
      <c r="Q29" s="65"/>
    </row>
    <row r="30" spans="1:18" x14ac:dyDescent="0.2">
      <c r="O30" s="65"/>
      <c r="P30" s="65"/>
      <c r="Q30" s="65"/>
    </row>
    <row r="31" spans="1:18" x14ac:dyDescent="0.2">
      <c r="A31" s="65"/>
      <c r="B31" s="65"/>
      <c r="C31" s="65"/>
      <c r="D31" s="65"/>
      <c r="E31" s="65"/>
      <c r="F31" s="65"/>
      <c r="G31" s="65"/>
      <c r="O31" s="65"/>
      <c r="P31" s="65"/>
      <c r="Q31" s="65"/>
    </row>
    <row r="32" spans="1:18" x14ac:dyDescent="0.2">
      <c r="A32" s="65"/>
      <c r="B32" s="65"/>
      <c r="C32" s="65"/>
      <c r="D32" s="65"/>
      <c r="E32" s="65"/>
      <c r="F32" s="65"/>
      <c r="G32" s="65"/>
      <c r="O32" s="65"/>
      <c r="P32" s="65"/>
      <c r="Q32" s="65"/>
    </row>
    <row r="33" spans="1:17" x14ac:dyDescent="0.2">
      <c r="A33" s="65"/>
      <c r="B33" s="65"/>
      <c r="C33" s="65"/>
      <c r="D33" s="65"/>
      <c r="E33" s="65"/>
      <c r="F33" s="65"/>
      <c r="G33" s="65"/>
      <c r="O33" s="65"/>
      <c r="P33" s="65"/>
      <c r="Q33" s="65"/>
    </row>
    <row r="34" spans="1:17" x14ac:dyDescent="0.2">
      <c r="A34" s="65"/>
      <c r="B34" s="65"/>
      <c r="C34" s="65"/>
      <c r="D34" s="65"/>
      <c r="E34" s="65"/>
      <c r="F34" s="65"/>
      <c r="G34" s="65"/>
    </row>
    <row r="35" spans="1:17" x14ac:dyDescent="0.2">
      <c r="A35" s="65"/>
      <c r="B35" s="65"/>
      <c r="C35" s="65"/>
      <c r="D35" s="65"/>
      <c r="E35" s="65"/>
      <c r="F35" s="65"/>
      <c r="G35" s="65"/>
    </row>
    <row r="36" spans="1:17" x14ac:dyDescent="0.2">
      <c r="A36" s="65"/>
      <c r="B36" s="65"/>
      <c r="C36" s="65"/>
      <c r="D36" s="65"/>
      <c r="E36" s="65"/>
      <c r="F36" s="65"/>
      <c r="G36" s="65"/>
    </row>
    <row r="37" spans="1:17" x14ac:dyDescent="0.2">
      <c r="A37" s="65"/>
      <c r="B37" s="65"/>
      <c r="C37" s="65"/>
      <c r="D37" s="65"/>
      <c r="E37" s="65"/>
      <c r="F37" s="65"/>
      <c r="G37" s="65"/>
    </row>
    <row r="38" spans="1:17" x14ac:dyDescent="0.2">
      <c r="A38" s="65"/>
      <c r="B38" s="65"/>
      <c r="C38" s="65"/>
      <c r="D38" s="65"/>
      <c r="E38" s="65"/>
      <c r="F38" s="65"/>
      <c r="G38" s="65"/>
    </row>
    <row r="39" spans="1:17" x14ac:dyDescent="0.2">
      <c r="A39" s="65"/>
      <c r="B39" s="65"/>
      <c r="C39" s="65"/>
      <c r="D39" s="65"/>
      <c r="E39" s="65"/>
      <c r="F39" s="65"/>
      <c r="G39" s="65"/>
    </row>
    <row r="40" spans="1:17" x14ac:dyDescent="0.2">
      <c r="A40" s="65"/>
      <c r="B40" s="65"/>
      <c r="C40" s="65"/>
      <c r="D40" s="65"/>
      <c r="E40" s="65"/>
      <c r="F40" s="65"/>
      <c r="G40" s="65"/>
    </row>
    <row r="41" spans="1:17" x14ac:dyDescent="0.2">
      <c r="A41" s="65"/>
      <c r="B41" s="65"/>
      <c r="C41" s="65"/>
      <c r="D41" s="65"/>
      <c r="E41" s="65"/>
      <c r="F41" s="65"/>
      <c r="G41" s="65"/>
    </row>
    <row r="42" spans="1:17" x14ac:dyDescent="0.2">
      <c r="A42" s="65"/>
      <c r="B42" s="65"/>
      <c r="C42" s="65"/>
      <c r="D42" s="65"/>
      <c r="E42" s="65"/>
      <c r="F42" s="65"/>
      <c r="G42" s="65"/>
    </row>
    <row r="43" spans="1:17" x14ac:dyDescent="0.2">
      <c r="A43" s="65"/>
      <c r="B43" s="65"/>
      <c r="C43" s="65"/>
      <c r="D43" s="65"/>
      <c r="E43" s="65"/>
      <c r="F43" s="65"/>
      <c r="G43" s="65"/>
    </row>
    <row r="44" spans="1:17" x14ac:dyDescent="0.2">
      <c r="A44" s="65"/>
      <c r="B44" s="65"/>
      <c r="C44" s="65"/>
      <c r="D44" s="65"/>
      <c r="E44" s="65"/>
      <c r="F44" s="65"/>
      <c r="G44" s="65"/>
    </row>
    <row r="45" spans="1:17" x14ac:dyDescent="0.2">
      <c r="A45" s="65"/>
      <c r="B45" s="65"/>
      <c r="C45" s="65"/>
      <c r="D45" s="65"/>
      <c r="E45" s="65"/>
      <c r="F45" s="65"/>
      <c r="G45" s="65"/>
    </row>
    <row r="46" spans="1:17" x14ac:dyDescent="0.2">
      <c r="A46" s="65"/>
      <c r="B46" s="65"/>
      <c r="C46" s="65"/>
      <c r="D46" s="65"/>
      <c r="E46" s="65"/>
      <c r="F46" s="65"/>
      <c r="G46" s="65"/>
    </row>
    <row r="47" spans="1:17" x14ac:dyDescent="0.2">
      <c r="A47" s="65"/>
      <c r="B47" s="65"/>
      <c r="C47" s="65"/>
      <c r="D47" s="65"/>
      <c r="E47" s="65"/>
      <c r="F47" s="65"/>
      <c r="G47" s="65"/>
    </row>
    <row r="48" spans="1:17" x14ac:dyDescent="0.2">
      <c r="A48" s="65"/>
      <c r="B48" s="65"/>
      <c r="C48" s="65"/>
      <c r="D48" s="65"/>
      <c r="E48" s="65"/>
      <c r="F48" s="65"/>
      <c r="G48" s="65"/>
    </row>
    <row r="49" spans="1:7" x14ac:dyDescent="0.2">
      <c r="A49" s="65"/>
      <c r="B49" s="65"/>
      <c r="C49" s="65"/>
      <c r="D49" s="65"/>
      <c r="E49" s="65"/>
      <c r="F49" s="65"/>
      <c r="G49" s="65"/>
    </row>
    <row r="50" spans="1:7" x14ac:dyDescent="0.2">
      <c r="A50" s="65"/>
      <c r="B50" s="65"/>
      <c r="C50" s="65"/>
      <c r="D50" s="65"/>
      <c r="E50" s="65"/>
      <c r="F50" s="65"/>
      <c r="G50" s="65"/>
    </row>
    <row r="51" spans="1:7" x14ac:dyDescent="0.2">
      <c r="A51" s="65"/>
      <c r="B51" s="65"/>
      <c r="C51" s="65"/>
      <c r="D51" s="65"/>
      <c r="E51" s="65"/>
      <c r="F51" s="65"/>
      <c r="G51" s="65"/>
    </row>
    <row r="52" spans="1:7" x14ac:dyDescent="0.2">
      <c r="A52" s="65"/>
      <c r="B52" s="65"/>
      <c r="C52" s="65"/>
      <c r="D52" s="65"/>
      <c r="E52" s="65"/>
      <c r="F52" s="65"/>
      <c r="G52" s="65"/>
    </row>
    <row r="53" spans="1:7" x14ac:dyDescent="0.2">
      <c r="A53" s="65"/>
      <c r="B53" s="65"/>
      <c r="C53" s="65"/>
      <c r="D53" s="65"/>
      <c r="E53" s="65"/>
      <c r="F53" s="65"/>
      <c r="G53" s="65"/>
    </row>
    <row r="54" spans="1:7" x14ac:dyDescent="0.2">
      <c r="A54" s="65"/>
      <c r="B54" s="65"/>
      <c r="C54" s="65"/>
      <c r="D54" s="65"/>
      <c r="E54" s="65"/>
      <c r="F54" s="65"/>
      <c r="G54" s="65"/>
    </row>
    <row r="55" spans="1:7" x14ac:dyDescent="0.2">
      <c r="A55" s="65"/>
      <c r="B55" s="65"/>
      <c r="C55" s="65"/>
      <c r="D55" s="65"/>
      <c r="E55" s="65"/>
      <c r="F55" s="65"/>
      <c r="G55" s="65"/>
    </row>
    <row r="56" spans="1:7" x14ac:dyDescent="0.2">
      <c r="A56" s="65"/>
      <c r="B56" s="65"/>
      <c r="C56" s="65"/>
      <c r="D56" s="65"/>
      <c r="E56" s="65"/>
      <c r="F56" s="65"/>
      <c r="G56" s="65"/>
    </row>
    <row r="57" spans="1:7" x14ac:dyDescent="0.2">
      <c r="A57" s="65"/>
      <c r="B57" s="65"/>
      <c r="C57" s="65"/>
      <c r="D57" s="65"/>
      <c r="E57" s="65"/>
      <c r="F57" s="65"/>
      <c r="G57" s="65"/>
    </row>
    <row r="58" spans="1:7" x14ac:dyDescent="0.2">
      <c r="A58" s="65"/>
      <c r="B58" s="65"/>
      <c r="C58" s="65"/>
      <c r="D58" s="65"/>
      <c r="E58" s="65"/>
      <c r="F58" s="65"/>
      <c r="G58" s="65"/>
    </row>
    <row r="59" spans="1:7" x14ac:dyDescent="0.2">
      <c r="A59" s="65"/>
      <c r="B59" s="65"/>
      <c r="C59" s="65"/>
      <c r="D59" s="65"/>
      <c r="E59" s="65"/>
      <c r="F59" s="65"/>
      <c r="G59" s="65"/>
    </row>
    <row r="60" spans="1:7" x14ac:dyDescent="0.2">
      <c r="A60" s="65"/>
      <c r="B60" s="65"/>
      <c r="C60" s="65"/>
      <c r="D60" s="65"/>
      <c r="E60" s="65"/>
      <c r="F60" s="65"/>
      <c r="G60" s="65"/>
    </row>
    <row r="61" spans="1:7" x14ac:dyDescent="0.2">
      <c r="A61" s="65"/>
      <c r="B61" s="65"/>
      <c r="C61" s="65"/>
      <c r="D61" s="65"/>
      <c r="E61" s="65"/>
      <c r="F61" s="65"/>
      <c r="G61" s="65"/>
    </row>
    <row r="62" spans="1:7" x14ac:dyDescent="0.2">
      <c r="A62" s="65"/>
      <c r="B62" s="65"/>
      <c r="C62" s="65"/>
      <c r="D62" s="65"/>
      <c r="E62" s="65"/>
      <c r="F62" s="65"/>
      <c r="G62" s="65"/>
    </row>
    <row r="63" spans="1:7" x14ac:dyDescent="0.2">
      <c r="A63" s="65"/>
      <c r="B63" s="65"/>
      <c r="C63" s="65"/>
      <c r="D63" s="65"/>
      <c r="E63" s="65"/>
      <c r="F63" s="65"/>
      <c r="G63" s="65"/>
    </row>
    <row r="64" spans="1:7" x14ac:dyDescent="0.2">
      <c r="A64" s="65"/>
      <c r="B64" s="65"/>
      <c r="C64" s="65"/>
      <c r="D64" s="65"/>
      <c r="E64" s="65"/>
      <c r="F64" s="65"/>
      <c r="G64" s="65"/>
    </row>
    <row r="65" spans="1:7" x14ac:dyDescent="0.2">
      <c r="A65" s="65"/>
      <c r="B65" s="65"/>
      <c r="C65" s="65"/>
      <c r="D65" s="65"/>
      <c r="E65" s="65"/>
      <c r="F65" s="65"/>
      <c r="G65" s="65"/>
    </row>
    <row r="66" spans="1:7" x14ac:dyDescent="0.2">
      <c r="A66" s="65"/>
      <c r="B66" s="65"/>
      <c r="C66" s="65"/>
      <c r="D66" s="65"/>
      <c r="E66" s="65"/>
      <c r="F66" s="65"/>
      <c r="G66" s="65"/>
    </row>
    <row r="67" spans="1:7" x14ac:dyDescent="0.2">
      <c r="A67" s="65"/>
      <c r="B67" s="65"/>
      <c r="C67" s="65"/>
      <c r="D67" s="65"/>
      <c r="E67" s="65"/>
      <c r="F67" s="65"/>
      <c r="G67" s="65"/>
    </row>
    <row r="68" spans="1:7" x14ac:dyDescent="0.2">
      <c r="A68" s="65"/>
      <c r="B68" s="65"/>
      <c r="C68" s="65"/>
      <c r="D68" s="65"/>
      <c r="E68" s="65"/>
      <c r="F68" s="65"/>
      <c r="G68" s="65"/>
    </row>
    <row r="69" spans="1:7" x14ac:dyDescent="0.2">
      <c r="A69" s="65"/>
      <c r="B69" s="65"/>
      <c r="C69" s="65"/>
      <c r="D69" s="65"/>
      <c r="E69" s="65"/>
      <c r="F69" s="65"/>
      <c r="G69" s="65"/>
    </row>
    <row r="70" spans="1:7" x14ac:dyDescent="0.2">
      <c r="A70" s="65"/>
      <c r="B70" s="65"/>
      <c r="C70" s="65"/>
      <c r="D70" s="65"/>
      <c r="E70" s="65"/>
      <c r="F70" s="65"/>
      <c r="G70" s="65"/>
    </row>
    <row r="71" spans="1:7" x14ac:dyDescent="0.2">
      <c r="A71" s="65"/>
      <c r="B71" s="65"/>
      <c r="C71" s="65"/>
      <c r="D71" s="65"/>
      <c r="E71" s="65"/>
      <c r="F71" s="65"/>
      <c r="G71" s="65"/>
    </row>
    <row r="72" spans="1:7" x14ac:dyDescent="0.2">
      <c r="A72" s="65"/>
      <c r="B72" s="65"/>
      <c r="C72" s="65"/>
      <c r="D72" s="65"/>
      <c r="E72" s="65"/>
      <c r="F72" s="65"/>
      <c r="G72" s="65"/>
    </row>
    <row r="73" spans="1:7" x14ac:dyDescent="0.2">
      <c r="A73" s="65"/>
      <c r="B73" s="65"/>
      <c r="C73" s="65"/>
      <c r="D73" s="65"/>
      <c r="E73" s="65"/>
      <c r="F73" s="65"/>
      <c r="G73" s="65"/>
    </row>
    <row r="74" spans="1:7" x14ac:dyDescent="0.2">
      <c r="A74" s="65"/>
      <c r="B74" s="65"/>
      <c r="C74" s="65"/>
      <c r="D74" s="65"/>
      <c r="E74" s="65"/>
      <c r="F74" s="65"/>
      <c r="G74" s="65"/>
    </row>
    <row r="75" spans="1:7" x14ac:dyDescent="0.2">
      <c r="A75" s="65"/>
      <c r="B75" s="65"/>
      <c r="C75" s="65"/>
      <c r="D75" s="65"/>
      <c r="E75" s="65"/>
      <c r="F75" s="65"/>
      <c r="G75" s="65"/>
    </row>
    <row r="76" spans="1:7" x14ac:dyDescent="0.2">
      <c r="A76" s="65"/>
      <c r="B76" s="65"/>
      <c r="C76" s="65"/>
      <c r="D76" s="65"/>
      <c r="E76" s="65"/>
      <c r="F76" s="65"/>
      <c r="G76" s="65"/>
    </row>
    <row r="77" spans="1:7" x14ac:dyDescent="0.2">
      <c r="A77" s="65"/>
      <c r="B77" s="65"/>
      <c r="C77" s="65"/>
      <c r="D77" s="65"/>
      <c r="E77" s="65"/>
      <c r="F77" s="65"/>
      <c r="G77" s="65"/>
    </row>
    <row r="78" spans="1:7" x14ac:dyDescent="0.2">
      <c r="A78" s="65"/>
      <c r="B78" s="65"/>
      <c r="C78" s="65"/>
      <c r="D78" s="65"/>
      <c r="E78" s="65"/>
      <c r="F78" s="65"/>
      <c r="G78" s="65"/>
    </row>
    <row r="79" spans="1:7" x14ac:dyDescent="0.2">
      <c r="A79" s="65"/>
      <c r="B79" s="65"/>
      <c r="C79" s="65"/>
      <c r="D79" s="65"/>
      <c r="E79" s="65"/>
      <c r="F79" s="65"/>
      <c r="G79" s="65"/>
    </row>
    <row r="80" spans="1:7" x14ac:dyDescent="0.2">
      <c r="A80" s="65"/>
      <c r="B80" s="65"/>
      <c r="C80" s="65"/>
      <c r="D80" s="65"/>
      <c r="E80" s="65"/>
      <c r="F80" s="65"/>
      <c r="G80" s="65"/>
    </row>
    <row r="81" spans="1:7" x14ac:dyDescent="0.2">
      <c r="A81" s="65"/>
      <c r="B81" s="65"/>
      <c r="C81" s="65"/>
      <c r="D81" s="65"/>
      <c r="E81" s="65"/>
      <c r="F81" s="65"/>
      <c r="G81" s="65"/>
    </row>
    <row r="82" spans="1:7" x14ac:dyDescent="0.2">
      <c r="A82" s="65"/>
      <c r="B82" s="65"/>
      <c r="C82" s="65"/>
      <c r="D82" s="65"/>
      <c r="E82" s="65"/>
      <c r="F82" s="65"/>
      <c r="G82" s="65"/>
    </row>
    <row r="83" spans="1:7" x14ac:dyDescent="0.2">
      <c r="A83" s="65"/>
      <c r="B83" s="65"/>
      <c r="C83" s="65"/>
      <c r="D83" s="65"/>
      <c r="E83" s="65"/>
      <c r="F83" s="65"/>
      <c r="G83" s="65"/>
    </row>
    <row r="84" spans="1:7" x14ac:dyDescent="0.2">
      <c r="A84" s="65"/>
      <c r="B84" s="65"/>
      <c r="C84" s="65"/>
      <c r="D84" s="65"/>
      <c r="E84" s="65"/>
      <c r="F84" s="65"/>
      <c r="G84" s="65"/>
    </row>
    <row r="85" spans="1:7" x14ac:dyDescent="0.2">
      <c r="A85" s="65"/>
      <c r="B85" s="65"/>
      <c r="C85" s="65"/>
      <c r="D85" s="65"/>
      <c r="E85" s="65"/>
      <c r="F85" s="65"/>
      <c r="G85" s="65"/>
    </row>
    <row r="86" spans="1:7" x14ac:dyDescent="0.2">
      <c r="A86" s="65"/>
      <c r="B86" s="65"/>
      <c r="C86" s="65"/>
      <c r="D86" s="65"/>
      <c r="E86" s="65"/>
      <c r="F86" s="65"/>
      <c r="G86" s="65"/>
    </row>
    <row r="87" spans="1:7" x14ac:dyDescent="0.2">
      <c r="A87" s="65"/>
      <c r="B87" s="65"/>
      <c r="C87" s="65"/>
      <c r="D87" s="65"/>
      <c r="E87" s="65"/>
      <c r="F87" s="65"/>
      <c r="G87" s="65"/>
    </row>
    <row r="88" spans="1:7" x14ac:dyDescent="0.2">
      <c r="A88" s="65"/>
      <c r="B88" s="65"/>
      <c r="C88" s="65"/>
      <c r="D88" s="65"/>
      <c r="E88" s="65"/>
      <c r="F88" s="65"/>
      <c r="G88" s="65"/>
    </row>
    <row r="89" spans="1:7" x14ac:dyDescent="0.2">
      <c r="A89" s="65"/>
      <c r="B89" s="65"/>
      <c r="C89" s="65"/>
      <c r="D89" s="65"/>
      <c r="E89" s="65"/>
      <c r="F89" s="65"/>
      <c r="G89" s="65"/>
    </row>
    <row r="90" spans="1:7" x14ac:dyDescent="0.2">
      <c r="A90" s="65"/>
      <c r="B90" s="65"/>
      <c r="C90" s="65"/>
      <c r="D90" s="65"/>
      <c r="E90" s="65"/>
      <c r="F90" s="65"/>
      <c r="G90" s="65"/>
    </row>
    <row r="91" spans="1:7" x14ac:dyDescent="0.2">
      <c r="A91" s="65"/>
      <c r="B91" s="65"/>
      <c r="C91" s="65"/>
      <c r="D91" s="65"/>
      <c r="E91" s="65"/>
      <c r="F91" s="65"/>
      <c r="G91" s="65"/>
    </row>
    <row r="92" spans="1:7" x14ac:dyDescent="0.2">
      <c r="A92" s="65"/>
      <c r="B92" s="65"/>
      <c r="C92" s="65"/>
      <c r="D92" s="65"/>
      <c r="E92" s="65"/>
      <c r="F92" s="65"/>
      <c r="G92" s="65"/>
    </row>
    <row r="93" spans="1:7" x14ac:dyDescent="0.2">
      <c r="A93" s="65"/>
      <c r="B93" s="65"/>
      <c r="C93" s="65"/>
      <c r="D93" s="65"/>
      <c r="E93" s="65"/>
      <c r="F93" s="65"/>
      <c r="G93" s="65"/>
    </row>
    <row r="94" spans="1:7" x14ac:dyDescent="0.2">
      <c r="A94" s="65"/>
      <c r="B94" s="65"/>
      <c r="C94" s="65"/>
      <c r="D94" s="65"/>
      <c r="E94" s="65"/>
      <c r="F94" s="65"/>
      <c r="G94" s="65"/>
    </row>
    <row r="95" spans="1:7" x14ac:dyDescent="0.2">
      <c r="A95" s="65"/>
      <c r="B95" s="65"/>
      <c r="C95" s="65"/>
      <c r="D95" s="65"/>
      <c r="E95" s="65"/>
      <c r="F95" s="65"/>
      <c r="G95" s="65"/>
    </row>
    <row r="96" spans="1:7" x14ac:dyDescent="0.2">
      <c r="A96" s="65"/>
      <c r="B96" s="65"/>
      <c r="C96" s="65"/>
      <c r="D96" s="65"/>
      <c r="E96" s="65"/>
      <c r="F96" s="65"/>
      <c r="G96" s="65"/>
    </row>
    <row r="97" spans="1:7" x14ac:dyDescent="0.2">
      <c r="A97" s="65"/>
      <c r="B97" s="65"/>
      <c r="C97" s="65"/>
      <c r="D97" s="65"/>
      <c r="E97" s="65"/>
      <c r="F97" s="65"/>
      <c r="G97" s="65"/>
    </row>
    <row r="98" spans="1:7" x14ac:dyDescent="0.2">
      <c r="A98" s="65"/>
      <c r="B98" s="65"/>
      <c r="C98" s="65"/>
      <c r="D98" s="65"/>
      <c r="E98" s="65"/>
      <c r="F98" s="65"/>
      <c r="G98" s="65"/>
    </row>
    <row r="99" spans="1:7" x14ac:dyDescent="0.2">
      <c r="A99" s="65"/>
      <c r="B99" s="65"/>
      <c r="C99" s="65"/>
      <c r="D99" s="65"/>
      <c r="E99" s="65"/>
      <c r="F99" s="65"/>
      <c r="G99" s="65"/>
    </row>
    <row r="100" spans="1:7" x14ac:dyDescent="0.2">
      <c r="A100" s="65"/>
      <c r="B100" s="65"/>
      <c r="C100" s="65"/>
      <c r="D100" s="65"/>
      <c r="E100" s="65"/>
      <c r="F100" s="65"/>
      <c r="G100" s="65"/>
    </row>
    <row r="101" spans="1:7" x14ac:dyDescent="0.2">
      <c r="A101" s="65"/>
      <c r="B101" s="65"/>
      <c r="C101" s="65"/>
      <c r="D101" s="65"/>
      <c r="E101" s="65"/>
      <c r="F101" s="65"/>
      <c r="G101" s="65"/>
    </row>
    <row r="102" spans="1:7" x14ac:dyDescent="0.2">
      <c r="A102" s="65"/>
      <c r="B102" s="65"/>
      <c r="C102" s="65"/>
      <c r="D102" s="65"/>
      <c r="E102" s="65"/>
      <c r="F102" s="65"/>
      <c r="G102" s="65"/>
    </row>
    <row r="103" spans="1:7" x14ac:dyDescent="0.2">
      <c r="A103" s="65"/>
      <c r="B103" s="65"/>
      <c r="C103" s="65"/>
      <c r="D103" s="65"/>
      <c r="E103" s="65"/>
      <c r="F103" s="65"/>
      <c r="G103" s="65"/>
    </row>
    <row r="104" spans="1:7" x14ac:dyDescent="0.2">
      <c r="A104" s="65"/>
      <c r="B104" s="65"/>
      <c r="C104" s="65"/>
      <c r="D104" s="65"/>
      <c r="E104" s="65"/>
      <c r="F104" s="65"/>
      <c r="G104" s="65"/>
    </row>
    <row r="105" spans="1:7" x14ac:dyDescent="0.2">
      <c r="B105" s="5"/>
    </row>
    <row r="106" spans="1:7" x14ac:dyDescent="0.2">
      <c r="B106" s="5"/>
    </row>
    <row r="107" spans="1:7" x14ac:dyDescent="0.2">
      <c r="B107" s="5"/>
    </row>
    <row r="108" spans="1:7" x14ac:dyDescent="0.2">
      <c r="B108" s="5"/>
    </row>
    <row r="109" spans="1:7" x14ac:dyDescent="0.2">
      <c r="B109" s="5"/>
    </row>
    <row r="110" spans="1:7" x14ac:dyDescent="0.2">
      <c r="B110" s="5"/>
    </row>
    <row r="111" spans="1:7" x14ac:dyDescent="0.2">
      <c r="B111" s="5"/>
    </row>
    <row r="112" spans="1:7"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6">
    <mergeCell ref="H6:J6"/>
    <mergeCell ref="O1:P1"/>
    <mergeCell ref="H1:I1"/>
    <mergeCell ref="A6:A7"/>
    <mergeCell ref="B6:D6"/>
    <mergeCell ref="E6:G6"/>
  </mergeCells>
  <hyperlinks>
    <hyperlink ref="H1:I1" location="Index!A1" display="Regresar al Índice" xr:uid="{62B9A459-D432-4C26-833C-B941BE00A35D}"/>
  </hyperlinks>
  <pageMargins left="0.7" right="0.7" top="0.75" bottom="0.75" header="0.3" footer="0.3"/>
  <pageSetup orientation="portrait" horizontalDpi="4294967295" verticalDpi="4294967295"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AE497-9F0C-4B1A-B620-EE583C7F3561}">
  <sheetPr codeName="Hoja112"/>
  <dimension ref="A1:I37"/>
  <sheetViews>
    <sheetView workbookViewId="0"/>
  </sheetViews>
  <sheetFormatPr baseColWidth="10" defaultRowHeight="12.75" x14ac:dyDescent="0.2"/>
  <cols>
    <col min="1" max="16384" width="11.42578125" style="82"/>
  </cols>
  <sheetData>
    <row r="1" spans="1:9" ht="15" x14ac:dyDescent="0.25">
      <c r="A1" s="27" t="s">
        <v>1913</v>
      </c>
      <c r="H1" s="151" t="s">
        <v>1294</v>
      </c>
      <c r="I1" s="151"/>
    </row>
    <row r="2" spans="1:9" x14ac:dyDescent="0.2">
      <c r="A2" s="82" t="s">
        <v>1264</v>
      </c>
    </row>
    <row r="5" spans="1:9" x14ac:dyDescent="0.2">
      <c r="A5" s="82" t="s">
        <v>2</v>
      </c>
      <c r="B5" s="82" t="s">
        <v>592</v>
      </c>
    </row>
    <row r="6" spans="1:9" x14ac:dyDescent="0.2">
      <c r="A6" s="82" t="s">
        <v>30</v>
      </c>
      <c r="B6" s="250">
        <v>7.9617960510885502E-2</v>
      </c>
    </row>
    <row r="7" spans="1:9" x14ac:dyDescent="0.2">
      <c r="A7" s="82" t="s">
        <v>18</v>
      </c>
      <c r="B7" s="250">
        <v>0.26011666599962002</v>
      </c>
    </row>
    <row r="8" spans="1:9" x14ac:dyDescent="0.2">
      <c r="A8" s="82" t="s">
        <v>33</v>
      </c>
      <c r="B8" s="250">
        <v>0.46486314746727497</v>
      </c>
    </row>
    <row r="9" spans="1:9" x14ac:dyDescent="0.2">
      <c r="A9" s="82" t="s">
        <v>11</v>
      </c>
      <c r="B9" s="250">
        <v>0.53026543790617497</v>
      </c>
    </row>
    <row r="10" spans="1:9" x14ac:dyDescent="0.2">
      <c r="A10" s="82" t="s">
        <v>15</v>
      </c>
      <c r="B10" s="250">
        <v>0.79408694301703997</v>
      </c>
    </row>
    <row r="11" spans="1:9" x14ac:dyDescent="0.2">
      <c r="A11" s="82" t="s">
        <v>12</v>
      </c>
      <c r="B11" s="250">
        <v>0.81351050806773195</v>
      </c>
    </row>
    <row r="12" spans="1:9" x14ac:dyDescent="0.2">
      <c r="A12" s="82" t="s">
        <v>17</v>
      </c>
      <c r="B12" s="250">
        <v>1.23138819951894</v>
      </c>
    </row>
    <row r="13" spans="1:9" x14ac:dyDescent="0.2">
      <c r="A13" s="82" t="s">
        <v>22</v>
      </c>
      <c r="B13" s="250">
        <v>1.2473110876136899</v>
      </c>
    </row>
    <row r="14" spans="1:9" x14ac:dyDescent="0.2">
      <c r="A14" s="82" t="s">
        <v>7</v>
      </c>
      <c r="B14" s="250">
        <v>1.3370755552392199</v>
      </c>
    </row>
    <row r="15" spans="1:9" x14ac:dyDescent="0.2">
      <c r="A15" s="82" t="s">
        <v>3</v>
      </c>
      <c r="B15" s="250">
        <v>1.42468048006689</v>
      </c>
    </row>
    <row r="16" spans="1:9" x14ac:dyDescent="0.2">
      <c r="A16" s="82" t="s">
        <v>5</v>
      </c>
      <c r="B16" s="250">
        <v>1.5050587686044099</v>
      </c>
    </row>
    <row r="17" spans="1:2" x14ac:dyDescent="0.2">
      <c r="A17" s="82" t="s">
        <v>19</v>
      </c>
      <c r="B17" s="250">
        <v>2.04745073452791</v>
      </c>
    </row>
    <row r="18" spans="1:2" x14ac:dyDescent="0.2">
      <c r="A18" s="82" t="s">
        <v>29</v>
      </c>
      <c r="B18" s="250">
        <v>2.1504083014303599</v>
      </c>
    </row>
    <row r="19" spans="1:2" x14ac:dyDescent="0.2">
      <c r="A19" s="82" t="s">
        <v>31</v>
      </c>
      <c r="B19" s="250">
        <v>2.19388252037899</v>
      </c>
    </row>
    <row r="20" spans="1:2" x14ac:dyDescent="0.2">
      <c r="A20" s="82" t="s">
        <v>26</v>
      </c>
      <c r="B20" s="250">
        <v>2.25155304919523</v>
      </c>
    </row>
    <row r="21" spans="1:2" x14ac:dyDescent="0.2">
      <c r="A21" s="82" t="s">
        <v>21</v>
      </c>
      <c r="B21" s="250">
        <v>2.4099881617630299</v>
      </c>
    </row>
    <row r="22" spans="1:2" x14ac:dyDescent="0.2">
      <c r="A22" s="82" t="s">
        <v>25</v>
      </c>
      <c r="B22" s="250">
        <v>2.53311202155699</v>
      </c>
    </row>
    <row r="23" spans="1:2" x14ac:dyDescent="0.2">
      <c r="A23" s="82" t="s">
        <v>10</v>
      </c>
      <c r="B23" s="250">
        <v>2.74140142042652</v>
      </c>
    </row>
    <row r="24" spans="1:2" x14ac:dyDescent="0.2">
      <c r="A24" s="82" t="s">
        <v>23</v>
      </c>
      <c r="B24" s="250">
        <v>2.9803943434270002</v>
      </c>
    </row>
    <row r="25" spans="1:2" x14ac:dyDescent="0.2">
      <c r="A25" s="82" t="s">
        <v>32</v>
      </c>
      <c r="B25" s="250">
        <v>3.0019897714056198</v>
      </c>
    </row>
    <row r="26" spans="1:2" x14ac:dyDescent="0.2">
      <c r="A26" s="82" t="s">
        <v>16</v>
      </c>
      <c r="B26" s="250">
        <v>3.1030165979256199</v>
      </c>
    </row>
    <row r="27" spans="1:2" x14ac:dyDescent="0.2">
      <c r="A27" s="82" t="s">
        <v>4</v>
      </c>
      <c r="B27" s="250">
        <v>3.5184373034389198</v>
      </c>
    </row>
    <row r="28" spans="1:2" x14ac:dyDescent="0.2">
      <c r="A28" s="82" t="s">
        <v>14</v>
      </c>
      <c r="B28" s="250">
        <v>3.6422158901447101</v>
      </c>
    </row>
    <row r="29" spans="1:2" x14ac:dyDescent="0.2">
      <c r="A29" s="82" t="s">
        <v>13</v>
      </c>
      <c r="B29" s="250">
        <v>3.9782738378412499</v>
      </c>
    </row>
    <row r="30" spans="1:2" x14ac:dyDescent="0.2">
      <c r="A30" s="82" t="s">
        <v>28</v>
      </c>
      <c r="B30" s="250">
        <v>4.6491401200424196</v>
      </c>
    </row>
    <row r="31" spans="1:2" x14ac:dyDescent="0.2">
      <c r="A31" s="82" t="s">
        <v>9</v>
      </c>
      <c r="B31" s="250">
        <v>4.7264559762504499</v>
      </c>
    </row>
    <row r="32" spans="1:2" x14ac:dyDescent="0.2">
      <c r="A32" s="82" t="s">
        <v>27</v>
      </c>
      <c r="B32" s="250">
        <v>5.1074119979269801</v>
      </c>
    </row>
    <row r="33" spans="1:2" x14ac:dyDescent="0.2">
      <c r="A33" s="82" t="s">
        <v>8</v>
      </c>
      <c r="B33" s="250">
        <v>5.6535545634448203</v>
      </c>
    </row>
    <row r="34" spans="1:2" x14ac:dyDescent="0.2">
      <c r="A34" s="82" t="s">
        <v>0</v>
      </c>
      <c r="B34" s="250">
        <v>5.7782994003511101</v>
      </c>
    </row>
    <row r="35" spans="1:2" x14ac:dyDescent="0.2">
      <c r="A35" s="82" t="s">
        <v>6</v>
      </c>
      <c r="B35" s="250">
        <v>7.6828788666156198</v>
      </c>
    </row>
    <row r="36" spans="1:2" x14ac:dyDescent="0.2">
      <c r="A36" s="82" t="s">
        <v>20</v>
      </c>
      <c r="B36" s="250">
        <v>8.1878422774133508</v>
      </c>
    </row>
    <row r="37" spans="1:2" x14ac:dyDescent="0.2">
      <c r="A37" s="82" t="s">
        <v>24</v>
      </c>
      <c r="B37" s="250">
        <v>11.9743180904812</v>
      </c>
    </row>
  </sheetData>
  <mergeCells count="1">
    <mergeCell ref="H1:I1"/>
  </mergeCells>
  <hyperlinks>
    <hyperlink ref="H1:I1" location="Index!A1" display="Regresar al Índice" xr:uid="{0A7CD470-7292-41EA-A64C-3504417AEBE1}"/>
  </hyperlink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E15F7-B1E6-4543-81F2-45C0BFE06DA9}">
  <sheetPr codeName="Hoja113"/>
  <dimension ref="A1:I38"/>
  <sheetViews>
    <sheetView workbookViewId="0"/>
  </sheetViews>
  <sheetFormatPr baseColWidth="10" defaultRowHeight="12.75" x14ac:dyDescent="0.2"/>
  <cols>
    <col min="1" max="16384" width="11.42578125" style="82"/>
  </cols>
  <sheetData>
    <row r="1" spans="1:9" ht="15" x14ac:dyDescent="0.25">
      <c r="A1" s="27" t="s">
        <v>1914</v>
      </c>
      <c r="H1" s="151" t="s">
        <v>1294</v>
      </c>
      <c r="I1" s="151"/>
    </row>
    <row r="2" spans="1:9" x14ac:dyDescent="0.2">
      <c r="A2" s="82" t="s">
        <v>1264</v>
      </c>
    </row>
    <row r="3" spans="1:9" x14ac:dyDescent="0.2">
      <c r="A3" s="82" t="s">
        <v>1296</v>
      </c>
    </row>
    <row r="5" spans="1:9" x14ac:dyDescent="0.2">
      <c r="A5" s="82" t="s">
        <v>2</v>
      </c>
      <c r="B5" s="82" t="s">
        <v>51</v>
      </c>
    </row>
    <row r="6" spans="1:9" x14ac:dyDescent="0.2">
      <c r="A6" s="82" t="s">
        <v>28</v>
      </c>
      <c r="B6" s="250">
        <v>-43.688166117553301</v>
      </c>
    </row>
    <row r="7" spans="1:9" x14ac:dyDescent="0.2">
      <c r="A7" s="82" t="s">
        <v>9</v>
      </c>
      <c r="B7" s="250">
        <v>-35.849024151768901</v>
      </c>
    </row>
    <row r="8" spans="1:9" x14ac:dyDescent="0.2">
      <c r="A8" s="82" t="s">
        <v>18</v>
      </c>
      <c r="B8" s="250">
        <v>-29.380396504188202</v>
      </c>
    </row>
    <row r="9" spans="1:9" x14ac:dyDescent="0.2">
      <c r="A9" s="82" t="s">
        <v>26</v>
      </c>
      <c r="B9" s="250">
        <v>-17.7729870650757</v>
      </c>
    </row>
    <row r="10" spans="1:9" x14ac:dyDescent="0.2">
      <c r="A10" s="82" t="s">
        <v>14</v>
      </c>
      <c r="B10" s="250">
        <v>-17.3873088047138</v>
      </c>
    </row>
    <row r="11" spans="1:9" x14ac:dyDescent="0.2">
      <c r="A11" s="82" t="s">
        <v>0</v>
      </c>
      <c r="B11" s="250">
        <v>-15.8956889204382</v>
      </c>
    </row>
    <row r="12" spans="1:9" x14ac:dyDescent="0.2">
      <c r="A12" s="82" t="s">
        <v>30</v>
      </c>
      <c r="B12" s="250">
        <v>-8.0118754702401507</v>
      </c>
    </row>
    <row r="13" spans="1:9" x14ac:dyDescent="0.2">
      <c r="A13" s="82" t="s">
        <v>3</v>
      </c>
      <c r="B13" s="250">
        <v>0.13520935802151501</v>
      </c>
    </row>
    <row r="14" spans="1:9" x14ac:dyDescent="0.2">
      <c r="A14" s="82" t="s">
        <v>33</v>
      </c>
      <c r="B14" s="250">
        <v>2.6872774209601298</v>
      </c>
    </row>
    <row r="15" spans="1:9" x14ac:dyDescent="0.2">
      <c r="A15" s="82" t="s">
        <v>29</v>
      </c>
      <c r="B15" s="250">
        <v>6.99161447606238</v>
      </c>
    </row>
    <row r="16" spans="1:9" x14ac:dyDescent="0.2">
      <c r="A16" s="82" t="s">
        <v>17</v>
      </c>
      <c r="B16" s="250">
        <v>9.5813278911649906</v>
      </c>
    </row>
    <row r="17" spans="1:2" x14ac:dyDescent="0.2">
      <c r="A17" s="82" t="s">
        <v>7</v>
      </c>
      <c r="B17" s="250">
        <v>13.575835679270201</v>
      </c>
    </row>
    <row r="18" spans="1:2" x14ac:dyDescent="0.2">
      <c r="A18" s="82" t="s">
        <v>19</v>
      </c>
      <c r="B18" s="250">
        <v>19.6399628115153</v>
      </c>
    </row>
    <row r="19" spans="1:2" x14ac:dyDescent="0.2">
      <c r="A19" s="82" t="s">
        <v>5</v>
      </c>
      <c r="B19" s="250">
        <v>19.899048673962302</v>
      </c>
    </row>
    <row r="20" spans="1:2" x14ac:dyDescent="0.2">
      <c r="A20" s="82" t="s">
        <v>13</v>
      </c>
      <c r="B20" s="250">
        <v>20.852710359923499</v>
      </c>
    </row>
    <row r="21" spans="1:2" x14ac:dyDescent="0.2">
      <c r="A21" s="82" t="s">
        <v>31</v>
      </c>
      <c r="B21" s="250">
        <v>26.605380655803</v>
      </c>
    </row>
    <row r="22" spans="1:2" x14ac:dyDescent="0.2">
      <c r="A22" s="82" t="s">
        <v>10</v>
      </c>
      <c r="B22" s="250">
        <v>27.200906805779901</v>
      </c>
    </row>
    <row r="23" spans="1:2" x14ac:dyDescent="0.2">
      <c r="A23" s="82" t="s">
        <v>4</v>
      </c>
      <c r="B23" s="250">
        <v>32.395919291836599</v>
      </c>
    </row>
    <row r="24" spans="1:2" x14ac:dyDescent="0.2">
      <c r="A24" s="82" t="s">
        <v>1</v>
      </c>
      <c r="B24" s="250">
        <v>35.079563394381502</v>
      </c>
    </row>
    <row r="25" spans="1:2" x14ac:dyDescent="0.2">
      <c r="A25" s="82" t="s">
        <v>27</v>
      </c>
      <c r="B25" s="250">
        <v>39.620126913041602</v>
      </c>
    </row>
    <row r="26" spans="1:2" x14ac:dyDescent="0.2">
      <c r="A26" s="82" t="s">
        <v>22</v>
      </c>
      <c r="B26" s="250">
        <v>41.608969401966597</v>
      </c>
    </row>
    <row r="27" spans="1:2" x14ac:dyDescent="0.2">
      <c r="A27" s="82" t="s">
        <v>16</v>
      </c>
      <c r="B27" s="250">
        <v>44.428388280638799</v>
      </c>
    </row>
    <row r="28" spans="1:2" x14ac:dyDescent="0.2">
      <c r="A28" s="82" t="s">
        <v>20</v>
      </c>
      <c r="B28" s="250">
        <v>44.601772222091</v>
      </c>
    </row>
    <row r="29" spans="1:2" x14ac:dyDescent="0.2">
      <c r="A29" s="82" t="s">
        <v>12</v>
      </c>
      <c r="B29" s="250">
        <v>46.375889085231798</v>
      </c>
    </row>
    <row r="30" spans="1:2" x14ac:dyDescent="0.2">
      <c r="A30" s="82" t="s">
        <v>11</v>
      </c>
      <c r="B30" s="250">
        <v>46.993618391522403</v>
      </c>
    </row>
    <row r="31" spans="1:2" x14ac:dyDescent="0.2">
      <c r="A31" s="82" t="s">
        <v>32</v>
      </c>
      <c r="B31" s="250">
        <v>54.081262093648903</v>
      </c>
    </row>
    <row r="32" spans="1:2" x14ac:dyDescent="0.2">
      <c r="A32" s="82" t="s">
        <v>25</v>
      </c>
      <c r="B32" s="250">
        <v>60.375495722771902</v>
      </c>
    </row>
    <row r="33" spans="1:2" x14ac:dyDescent="0.2">
      <c r="A33" s="82" t="s">
        <v>8</v>
      </c>
      <c r="B33" s="250">
        <v>103.177441462275</v>
      </c>
    </row>
    <row r="34" spans="1:2" x14ac:dyDescent="0.2">
      <c r="A34" s="82" t="s">
        <v>23</v>
      </c>
      <c r="B34" s="250">
        <v>110.1441757609</v>
      </c>
    </row>
    <row r="35" spans="1:2" x14ac:dyDescent="0.2">
      <c r="A35" s="82" t="s">
        <v>15</v>
      </c>
      <c r="B35" s="250">
        <v>116.970271128081</v>
      </c>
    </row>
    <row r="36" spans="1:2" x14ac:dyDescent="0.2">
      <c r="A36" s="82" t="s">
        <v>6</v>
      </c>
      <c r="B36" s="250">
        <v>283.893827412382</v>
      </c>
    </row>
    <row r="37" spans="1:2" x14ac:dyDescent="0.2">
      <c r="A37" s="82" t="s">
        <v>21</v>
      </c>
      <c r="B37" s="250">
        <v>414.040896617226</v>
      </c>
    </row>
    <row r="38" spans="1:2" x14ac:dyDescent="0.2">
      <c r="A38" s="82" t="s">
        <v>24</v>
      </c>
      <c r="B38" s="250">
        <v>975.75536690378999</v>
      </c>
    </row>
  </sheetData>
  <mergeCells count="1">
    <mergeCell ref="H1:I1"/>
  </mergeCells>
  <hyperlinks>
    <hyperlink ref="H1:I1" location="Index!A1" display="Regresar al Índice" xr:uid="{0B0087CE-BE1E-4D5F-9759-A8DE9B884750}"/>
  </hyperlink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5B29D-E812-49DE-A4C0-7608D29AA0F5}">
  <sheetPr codeName="Hoja114"/>
  <dimension ref="A1:I38"/>
  <sheetViews>
    <sheetView workbookViewId="0"/>
  </sheetViews>
  <sheetFormatPr baseColWidth="10" defaultRowHeight="12.75" x14ac:dyDescent="0.2"/>
  <cols>
    <col min="1" max="16384" width="11.42578125" style="82"/>
  </cols>
  <sheetData>
    <row r="1" spans="1:9" ht="15" x14ac:dyDescent="0.25">
      <c r="A1" s="27" t="s">
        <v>1915</v>
      </c>
      <c r="H1" s="151" t="s">
        <v>1294</v>
      </c>
      <c r="I1" s="151"/>
    </row>
    <row r="2" spans="1:9" x14ac:dyDescent="0.2">
      <c r="A2" s="82" t="s">
        <v>1264</v>
      </c>
    </row>
    <row r="3" spans="1:9" x14ac:dyDescent="0.2">
      <c r="A3" s="82" t="s">
        <v>1297</v>
      </c>
    </row>
    <row r="5" spans="1:9" x14ac:dyDescent="0.2">
      <c r="A5" s="82" t="s">
        <v>2</v>
      </c>
      <c r="B5" s="82" t="s">
        <v>51</v>
      </c>
    </row>
    <row r="6" spans="1:9" x14ac:dyDescent="0.2">
      <c r="A6" s="82" t="s">
        <v>18</v>
      </c>
      <c r="B6" s="250">
        <v>-36.3289361445472</v>
      </c>
    </row>
    <row r="7" spans="1:9" x14ac:dyDescent="0.2">
      <c r="A7" s="82" t="s">
        <v>33</v>
      </c>
      <c r="B7" s="250">
        <v>-23.1048718142806</v>
      </c>
    </row>
    <row r="8" spans="1:9" x14ac:dyDescent="0.2">
      <c r="A8" s="82" t="s">
        <v>12</v>
      </c>
      <c r="B8" s="250">
        <v>-17.056307041879499</v>
      </c>
    </row>
    <row r="9" spans="1:9" x14ac:dyDescent="0.2">
      <c r="A9" s="82" t="s">
        <v>28</v>
      </c>
      <c r="B9" s="250">
        <v>-13.063873244141501</v>
      </c>
    </row>
    <row r="10" spans="1:9" x14ac:dyDescent="0.2">
      <c r="A10" s="82" t="s">
        <v>17</v>
      </c>
      <c r="B10" s="250">
        <v>-9.5958434335864293</v>
      </c>
    </row>
    <row r="11" spans="1:9" x14ac:dyDescent="0.2">
      <c r="A11" s="82" t="s">
        <v>23</v>
      </c>
      <c r="B11" s="250">
        <v>-7.8821836657536704</v>
      </c>
    </row>
    <row r="12" spans="1:9" x14ac:dyDescent="0.2">
      <c r="A12" s="82" t="s">
        <v>31</v>
      </c>
      <c r="B12" s="250">
        <v>-4.6638215206234896</v>
      </c>
    </row>
    <row r="13" spans="1:9" x14ac:dyDescent="0.2">
      <c r="A13" s="82" t="s">
        <v>27</v>
      </c>
      <c r="B13" s="250">
        <v>-4.2747527046868203</v>
      </c>
    </row>
    <row r="14" spans="1:9" x14ac:dyDescent="0.2">
      <c r="A14" s="82" t="s">
        <v>4</v>
      </c>
      <c r="B14" s="250">
        <v>-2.2882282959236702</v>
      </c>
    </row>
    <row r="15" spans="1:9" x14ac:dyDescent="0.2">
      <c r="A15" s="82" t="s">
        <v>0</v>
      </c>
      <c r="B15" s="250">
        <v>-1.69532734738266</v>
      </c>
    </row>
    <row r="16" spans="1:9" x14ac:dyDescent="0.2">
      <c r="A16" s="82" t="s">
        <v>6</v>
      </c>
      <c r="B16" s="250">
        <v>-0.822753649431474</v>
      </c>
    </row>
    <row r="17" spans="1:2" x14ac:dyDescent="0.2">
      <c r="A17" s="82" t="s">
        <v>21</v>
      </c>
      <c r="B17" s="250">
        <v>-0.35686191466896</v>
      </c>
    </row>
    <row r="18" spans="1:2" x14ac:dyDescent="0.2">
      <c r="A18" s="82" t="s">
        <v>5</v>
      </c>
      <c r="B18" s="250">
        <v>0.73435865539566203</v>
      </c>
    </row>
    <row r="19" spans="1:2" x14ac:dyDescent="0.2">
      <c r="A19" s="82" t="s">
        <v>26</v>
      </c>
      <c r="B19" s="250">
        <v>4.87527145643294</v>
      </c>
    </row>
    <row r="20" spans="1:2" x14ac:dyDescent="0.2">
      <c r="A20" s="82" t="s">
        <v>24</v>
      </c>
      <c r="B20" s="250">
        <v>5.6669878006865098</v>
      </c>
    </row>
    <row r="21" spans="1:2" x14ac:dyDescent="0.2">
      <c r="A21" s="82" t="s">
        <v>1</v>
      </c>
      <c r="B21" s="250">
        <v>5.8268524510482598</v>
      </c>
    </row>
    <row r="22" spans="1:2" x14ac:dyDescent="0.2">
      <c r="A22" s="82" t="s">
        <v>16</v>
      </c>
      <c r="B22" s="250">
        <v>6.6920225722022897</v>
      </c>
    </row>
    <row r="23" spans="1:2" x14ac:dyDescent="0.2">
      <c r="A23" s="82" t="s">
        <v>9</v>
      </c>
      <c r="B23" s="250">
        <v>8.8142765915375101</v>
      </c>
    </row>
    <row r="24" spans="1:2" x14ac:dyDescent="0.2">
      <c r="A24" s="82" t="s">
        <v>3</v>
      </c>
      <c r="B24" s="250">
        <v>10.028843748980499</v>
      </c>
    </row>
    <row r="25" spans="1:2" x14ac:dyDescent="0.2">
      <c r="A25" s="82" t="s">
        <v>7</v>
      </c>
      <c r="B25" s="250">
        <v>10.4941952637075</v>
      </c>
    </row>
    <row r="26" spans="1:2" x14ac:dyDescent="0.2">
      <c r="A26" s="82" t="s">
        <v>10</v>
      </c>
      <c r="B26" s="250">
        <v>10.9235953647893</v>
      </c>
    </row>
    <row r="27" spans="1:2" x14ac:dyDescent="0.2">
      <c r="A27" s="82" t="s">
        <v>25</v>
      </c>
      <c r="B27" s="250">
        <v>11.320865628628001</v>
      </c>
    </row>
    <row r="28" spans="1:2" x14ac:dyDescent="0.2">
      <c r="A28" s="82" t="s">
        <v>11</v>
      </c>
      <c r="B28" s="250">
        <v>12.9339265834267</v>
      </c>
    </row>
    <row r="29" spans="1:2" x14ac:dyDescent="0.2">
      <c r="A29" s="82" t="s">
        <v>13</v>
      </c>
      <c r="B29" s="250">
        <v>13.0818978132134</v>
      </c>
    </row>
    <row r="30" spans="1:2" x14ac:dyDescent="0.2">
      <c r="A30" s="82" t="s">
        <v>22</v>
      </c>
      <c r="B30" s="250">
        <v>16.550257623874099</v>
      </c>
    </row>
    <row r="31" spans="1:2" x14ac:dyDescent="0.2">
      <c r="A31" s="82" t="s">
        <v>20</v>
      </c>
      <c r="B31" s="250">
        <v>17.592546485254498</v>
      </c>
    </row>
    <row r="32" spans="1:2" x14ac:dyDescent="0.2">
      <c r="A32" s="82" t="s">
        <v>30</v>
      </c>
      <c r="B32" s="250">
        <v>20.1577773055674</v>
      </c>
    </row>
    <row r="33" spans="1:2" x14ac:dyDescent="0.2">
      <c r="A33" s="82" t="s">
        <v>19</v>
      </c>
      <c r="B33" s="250">
        <v>20.596830491308001</v>
      </c>
    </row>
    <row r="34" spans="1:2" x14ac:dyDescent="0.2">
      <c r="A34" s="82" t="s">
        <v>14</v>
      </c>
      <c r="B34" s="250">
        <v>22.861724536734702</v>
      </c>
    </row>
    <row r="35" spans="1:2" x14ac:dyDescent="0.2">
      <c r="A35" s="82" t="s">
        <v>29</v>
      </c>
      <c r="B35" s="250">
        <v>24.7833569083231</v>
      </c>
    </row>
    <row r="36" spans="1:2" x14ac:dyDescent="0.2">
      <c r="A36" s="82" t="s">
        <v>32</v>
      </c>
      <c r="B36" s="250">
        <v>28.360100451006101</v>
      </c>
    </row>
    <row r="37" spans="1:2" x14ac:dyDescent="0.2">
      <c r="A37" s="82" t="s">
        <v>8</v>
      </c>
      <c r="B37" s="250">
        <v>29.131231967749901</v>
      </c>
    </row>
    <row r="38" spans="1:2" x14ac:dyDescent="0.2">
      <c r="A38" s="82" t="s">
        <v>15</v>
      </c>
      <c r="B38" s="250">
        <v>30.645320082930802</v>
      </c>
    </row>
  </sheetData>
  <mergeCells count="1">
    <mergeCell ref="H1:I1"/>
  </mergeCells>
  <hyperlinks>
    <hyperlink ref="H1:I1" location="Index!A1" display="Regresar al Índice" xr:uid="{3087E8E4-254E-447B-92EB-4D6EF1576FBE}"/>
  </hyperlink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43E23-53F0-4157-81D9-D2B0A98EC3EB}">
  <sheetPr codeName="Hoja115"/>
  <dimension ref="A1:I72"/>
  <sheetViews>
    <sheetView workbookViewId="0"/>
  </sheetViews>
  <sheetFormatPr baseColWidth="10" defaultRowHeight="12.75" x14ac:dyDescent="0.2"/>
  <cols>
    <col min="1" max="16384" width="11.42578125" style="82"/>
  </cols>
  <sheetData>
    <row r="1" spans="1:9" ht="15" x14ac:dyDescent="0.25">
      <c r="A1" s="27" t="s">
        <v>1916</v>
      </c>
      <c r="H1" s="151" t="s">
        <v>1294</v>
      </c>
      <c r="I1" s="151"/>
    </row>
    <row r="2" spans="1:9" x14ac:dyDescent="0.2">
      <c r="A2" s="82" t="s">
        <v>1264</v>
      </c>
    </row>
    <row r="3" spans="1:9" x14ac:dyDescent="0.2">
      <c r="A3" s="82" t="s">
        <v>1297</v>
      </c>
    </row>
    <row r="5" spans="1:9" x14ac:dyDescent="0.2">
      <c r="A5" s="82" t="s">
        <v>285</v>
      </c>
      <c r="B5" s="82" t="s">
        <v>329</v>
      </c>
      <c r="C5" s="251" t="s">
        <v>1298</v>
      </c>
      <c r="D5" s="251" t="s">
        <v>1299</v>
      </c>
      <c r="E5" s="252" t="s">
        <v>1300</v>
      </c>
    </row>
    <row r="6" spans="1:9" x14ac:dyDescent="0.2">
      <c r="A6" s="82" t="s">
        <v>76</v>
      </c>
      <c r="B6" s="82" t="s">
        <v>129</v>
      </c>
      <c r="C6" s="251">
        <v>437</v>
      </c>
      <c r="D6" s="251">
        <v>1664</v>
      </c>
      <c r="E6" s="252">
        <v>0.208068093125964</v>
      </c>
    </row>
    <row r="7" spans="1:9" x14ac:dyDescent="0.2">
      <c r="A7" s="82" t="s">
        <v>53</v>
      </c>
      <c r="B7" s="82" t="s">
        <v>130</v>
      </c>
      <c r="C7" s="251">
        <v>539</v>
      </c>
      <c r="D7" s="251">
        <v>1566</v>
      </c>
      <c r="E7" s="252">
        <v>0.25605168104494702</v>
      </c>
    </row>
    <row r="8" spans="1:9" x14ac:dyDescent="0.2">
      <c r="A8" s="82" t="s">
        <v>53</v>
      </c>
      <c r="B8" s="82" t="s">
        <v>131</v>
      </c>
      <c r="C8" s="251">
        <v>636</v>
      </c>
      <c r="D8" s="251">
        <v>1900</v>
      </c>
      <c r="E8" s="252">
        <v>0.25071589901180102</v>
      </c>
    </row>
    <row r="9" spans="1:9" x14ac:dyDescent="0.2">
      <c r="A9" s="82" t="s">
        <v>53</v>
      </c>
      <c r="B9" s="82" t="s">
        <v>132</v>
      </c>
      <c r="C9" s="251">
        <v>512</v>
      </c>
      <c r="D9" s="251">
        <v>1746</v>
      </c>
      <c r="E9" s="252">
        <v>0.226632418032987</v>
      </c>
    </row>
    <row r="10" spans="1:9" x14ac:dyDescent="0.2">
      <c r="A10" s="82" t="s">
        <v>53</v>
      </c>
      <c r="B10" s="82" t="s">
        <v>133</v>
      </c>
      <c r="C10" s="251">
        <v>509</v>
      </c>
      <c r="D10" s="251">
        <v>2184</v>
      </c>
      <c r="E10" s="252">
        <v>0.18900493478778399</v>
      </c>
    </row>
    <row r="11" spans="1:9" x14ac:dyDescent="0.2">
      <c r="A11" s="82" t="s">
        <v>53</v>
      </c>
      <c r="B11" s="82" t="s">
        <v>134</v>
      </c>
      <c r="C11" s="251">
        <v>613</v>
      </c>
      <c r="D11" s="251">
        <v>1779</v>
      </c>
      <c r="E11" s="252">
        <v>0.25636869259607697</v>
      </c>
    </row>
    <row r="12" spans="1:9" x14ac:dyDescent="0.2">
      <c r="A12" s="82" t="s">
        <v>53</v>
      </c>
      <c r="B12" s="82" t="s">
        <v>135</v>
      </c>
      <c r="C12" s="251">
        <v>583</v>
      </c>
      <c r="D12" s="251">
        <v>2114</v>
      </c>
      <c r="E12" s="252">
        <v>0.21607577478651199</v>
      </c>
    </row>
    <row r="13" spans="1:9" x14ac:dyDescent="0.2">
      <c r="A13" s="82" t="s">
        <v>53</v>
      </c>
      <c r="B13" s="82" t="s">
        <v>136</v>
      </c>
      <c r="C13" s="251">
        <v>573</v>
      </c>
      <c r="D13" s="251">
        <v>2499</v>
      </c>
      <c r="E13" s="252">
        <v>0.18655528208826899</v>
      </c>
    </row>
    <row r="14" spans="1:9" x14ac:dyDescent="0.2">
      <c r="A14" s="82" t="s">
        <v>53</v>
      </c>
      <c r="B14" s="82" t="s">
        <v>137</v>
      </c>
      <c r="C14" s="251">
        <v>425</v>
      </c>
      <c r="D14" s="251">
        <v>1997</v>
      </c>
      <c r="E14" s="252">
        <v>0.17537443924432899</v>
      </c>
    </row>
    <row r="15" spans="1:9" x14ac:dyDescent="0.2">
      <c r="A15" s="82" t="s">
        <v>53</v>
      </c>
      <c r="B15" s="82" t="s">
        <v>138</v>
      </c>
      <c r="C15" s="251">
        <v>624</v>
      </c>
      <c r="D15" s="251">
        <v>2652</v>
      </c>
      <c r="E15" s="252">
        <v>0.19053969594800799</v>
      </c>
    </row>
    <row r="16" spans="1:9" x14ac:dyDescent="0.2">
      <c r="A16" s="82" t="s">
        <v>53</v>
      </c>
      <c r="B16" s="82" t="s">
        <v>139</v>
      </c>
      <c r="C16" s="251">
        <v>616</v>
      </c>
      <c r="D16" s="251">
        <v>1936</v>
      </c>
      <c r="E16" s="252">
        <v>0.24149094237538901</v>
      </c>
    </row>
    <row r="17" spans="1:5" x14ac:dyDescent="0.2">
      <c r="A17" s="82" t="s">
        <v>53</v>
      </c>
      <c r="B17" s="82" t="s">
        <v>140</v>
      </c>
      <c r="C17" s="251">
        <v>457</v>
      </c>
      <c r="D17" s="251">
        <v>3109</v>
      </c>
      <c r="E17" s="252">
        <v>0.12826074520422601</v>
      </c>
    </row>
    <row r="18" spans="1:5" x14ac:dyDescent="0.2">
      <c r="A18" s="82" t="s">
        <v>77</v>
      </c>
      <c r="B18" s="82" t="s">
        <v>129</v>
      </c>
      <c r="C18" s="251">
        <v>461</v>
      </c>
      <c r="D18" s="251">
        <v>2213</v>
      </c>
      <c r="E18" s="252">
        <v>0.172427077271088</v>
      </c>
    </row>
    <row r="19" spans="1:5" x14ac:dyDescent="0.2">
      <c r="A19" s="82" t="s">
        <v>53</v>
      </c>
      <c r="B19" s="82" t="s">
        <v>130</v>
      </c>
      <c r="C19" s="251">
        <v>269</v>
      </c>
      <c r="D19" s="251">
        <v>2259</v>
      </c>
      <c r="E19" s="252">
        <v>0.10636352021088399</v>
      </c>
    </row>
    <row r="20" spans="1:5" x14ac:dyDescent="0.2">
      <c r="A20" s="82" t="s">
        <v>53</v>
      </c>
      <c r="B20" s="82" t="s">
        <v>131</v>
      </c>
      <c r="C20" s="251">
        <v>423</v>
      </c>
      <c r="D20" s="251">
        <v>2567</v>
      </c>
      <c r="E20" s="252">
        <v>0.14156882638138099</v>
      </c>
    </row>
    <row r="21" spans="1:5" x14ac:dyDescent="0.2">
      <c r="A21" s="82" t="s">
        <v>53</v>
      </c>
      <c r="B21" s="82" t="s">
        <v>132</v>
      </c>
      <c r="C21" s="251">
        <v>302</v>
      </c>
      <c r="D21" s="251">
        <v>1866</v>
      </c>
      <c r="E21" s="252">
        <v>0.139430378871363</v>
      </c>
    </row>
    <row r="22" spans="1:5" x14ac:dyDescent="0.2">
      <c r="A22" s="82" t="s">
        <v>53</v>
      </c>
      <c r="B22" s="82" t="s">
        <v>133</v>
      </c>
      <c r="C22" s="251">
        <v>316</v>
      </c>
      <c r="D22" s="251">
        <v>2117</v>
      </c>
      <c r="E22" s="252">
        <v>0.12974518692117101</v>
      </c>
    </row>
    <row r="23" spans="1:5" x14ac:dyDescent="0.2">
      <c r="A23" s="82" t="s">
        <v>53</v>
      </c>
      <c r="B23" s="82" t="s">
        <v>134</v>
      </c>
      <c r="C23" s="251">
        <v>335</v>
      </c>
      <c r="D23" s="251">
        <v>2031</v>
      </c>
      <c r="E23" s="252">
        <v>0.141424313526539</v>
      </c>
    </row>
    <row r="24" spans="1:5" x14ac:dyDescent="0.2">
      <c r="A24" s="82" t="s">
        <v>53</v>
      </c>
      <c r="B24" s="82" t="s">
        <v>135</v>
      </c>
      <c r="C24" s="251">
        <v>377</v>
      </c>
      <c r="D24" s="251">
        <v>1824</v>
      </c>
      <c r="E24" s="252">
        <v>0.17135258393179201</v>
      </c>
    </row>
    <row r="25" spans="1:5" x14ac:dyDescent="0.2">
      <c r="A25" s="82" t="s">
        <v>53</v>
      </c>
      <c r="B25" s="82" t="s">
        <v>136</v>
      </c>
      <c r="C25" s="251">
        <v>304</v>
      </c>
      <c r="D25" s="251">
        <v>1823</v>
      </c>
      <c r="E25" s="252">
        <v>0.14308143515653199</v>
      </c>
    </row>
    <row r="26" spans="1:5" x14ac:dyDescent="0.2">
      <c r="A26" s="82" t="s">
        <v>53</v>
      </c>
      <c r="B26" s="82" t="s">
        <v>137</v>
      </c>
      <c r="C26" s="251">
        <v>321</v>
      </c>
      <c r="D26" s="251">
        <v>1651</v>
      </c>
      <c r="E26" s="252">
        <v>0.162981961871455</v>
      </c>
    </row>
    <row r="27" spans="1:5" x14ac:dyDescent="0.2">
      <c r="A27" s="82" t="s">
        <v>53</v>
      </c>
      <c r="B27" s="82" t="s">
        <v>138</v>
      </c>
      <c r="C27" s="251">
        <v>414</v>
      </c>
      <c r="D27" s="251">
        <v>1740</v>
      </c>
      <c r="E27" s="252">
        <v>0.19207851286865599</v>
      </c>
    </row>
    <row r="28" spans="1:5" x14ac:dyDescent="0.2">
      <c r="A28" s="82" t="s">
        <v>53</v>
      </c>
      <c r="B28" s="82" t="s">
        <v>139</v>
      </c>
      <c r="C28" s="251">
        <v>449</v>
      </c>
      <c r="D28" s="251">
        <v>1854</v>
      </c>
      <c r="E28" s="252">
        <v>0.194999897980137</v>
      </c>
    </row>
    <row r="29" spans="1:5" x14ac:dyDescent="0.2">
      <c r="A29" s="82" t="s">
        <v>53</v>
      </c>
      <c r="B29" s="82" t="s">
        <v>140</v>
      </c>
      <c r="C29" s="251">
        <v>477</v>
      </c>
      <c r="D29" s="251">
        <v>1819</v>
      </c>
      <c r="E29" s="252">
        <v>0.207698208415208</v>
      </c>
    </row>
    <row r="30" spans="1:5" x14ac:dyDescent="0.2">
      <c r="A30" s="82" t="s">
        <v>78</v>
      </c>
      <c r="B30" s="82" t="s">
        <v>129</v>
      </c>
      <c r="C30" s="251">
        <v>376</v>
      </c>
      <c r="D30" s="251">
        <v>1628</v>
      </c>
      <c r="E30" s="252">
        <v>0.18750396052201601</v>
      </c>
    </row>
    <row r="31" spans="1:5" x14ac:dyDescent="0.2">
      <c r="A31" s="82" t="s">
        <v>53</v>
      </c>
      <c r="B31" s="82" t="s">
        <v>130</v>
      </c>
      <c r="C31" s="251">
        <v>370</v>
      </c>
      <c r="D31" s="251">
        <v>1874</v>
      </c>
      <c r="E31" s="252">
        <v>0.164904033596596</v>
      </c>
    </row>
    <row r="32" spans="1:5" x14ac:dyDescent="0.2">
      <c r="A32" s="82" t="s">
        <v>53</v>
      </c>
      <c r="B32" s="82" t="s">
        <v>131</v>
      </c>
      <c r="C32" s="251">
        <v>363</v>
      </c>
      <c r="D32" s="251">
        <v>1831</v>
      </c>
      <c r="E32" s="252">
        <v>0.165470901892286</v>
      </c>
    </row>
    <row r="33" spans="1:5" x14ac:dyDescent="0.2">
      <c r="A33" s="82" t="s">
        <v>53</v>
      </c>
      <c r="B33" s="82" t="s">
        <v>132</v>
      </c>
      <c r="C33" s="251">
        <v>272</v>
      </c>
      <c r="D33" s="251">
        <v>1442</v>
      </c>
      <c r="E33" s="252">
        <v>0.158592719995471</v>
      </c>
    </row>
    <row r="34" spans="1:5" x14ac:dyDescent="0.2">
      <c r="A34" s="82" t="s">
        <v>53</v>
      </c>
      <c r="B34" s="82" t="s">
        <v>133</v>
      </c>
      <c r="C34" s="251">
        <v>241</v>
      </c>
      <c r="D34" s="251">
        <v>1398</v>
      </c>
      <c r="E34" s="252">
        <v>0.14722386260480799</v>
      </c>
    </row>
    <row r="35" spans="1:5" x14ac:dyDescent="0.2">
      <c r="A35" s="82" t="s">
        <v>53</v>
      </c>
      <c r="B35" s="82" t="s">
        <v>134</v>
      </c>
      <c r="C35" s="251">
        <v>251</v>
      </c>
      <c r="D35" s="251">
        <v>1552</v>
      </c>
      <c r="E35" s="252">
        <v>0.13937372445938701</v>
      </c>
    </row>
    <row r="36" spans="1:5" x14ac:dyDescent="0.2">
      <c r="A36" s="82" t="s">
        <v>53</v>
      </c>
      <c r="B36" s="82" t="s">
        <v>135</v>
      </c>
      <c r="C36" s="251">
        <v>263</v>
      </c>
      <c r="D36" s="251">
        <v>1669</v>
      </c>
      <c r="E36" s="252">
        <v>0.13632230367738599</v>
      </c>
    </row>
    <row r="37" spans="1:5" x14ac:dyDescent="0.2">
      <c r="A37" s="82" t="s">
        <v>53</v>
      </c>
      <c r="B37" s="82" t="s">
        <v>136</v>
      </c>
      <c r="C37" s="251">
        <v>279</v>
      </c>
      <c r="D37" s="251">
        <v>1641</v>
      </c>
      <c r="E37" s="252">
        <v>0.14548319355078901</v>
      </c>
    </row>
    <row r="38" spans="1:5" x14ac:dyDescent="0.2">
      <c r="A38" s="82" t="s">
        <v>53</v>
      </c>
      <c r="B38" s="82" t="s">
        <v>137</v>
      </c>
      <c r="C38" s="251">
        <v>320</v>
      </c>
      <c r="D38" s="251">
        <v>1673</v>
      </c>
      <c r="E38" s="252">
        <v>0.16058427126421301</v>
      </c>
    </row>
    <row r="39" spans="1:5" x14ac:dyDescent="0.2">
      <c r="A39" s="82" t="s">
        <v>53</v>
      </c>
      <c r="B39" s="82" t="s">
        <v>138</v>
      </c>
      <c r="C39" s="251">
        <v>362</v>
      </c>
      <c r="D39" s="251">
        <v>1733</v>
      </c>
      <c r="E39" s="252">
        <v>0.172797903970144</v>
      </c>
    </row>
    <row r="40" spans="1:5" x14ac:dyDescent="0.2">
      <c r="A40" s="82" t="s">
        <v>53</v>
      </c>
      <c r="B40" s="82" t="s">
        <v>139</v>
      </c>
      <c r="C40" s="251">
        <v>336</v>
      </c>
      <c r="D40" s="251">
        <v>1818</v>
      </c>
      <c r="E40" s="252">
        <v>0.15611608479584399</v>
      </c>
    </row>
    <row r="41" spans="1:5" x14ac:dyDescent="0.2">
      <c r="A41" s="82" t="s">
        <v>53</v>
      </c>
      <c r="B41" s="82" t="s">
        <v>140</v>
      </c>
      <c r="C41" s="251">
        <v>318</v>
      </c>
      <c r="D41" s="251">
        <v>1716</v>
      </c>
      <c r="E41" s="252">
        <v>0.15622871212572101</v>
      </c>
    </row>
    <row r="42" spans="1:5" x14ac:dyDescent="0.2">
      <c r="A42" s="82" t="s">
        <v>413</v>
      </c>
      <c r="B42" s="82" t="s">
        <v>129</v>
      </c>
      <c r="C42" s="251">
        <v>324</v>
      </c>
      <c r="D42" s="251">
        <v>1763</v>
      </c>
      <c r="E42" s="252">
        <v>0.155140308726157</v>
      </c>
    </row>
    <row r="43" spans="1:5" x14ac:dyDescent="0.2">
      <c r="A43" s="82" t="s">
        <v>53</v>
      </c>
      <c r="B43" s="82" t="s">
        <v>130</v>
      </c>
      <c r="C43" s="251">
        <v>297</v>
      </c>
      <c r="D43" s="251">
        <v>1733</v>
      </c>
      <c r="E43" s="252">
        <v>0.14631010922502199</v>
      </c>
    </row>
    <row r="44" spans="1:5" x14ac:dyDescent="0.2">
      <c r="A44" s="82" t="s">
        <v>53</v>
      </c>
      <c r="B44" s="82" t="s">
        <v>131</v>
      </c>
      <c r="C44" s="251">
        <v>343</v>
      </c>
      <c r="D44" s="251">
        <v>1781</v>
      </c>
      <c r="E44" s="252">
        <v>0.161452493181961</v>
      </c>
    </row>
    <row r="45" spans="1:5" x14ac:dyDescent="0.2">
      <c r="A45" s="82" t="s">
        <v>53</v>
      </c>
      <c r="B45" s="82" t="s">
        <v>132</v>
      </c>
      <c r="C45" s="251">
        <v>291</v>
      </c>
      <c r="D45" s="251">
        <v>1704</v>
      </c>
      <c r="E45" s="252">
        <v>0.145676311859566</v>
      </c>
    </row>
    <row r="46" spans="1:5" x14ac:dyDescent="0.2">
      <c r="A46" s="82" t="s">
        <v>53</v>
      </c>
      <c r="B46" s="82" t="s">
        <v>133</v>
      </c>
      <c r="C46" s="251">
        <v>298</v>
      </c>
      <c r="D46" s="251">
        <v>1763</v>
      </c>
      <c r="E46" s="252">
        <v>0.14474914356437299</v>
      </c>
    </row>
    <row r="47" spans="1:5" x14ac:dyDescent="0.2">
      <c r="A47" s="82" t="s">
        <v>53</v>
      </c>
      <c r="B47" s="82" t="s">
        <v>134</v>
      </c>
      <c r="C47" s="251">
        <v>323</v>
      </c>
      <c r="D47" s="251">
        <v>1646</v>
      </c>
      <c r="E47" s="252">
        <v>0.16397481021586799</v>
      </c>
    </row>
    <row r="48" spans="1:5" x14ac:dyDescent="0.2">
      <c r="A48" s="82" t="s">
        <v>53</v>
      </c>
      <c r="B48" s="82" t="s">
        <v>135</v>
      </c>
      <c r="C48" s="251">
        <v>312</v>
      </c>
      <c r="D48" s="251">
        <v>1765</v>
      </c>
      <c r="E48" s="252">
        <v>0.150241924144453</v>
      </c>
    </row>
    <row r="49" spans="1:5" x14ac:dyDescent="0.2">
      <c r="A49" s="82" t="s">
        <v>53</v>
      </c>
      <c r="B49" s="82" t="s">
        <v>136</v>
      </c>
      <c r="C49" s="251">
        <v>298</v>
      </c>
      <c r="D49" s="251">
        <v>1780</v>
      </c>
      <c r="E49" s="252">
        <v>0.143591147383092</v>
      </c>
    </row>
    <row r="50" spans="1:5" x14ac:dyDescent="0.2">
      <c r="A50" s="82" t="s">
        <v>53</v>
      </c>
      <c r="B50" s="82" t="s">
        <v>137</v>
      </c>
      <c r="C50" s="251">
        <v>375</v>
      </c>
      <c r="D50" s="251">
        <v>1997</v>
      </c>
      <c r="E50" s="252">
        <v>0.157902991672629</v>
      </c>
    </row>
    <row r="51" spans="1:5" x14ac:dyDescent="0.2">
      <c r="A51" s="82" t="s">
        <v>53</v>
      </c>
      <c r="B51" s="82" t="s">
        <v>138</v>
      </c>
      <c r="C51" s="251">
        <v>479</v>
      </c>
      <c r="D51" s="251">
        <v>2087</v>
      </c>
      <c r="E51" s="252">
        <v>0.18683238661823601</v>
      </c>
    </row>
    <row r="52" spans="1:5" x14ac:dyDescent="0.2">
      <c r="A52" s="82" t="s">
        <v>53</v>
      </c>
      <c r="B52" s="82" t="s">
        <v>139</v>
      </c>
      <c r="C52" s="251">
        <v>388</v>
      </c>
      <c r="D52" s="251">
        <v>2245</v>
      </c>
      <c r="E52" s="252">
        <v>0.14730653891095</v>
      </c>
    </row>
    <row r="53" spans="1:5" x14ac:dyDescent="0.2">
      <c r="A53" s="82" t="s">
        <v>53</v>
      </c>
      <c r="B53" s="82" t="s">
        <v>140</v>
      </c>
      <c r="C53" s="251">
        <v>481</v>
      </c>
      <c r="D53" s="251">
        <v>2345</v>
      </c>
      <c r="E53" s="252">
        <v>0.17017714195133499</v>
      </c>
    </row>
    <row r="54" spans="1:5" x14ac:dyDescent="0.2">
      <c r="A54" s="82" t="s">
        <v>708</v>
      </c>
      <c r="B54" s="82" t="s">
        <v>129</v>
      </c>
      <c r="C54" s="251">
        <v>955</v>
      </c>
      <c r="D54" s="251">
        <v>2932</v>
      </c>
      <c r="E54" s="252">
        <v>0.24566809935624201</v>
      </c>
    </row>
    <row r="55" spans="1:5" x14ac:dyDescent="0.2">
      <c r="A55" s="82" t="s">
        <v>53</v>
      </c>
      <c r="B55" s="82" t="s">
        <v>130</v>
      </c>
      <c r="C55" s="251">
        <v>807</v>
      </c>
      <c r="D55" s="251">
        <v>2639</v>
      </c>
      <c r="E55" s="252">
        <v>0.23409639669736201</v>
      </c>
    </row>
    <row r="56" spans="1:5" x14ac:dyDescent="0.2">
      <c r="A56" s="82" t="s">
        <v>53</v>
      </c>
      <c r="B56" s="82" t="s">
        <v>131</v>
      </c>
      <c r="C56" s="251">
        <v>750</v>
      </c>
      <c r="D56" s="251">
        <v>2950</v>
      </c>
      <c r="E56" s="252">
        <v>0.20267725959152699</v>
      </c>
    </row>
    <row r="57" spans="1:5" x14ac:dyDescent="0.2">
      <c r="A57" s="82" t="s">
        <v>53</v>
      </c>
      <c r="B57" s="82" t="s">
        <v>132</v>
      </c>
      <c r="C57" s="251">
        <v>790</v>
      </c>
      <c r="D57" s="251">
        <v>3132</v>
      </c>
      <c r="E57" s="252">
        <v>0.201496750241596</v>
      </c>
    </row>
    <row r="58" spans="1:5" x14ac:dyDescent="0.2">
      <c r="A58" s="82" t="s">
        <v>53</v>
      </c>
      <c r="B58" s="82" t="s">
        <v>133</v>
      </c>
      <c r="C58" s="251">
        <v>742</v>
      </c>
      <c r="D58" s="251">
        <v>3524</v>
      </c>
      <c r="E58" s="252">
        <v>0.17389450310280199</v>
      </c>
    </row>
    <row r="59" spans="1:5" x14ac:dyDescent="0.2">
      <c r="A59" s="82" t="s">
        <v>53</v>
      </c>
      <c r="B59" s="82" t="s">
        <v>134</v>
      </c>
      <c r="C59" s="251">
        <v>856</v>
      </c>
      <c r="D59" s="251">
        <v>3337</v>
      </c>
      <c r="E59" s="252">
        <v>0.20404874271026199</v>
      </c>
    </row>
    <row r="60" spans="1:5" x14ac:dyDescent="0.2">
      <c r="A60" s="82" t="s">
        <v>53</v>
      </c>
      <c r="B60" s="82" t="s">
        <v>135</v>
      </c>
      <c r="C60" s="251">
        <v>1016</v>
      </c>
      <c r="D60" s="251">
        <v>2888</v>
      </c>
      <c r="E60" s="252">
        <v>0.26029634749319402</v>
      </c>
    </row>
    <row r="61" spans="1:5" x14ac:dyDescent="0.2">
      <c r="A61" s="82" t="s">
        <v>53</v>
      </c>
      <c r="B61" s="82" t="s">
        <v>136</v>
      </c>
      <c r="C61" s="251">
        <v>1008</v>
      </c>
      <c r="D61" s="251">
        <v>2613</v>
      </c>
      <c r="E61" s="252">
        <v>0.278457101526842</v>
      </c>
    </row>
    <row r="62" spans="1:5" x14ac:dyDescent="0.2">
      <c r="A62" s="82" t="s">
        <v>53</v>
      </c>
      <c r="B62" s="82" t="s">
        <v>137</v>
      </c>
      <c r="C62" s="251">
        <v>1000</v>
      </c>
      <c r="D62" s="251">
        <v>2429</v>
      </c>
      <c r="E62" s="252">
        <v>0.29157757008582702</v>
      </c>
    </row>
    <row r="63" spans="1:5" x14ac:dyDescent="0.2">
      <c r="A63" s="82" t="s">
        <v>53</v>
      </c>
      <c r="B63" s="82" t="s">
        <v>138</v>
      </c>
      <c r="C63" s="251">
        <v>853</v>
      </c>
      <c r="D63" s="251">
        <v>2619</v>
      </c>
      <c r="E63" s="252">
        <v>0.24576707850291901</v>
      </c>
    </row>
    <row r="64" spans="1:5" x14ac:dyDescent="0.2">
      <c r="A64" s="82" t="s">
        <v>53</v>
      </c>
      <c r="B64" s="82" t="s">
        <v>139</v>
      </c>
      <c r="C64" s="251">
        <v>1380</v>
      </c>
      <c r="D64" s="251">
        <v>2497</v>
      </c>
      <c r="E64" s="252">
        <v>0.35594596448767701</v>
      </c>
    </row>
    <row r="65" spans="1:5" x14ac:dyDescent="0.2">
      <c r="A65" s="82" t="s">
        <v>53</v>
      </c>
      <c r="B65" s="82" t="s">
        <v>140</v>
      </c>
      <c r="C65" s="251">
        <v>1814</v>
      </c>
      <c r="D65" s="251">
        <v>2785</v>
      </c>
      <c r="E65" s="252">
        <v>0.39440677052028</v>
      </c>
    </row>
    <row r="66" spans="1:5" x14ac:dyDescent="0.2">
      <c r="A66" s="82" t="s">
        <v>1112</v>
      </c>
      <c r="B66" s="82" t="s">
        <v>129</v>
      </c>
      <c r="C66" s="251">
        <v>945</v>
      </c>
      <c r="D66" s="251">
        <v>2965</v>
      </c>
      <c r="E66" s="252">
        <v>0.24161650990814501</v>
      </c>
    </row>
    <row r="67" spans="1:5" x14ac:dyDescent="0.2">
      <c r="A67" s="82" t="s">
        <v>53</v>
      </c>
      <c r="B67" s="82" t="s">
        <v>130</v>
      </c>
      <c r="C67" s="251">
        <v>1270</v>
      </c>
      <c r="D67" s="251">
        <v>2552</v>
      </c>
      <c r="E67" s="252">
        <v>0.33223701857515497</v>
      </c>
    </row>
    <row r="68" spans="1:5" x14ac:dyDescent="0.2">
      <c r="A68" s="82" t="s">
        <v>53</v>
      </c>
      <c r="B68" s="82" t="s">
        <v>131</v>
      </c>
      <c r="C68" s="251">
        <v>1524</v>
      </c>
      <c r="D68" s="251">
        <v>2411</v>
      </c>
      <c r="E68" s="252">
        <v>0.38732458261610098</v>
      </c>
    </row>
    <row r="69" spans="1:5" x14ac:dyDescent="0.2">
      <c r="A69" s="82" t="s">
        <v>53</v>
      </c>
      <c r="B69" s="82" t="s">
        <v>132</v>
      </c>
      <c r="C69" s="251">
        <v>1641</v>
      </c>
      <c r="D69" s="251">
        <v>2220</v>
      </c>
      <c r="E69" s="252">
        <v>0.42499731897373899</v>
      </c>
    </row>
    <row r="70" spans="1:5" x14ac:dyDescent="0.2">
      <c r="A70" s="82" t="s">
        <v>53</v>
      </c>
      <c r="B70" s="82" t="s">
        <v>133</v>
      </c>
      <c r="C70" s="251">
        <v>1433</v>
      </c>
      <c r="D70" s="251">
        <v>2451</v>
      </c>
      <c r="E70" s="252">
        <v>0.368937178303132</v>
      </c>
    </row>
    <row r="71" spans="1:5" x14ac:dyDescent="0.2">
      <c r="A71" s="82" t="s">
        <v>53</v>
      </c>
      <c r="B71" s="82" t="s">
        <v>134</v>
      </c>
      <c r="C71" s="251">
        <v>1025</v>
      </c>
      <c r="D71" s="251">
        <v>2315</v>
      </c>
      <c r="E71" s="252">
        <v>0.30680068233489799</v>
      </c>
    </row>
    <row r="72" spans="1:5" x14ac:dyDescent="0.2">
      <c r="A72" s="82" t="s">
        <v>53</v>
      </c>
      <c r="B72" s="82" t="s">
        <v>135</v>
      </c>
      <c r="C72" s="251">
        <v>626</v>
      </c>
      <c r="D72" s="251">
        <v>2657</v>
      </c>
      <c r="E72" s="252">
        <v>0.19072824686499601</v>
      </c>
    </row>
  </sheetData>
  <mergeCells count="1">
    <mergeCell ref="H1:I1"/>
  </mergeCells>
  <hyperlinks>
    <hyperlink ref="H1:I1" location="Index!A1" display="Regresar al Índice" xr:uid="{B47B7E5F-1C4F-4745-A3B8-7B8387F3BFBB}"/>
  </hyperlink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E979B-E834-45E9-A8B4-BE706EA86F43}">
  <sheetPr codeName="Hoja116"/>
  <dimension ref="A1:I11"/>
  <sheetViews>
    <sheetView workbookViewId="0"/>
  </sheetViews>
  <sheetFormatPr baseColWidth="10" defaultRowHeight="12.75" x14ac:dyDescent="0.2"/>
  <cols>
    <col min="1" max="16384" width="11.42578125" style="82"/>
  </cols>
  <sheetData>
    <row r="1" spans="1:9" ht="15" x14ac:dyDescent="0.25">
      <c r="A1" s="27" t="s">
        <v>1917</v>
      </c>
      <c r="H1" s="151" t="s">
        <v>1294</v>
      </c>
      <c r="I1" s="151"/>
    </row>
    <row r="2" spans="1:9" x14ac:dyDescent="0.2">
      <c r="A2" s="82" t="s">
        <v>1264</v>
      </c>
    </row>
    <row r="3" spans="1:9" x14ac:dyDescent="0.2">
      <c r="A3" s="82" t="s">
        <v>1301</v>
      </c>
    </row>
    <row r="5" spans="1:9" x14ac:dyDescent="0.2">
      <c r="A5" s="251" t="s">
        <v>125</v>
      </c>
      <c r="B5" s="251" t="s">
        <v>1302</v>
      </c>
      <c r="C5" s="251" t="s">
        <v>1303</v>
      </c>
      <c r="D5" s="251" t="s">
        <v>1518</v>
      </c>
      <c r="E5" s="251" t="s">
        <v>1519</v>
      </c>
    </row>
    <row r="6" spans="1:9" x14ac:dyDescent="0.2">
      <c r="A6" s="251" t="s">
        <v>607</v>
      </c>
      <c r="B6" s="251">
        <v>1832.827</v>
      </c>
      <c r="C6" s="251">
        <v>399.52800000000002</v>
      </c>
      <c r="D6" s="251">
        <v>89.07</v>
      </c>
      <c r="E6" s="251">
        <v>375.09199999999998</v>
      </c>
    </row>
    <row r="7" spans="1:9" x14ac:dyDescent="0.2">
      <c r="A7" s="251" t="s">
        <v>608</v>
      </c>
      <c r="B7" s="251">
        <v>1449.4169999999999</v>
      </c>
      <c r="C7" s="251">
        <v>299.69299999999998</v>
      </c>
      <c r="D7" s="251">
        <v>45.564</v>
      </c>
      <c r="E7" s="251">
        <v>406.81599999999997</v>
      </c>
    </row>
    <row r="8" spans="1:9" x14ac:dyDescent="0.2">
      <c r="A8" s="251" t="s">
        <v>609</v>
      </c>
      <c r="B8" s="251">
        <v>1517.5440000000001</v>
      </c>
      <c r="C8" s="251">
        <v>167.41200000000001</v>
      </c>
      <c r="D8" s="251">
        <v>33.856000000000002</v>
      </c>
      <c r="E8" s="251">
        <v>213.40299999999999</v>
      </c>
    </row>
    <row r="9" spans="1:9" x14ac:dyDescent="0.2">
      <c r="A9" s="251" t="s">
        <v>610</v>
      </c>
      <c r="B9" s="251">
        <v>1565.981</v>
      </c>
      <c r="C9" s="251">
        <v>199.107</v>
      </c>
      <c r="D9" s="251">
        <v>55.930999999999997</v>
      </c>
      <c r="E9" s="251">
        <v>255.66499999999999</v>
      </c>
    </row>
    <row r="10" spans="1:9" x14ac:dyDescent="0.2">
      <c r="A10" s="251" t="s">
        <v>1049</v>
      </c>
      <c r="B10" s="251">
        <v>1991.1310000000001</v>
      </c>
      <c r="C10" s="251">
        <v>932.87400000000002</v>
      </c>
      <c r="D10" s="251">
        <v>155.58500000000001</v>
      </c>
      <c r="E10" s="251">
        <v>824.00300000000004</v>
      </c>
    </row>
    <row r="11" spans="1:9" x14ac:dyDescent="0.2">
      <c r="A11" s="251" t="s">
        <v>1802</v>
      </c>
      <c r="B11" s="251">
        <v>2021.5260000000001</v>
      </c>
      <c r="C11" s="251">
        <v>366.53500000000003</v>
      </c>
      <c r="D11" s="251">
        <v>246.255</v>
      </c>
      <c r="E11" s="251">
        <v>648.774</v>
      </c>
    </row>
  </sheetData>
  <mergeCells count="1">
    <mergeCell ref="H1:I1"/>
  </mergeCells>
  <hyperlinks>
    <hyperlink ref="H1:I1" location="Index!A1" display="Regresar al Índice" xr:uid="{716B8A3E-6CD8-4AE7-8641-76EE323FAC21}"/>
  </hyperlink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5EA71-053F-4096-8301-E14DF71F1300}">
  <sheetPr codeName="Hoja117"/>
  <dimension ref="A1:I60"/>
  <sheetViews>
    <sheetView workbookViewId="0"/>
  </sheetViews>
  <sheetFormatPr baseColWidth="10" defaultRowHeight="12.75" x14ac:dyDescent="0.2"/>
  <cols>
    <col min="1" max="16384" width="11.42578125" style="82"/>
  </cols>
  <sheetData>
    <row r="1" spans="1:9" ht="15" x14ac:dyDescent="0.25">
      <c r="A1" s="27" t="s">
        <v>1918</v>
      </c>
      <c r="H1" s="151" t="s">
        <v>1294</v>
      </c>
      <c r="I1" s="151"/>
    </row>
    <row r="2" spans="1:9" x14ac:dyDescent="0.2">
      <c r="A2" s="82" t="s">
        <v>1520</v>
      </c>
    </row>
    <row r="3" spans="1:9" x14ac:dyDescent="0.2">
      <c r="A3" s="82" t="s">
        <v>1521</v>
      </c>
    </row>
    <row r="5" spans="1:9" x14ac:dyDescent="0.2">
      <c r="A5" s="82" t="s">
        <v>285</v>
      </c>
      <c r="B5" s="82" t="s">
        <v>329</v>
      </c>
      <c r="C5" s="82" t="s">
        <v>1522</v>
      </c>
      <c r="D5" s="82" t="s">
        <v>591</v>
      </c>
    </row>
    <row r="6" spans="1:9" x14ac:dyDescent="0.2">
      <c r="A6" s="82" t="s">
        <v>77</v>
      </c>
      <c r="B6" s="82" t="s">
        <v>129</v>
      </c>
      <c r="C6" s="251">
        <v>260737</v>
      </c>
      <c r="D6" s="251">
        <v>257534</v>
      </c>
    </row>
    <row r="7" spans="1:9" x14ac:dyDescent="0.2">
      <c r="A7" s="82" t="s">
        <v>53</v>
      </c>
      <c r="B7" s="82" t="s">
        <v>130</v>
      </c>
      <c r="C7" s="251">
        <v>262936</v>
      </c>
      <c r="D7" s="251">
        <v>258478.5</v>
      </c>
    </row>
    <row r="8" spans="1:9" x14ac:dyDescent="0.2">
      <c r="A8" s="82" t="s">
        <v>53</v>
      </c>
      <c r="B8" s="82" t="s">
        <v>131</v>
      </c>
      <c r="C8" s="251">
        <v>263057</v>
      </c>
      <c r="D8" s="251">
        <v>259358</v>
      </c>
    </row>
    <row r="9" spans="1:9" x14ac:dyDescent="0.2">
      <c r="A9" s="82" t="s">
        <v>53</v>
      </c>
      <c r="B9" s="82" t="s">
        <v>132</v>
      </c>
      <c r="C9" s="251">
        <v>264347</v>
      </c>
      <c r="D9" s="251">
        <v>260221.08333333299</v>
      </c>
    </row>
    <row r="10" spans="1:9" x14ac:dyDescent="0.2">
      <c r="A10" s="82" t="s">
        <v>53</v>
      </c>
      <c r="B10" s="82" t="s">
        <v>133</v>
      </c>
      <c r="C10" s="251">
        <v>265395</v>
      </c>
      <c r="D10" s="251">
        <v>261024.5</v>
      </c>
    </row>
    <row r="11" spans="1:9" x14ac:dyDescent="0.2">
      <c r="A11" s="82" t="s">
        <v>53</v>
      </c>
      <c r="B11" s="82" t="s">
        <v>134</v>
      </c>
      <c r="C11" s="251">
        <v>267595</v>
      </c>
      <c r="D11" s="251">
        <v>261879.33333333299</v>
      </c>
    </row>
    <row r="12" spans="1:9" x14ac:dyDescent="0.2">
      <c r="A12" s="82" t="s">
        <v>53</v>
      </c>
      <c r="B12" s="82" t="s">
        <v>135</v>
      </c>
      <c r="C12" s="251">
        <v>267058</v>
      </c>
      <c r="D12" s="251">
        <v>262682.58333333302</v>
      </c>
    </row>
    <row r="13" spans="1:9" x14ac:dyDescent="0.2">
      <c r="A13" s="82" t="s">
        <v>53</v>
      </c>
      <c r="B13" s="82" t="s">
        <v>136</v>
      </c>
      <c r="C13" s="251">
        <v>265555</v>
      </c>
      <c r="D13" s="251">
        <v>263274.16666666698</v>
      </c>
    </row>
    <row r="14" spans="1:9" x14ac:dyDescent="0.2">
      <c r="A14" s="82" t="s">
        <v>53</v>
      </c>
      <c r="B14" s="82" t="s">
        <v>137</v>
      </c>
      <c r="C14" s="251">
        <v>268251</v>
      </c>
      <c r="D14" s="251">
        <v>264045.91666666698</v>
      </c>
    </row>
    <row r="15" spans="1:9" x14ac:dyDescent="0.2">
      <c r="A15" s="82" t="s">
        <v>53</v>
      </c>
      <c r="B15" s="82" t="s">
        <v>138</v>
      </c>
      <c r="C15" s="251">
        <v>264982</v>
      </c>
      <c r="D15" s="251">
        <v>264392.33333333302</v>
      </c>
    </row>
    <row r="16" spans="1:9" x14ac:dyDescent="0.2">
      <c r="A16" s="82" t="s">
        <v>53</v>
      </c>
      <c r="B16" s="82" t="s">
        <v>139</v>
      </c>
      <c r="C16" s="251">
        <v>265034</v>
      </c>
      <c r="D16" s="251">
        <v>264731.16666666698</v>
      </c>
    </row>
    <row r="17" spans="1:4" x14ac:dyDescent="0.2">
      <c r="A17" s="82" t="s">
        <v>53</v>
      </c>
      <c r="B17" s="82" t="s">
        <v>140</v>
      </c>
      <c r="C17" s="251">
        <v>264643</v>
      </c>
      <c r="D17" s="251">
        <v>264965.83333333302</v>
      </c>
    </row>
    <row r="18" spans="1:4" x14ac:dyDescent="0.2">
      <c r="A18" s="82" t="s">
        <v>78</v>
      </c>
      <c r="B18" s="82" t="s">
        <v>129</v>
      </c>
      <c r="C18" s="251">
        <v>263735</v>
      </c>
      <c r="D18" s="251">
        <v>265215.66666666698</v>
      </c>
    </row>
    <row r="19" spans="1:4" x14ac:dyDescent="0.2">
      <c r="A19" s="82" t="s">
        <v>53</v>
      </c>
      <c r="B19" s="82" t="s">
        <v>130</v>
      </c>
      <c r="C19" s="251">
        <v>263434</v>
      </c>
      <c r="D19" s="251">
        <v>265257.16666666698</v>
      </c>
    </row>
    <row r="20" spans="1:4" x14ac:dyDescent="0.2">
      <c r="A20" s="82" t="s">
        <v>53</v>
      </c>
      <c r="B20" s="82" t="s">
        <v>131</v>
      </c>
      <c r="C20" s="251">
        <v>264782</v>
      </c>
      <c r="D20" s="251">
        <v>265400.91666666698</v>
      </c>
    </row>
    <row r="21" spans="1:4" x14ac:dyDescent="0.2">
      <c r="A21" s="82" t="s">
        <v>53</v>
      </c>
      <c r="B21" s="82" t="s">
        <v>132</v>
      </c>
      <c r="C21" s="251">
        <v>260637</v>
      </c>
      <c r="D21" s="251">
        <v>265091.75</v>
      </c>
    </row>
    <row r="22" spans="1:4" x14ac:dyDescent="0.2">
      <c r="A22" s="82" t="s">
        <v>53</v>
      </c>
      <c r="B22" s="82" t="s">
        <v>133</v>
      </c>
      <c r="C22" s="251">
        <v>257592</v>
      </c>
      <c r="D22" s="251">
        <v>264441.5</v>
      </c>
    </row>
    <row r="23" spans="1:4" x14ac:dyDescent="0.2">
      <c r="A23" s="82" t="s">
        <v>53</v>
      </c>
      <c r="B23" s="82" t="s">
        <v>134</v>
      </c>
      <c r="C23" s="251">
        <v>255373</v>
      </c>
      <c r="D23" s="251">
        <v>263423</v>
      </c>
    </row>
    <row r="24" spans="1:4" x14ac:dyDescent="0.2">
      <c r="A24" s="82" t="s">
        <v>53</v>
      </c>
      <c r="B24" s="82" t="s">
        <v>135</v>
      </c>
      <c r="C24" s="251">
        <v>255717</v>
      </c>
      <c r="D24" s="251">
        <v>262477.91666666698</v>
      </c>
    </row>
    <row r="25" spans="1:4" x14ac:dyDescent="0.2">
      <c r="A25" s="82" t="s">
        <v>53</v>
      </c>
      <c r="B25" s="82" t="s">
        <v>136</v>
      </c>
      <c r="C25" s="251">
        <v>256844</v>
      </c>
      <c r="D25" s="251">
        <v>261752</v>
      </c>
    </row>
    <row r="26" spans="1:4" x14ac:dyDescent="0.2">
      <c r="A26" s="82" t="s">
        <v>53</v>
      </c>
      <c r="B26" s="82" t="s">
        <v>137</v>
      </c>
      <c r="C26" s="251">
        <v>258573</v>
      </c>
      <c r="D26" s="251">
        <v>260945.5</v>
      </c>
    </row>
    <row r="27" spans="1:4" x14ac:dyDescent="0.2">
      <c r="A27" s="82" t="s">
        <v>53</v>
      </c>
      <c r="B27" s="82" t="s">
        <v>138</v>
      </c>
      <c r="C27" s="251">
        <v>260732</v>
      </c>
      <c r="D27" s="251">
        <v>260591.33333333299</v>
      </c>
    </row>
    <row r="28" spans="1:4" x14ac:dyDescent="0.2">
      <c r="A28" s="82" t="s">
        <v>53</v>
      </c>
      <c r="B28" s="82" t="s">
        <v>139</v>
      </c>
      <c r="C28" s="251">
        <v>262675</v>
      </c>
      <c r="D28" s="251">
        <v>260394.75</v>
      </c>
    </row>
    <row r="29" spans="1:4" x14ac:dyDescent="0.2">
      <c r="A29" s="82" t="s">
        <v>53</v>
      </c>
      <c r="B29" s="82" t="s">
        <v>140</v>
      </c>
      <c r="C29" s="251">
        <v>264142</v>
      </c>
      <c r="D29" s="251">
        <v>260353</v>
      </c>
    </row>
    <row r="30" spans="1:4" x14ac:dyDescent="0.2">
      <c r="A30" s="82" t="s">
        <v>413</v>
      </c>
      <c r="B30" s="82" t="s">
        <v>129</v>
      </c>
      <c r="C30" s="251">
        <v>257254</v>
      </c>
      <c r="D30" s="251">
        <v>259812.91666666701</v>
      </c>
    </row>
    <row r="31" spans="1:4" x14ac:dyDescent="0.2">
      <c r="A31" s="82" t="s">
        <v>53</v>
      </c>
      <c r="B31" s="82" t="s">
        <v>130</v>
      </c>
      <c r="C31" s="251">
        <v>259763</v>
      </c>
      <c r="D31" s="251">
        <v>259507</v>
      </c>
    </row>
    <row r="32" spans="1:4" x14ac:dyDescent="0.2">
      <c r="A32" s="82" t="s">
        <v>53</v>
      </c>
      <c r="B32" s="82" t="s">
        <v>131</v>
      </c>
      <c r="C32" s="251">
        <v>261855</v>
      </c>
      <c r="D32" s="251">
        <v>259263.08333333299</v>
      </c>
    </row>
    <row r="33" spans="1:4" x14ac:dyDescent="0.2">
      <c r="A33" s="82" t="s">
        <v>53</v>
      </c>
      <c r="B33" s="82" t="s">
        <v>132</v>
      </c>
      <c r="C33" s="251">
        <v>262792</v>
      </c>
      <c r="D33" s="251">
        <v>259442.66666666701</v>
      </c>
    </row>
    <row r="34" spans="1:4" x14ac:dyDescent="0.2">
      <c r="A34" s="82" t="s">
        <v>53</v>
      </c>
      <c r="B34" s="82" t="s">
        <v>133</v>
      </c>
      <c r="C34" s="251">
        <v>263780</v>
      </c>
      <c r="D34" s="251">
        <v>259958.33333333299</v>
      </c>
    </row>
    <row r="35" spans="1:4" x14ac:dyDescent="0.2">
      <c r="A35" s="82" t="s">
        <v>53</v>
      </c>
      <c r="B35" s="82" t="s">
        <v>134</v>
      </c>
      <c r="C35" s="251">
        <v>264301</v>
      </c>
      <c r="D35" s="251">
        <v>260702.33333333299</v>
      </c>
    </row>
    <row r="36" spans="1:4" x14ac:dyDescent="0.2">
      <c r="A36" s="82" t="s">
        <v>53</v>
      </c>
      <c r="B36" s="82" t="s">
        <v>135</v>
      </c>
      <c r="C36" s="251">
        <v>265562</v>
      </c>
      <c r="D36" s="251">
        <v>261522.75</v>
      </c>
    </row>
    <row r="37" spans="1:4" x14ac:dyDescent="0.2">
      <c r="A37" s="82" t="s">
        <v>53</v>
      </c>
      <c r="B37" s="82" t="s">
        <v>136</v>
      </c>
      <c r="C37" s="251">
        <v>265503</v>
      </c>
      <c r="D37" s="251">
        <v>262244.33333333302</v>
      </c>
    </row>
    <row r="38" spans="1:4" x14ac:dyDescent="0.2">
      <c r="A38" s="82" t="s">
        <v>53</v>
      </c>
      <c r="B38" s="82" t="s">
        <v>137</v>
      </c>
      <c r="C38" s="251">
        <v>267736</v>
      </c>
      <c r="D38" s="251">
        <v>263007.91666666698</v>
      </c>
    </row>
    <row r="39" spans="1:4" x14ac:dyDescent="0.2">
      <c r="A39" s="82" t="s">
        <v>53</v>
      </c>
      <c r="B39" s="82" t="s">
        <v>138</v>
      </c>
      <c r="C39" s="251">
        <v>268144</v>
      </c>
      <c r="D39" s="251">
        <v>263625.58333333302</v>
      </c>
    </row>
    <row r="40" spans="1:4" x14ac:dyDescent="0.2">
      <c r="A40" s="82" t="s">
        <v>53</v>
      </c>
      <c r="B40" s="82" t="s">
        <v>139</v>
      </c>
      <c r="C40" s="251">
        <v>270864</v>
      </c>
      <c r="D40" s="251">
        <v>264308</v>
      </c>
    </row>
    <row r="41" spans="1:4" x14ac:dyDescent="0.2">
      <c r="A41" s="82" t="s">
        <v>53</v>
      </c>
      <c r="B41" s="82" t="s">
        <v>140</v>
      </c>
      <c r="C41" s="251">
        <v>271212</v>
      </c>
      <c r="D41" s="251">
        <v>264897.16666666698</v>
      </c>
    </row>
    <row r="42" spans="1:4" x14ac:dyDescent="0.2">
      <c r="A42" s="82" t="s">
        <v>708</v>
      </c>
      <c r="B42" s="82" t="s">
        <v>129</v>
      </c>
      <c r="C42" s="251">
        <v>269760</v>
      </c>
      <c r="D42" s="251">
        <v>265939.33333333302</v>
      </c>
    </row>
    <row r="43" spans="1:4" x14ac:dyDescent="0.2">
      <c r="A43" s="82" t="s">
        <v>53</v>
      </c>
      <c r="B43" s="82" t="s">
        <v>130</v>
      </c>
      <c r="C43" s="251">
        <v>274569</v>
      </c>
      <c r="D43" s="251">
        <v>267173.16666666698</v>
      </c>
    </row>
    <row r="44" spans="1:4" x14ac:dyDescent="0.2">
      <c r="A44" s="82" t="s">
        <v>53</v>
      </c>
      <c r="B44" s="82" t="s">
        <v>131</v>
      </c>
      <c r="C44" s="251">
        <v>274904</v>
      </c>
      <c r="D44" s="251">
        <v>268260.58333333302</v>
      </c>
    </row>
    <row r="45" spans="1:4" x14ac:dyDescent="0.2">
      <c r="A45" s="82" t="s">
        <v>53</v>
      </c>
      <c r="B45" s="82" t="s">
        <v>132</v>
      </c>
      <c r="C45" s="251">
        <v>280513</v>
      </c>
      <c r="D45" s="251">
        <v>269737.33333333302</v>
      </c>
    </row>
    <row r="46" spans="1:4" x14ac:dyDescent="0.2">
      <c r="A46" s="82" t="s">
        <v>53</v>
      </c>
      <c r="B46" s="82" t="s">
        <v>133</v>
      </c>
      <c r="C46" s="251">
        <v>277157</v>
      </c>
      <c r="D46" s="251">
        <v>270852.08333333302</v>
      </c>
    </row>
    <row r="47" spans="1:4" x14ac:dyDescent="0.2">
      <c r="A47" s="82" t="s">
        <v>53</v>
      </c>
      <c r="B47" s="82" t="s">
        <v>134</v>
      </c>
      <c r="C47" s="251">
        <v>278173</v>
      </c>
      <c r="D47" s="251">
        <v>272008.08333333302</v>
      </c>
    </row>
    <row r="48" spans="1:4" x14ac:dyDescent="0.2">
      <c r="A48" s="82" t="s">
        <v>53</v>
      </c>
      <c r="B48" s="82" t="s">
        <v>135</v>
      </c>
      <c r="C48" s="251">
        <v>279098</v>
      </c>
      <c r="D48" s="251">
        <v>273136.08333333302</v>
      </c>
    </row>
    <row r="49" spans="1:4" x14ac:dyDescent="0.2">
      <c r="A49" s="82" t="s">
        <v>53</v>
      </c>
      <c r="B49" s="82" t="s">
        <v>136</v>
      </c>
      <c r="C49" s="251">
        <v>280895</v>
      </c>
      <c r="D49" s="251">
        <v>274418.75</v>
      </c>
    </row>
    <row r="50" spans="1:4" x14ac:dyDescent="0.2">
      <c r="A50" s="82" t="s">
        <v>53</v>
      </c>
      <c r="B50" s="82" t="s">
        <v>137</v>
      </c>
      <c r="C50" s="251">
        <v>282468</v>
      </c>
      <c r="D50" s="251">
        <v>275646.41666666698</v>
      </c>
    </row>
    <row r="51" spans="1:4" x14ac:dyDescent="0.2">
      <c r="A51" s="82" t="s">
        <v>53</v>
      </c>
      <c r="B51" s="82" t="s">
        <v>138</v>
      </c>
      <c r="C51" s="251">
        <v>283433</v>
      </c>
      <c r="D51" s="251">
        <v>276920.5</v>
      </c>
    </row>
    <row r="52" spans="1:4" x14ac:dyDescent="0.2">
      <c r="A52" s="82" t="s">
        <v>53</v>
      </c>
      <c r="B52" s="82" t="s">
        <v>139</v>
      </c>
      <c r="C52" s="251">
        <v>285852</v>
      </c>
      <c r="D52" s="251">
        <v>278169.5</v>
      </c>
    </row>
    <row r="53" spans="1:4" x14ac:dyDescent="0.2">
      <c r="A53" s="82" t="s">
        <v>53</v>
      </c>
      <c r="B53" s="82" t="s">
        <v>140</v>
      </c>
      <c r="C53" s="251">
        <v>285905</v>
      </c>
      <c r="D53" s="251">
        <v>279393.91666666698</v>
      </c>
    </row>
    <row r="54" spans="1:4" x14ac:dyDescent="0.2">
      <c r="A54" s="82" t="s">
        <v>1112</v>
      </c>
      <c r="B54" s="82" t="s">
        <v>129</v>
      </c>
      <c r="C54" s="251">
        <v>284134</v>
      </c>
      <c r="D54" s="251">
        <v>280591.75</v>
      </c>
    </row>
    <row r="55" spans="1:4" x14ac:dyDescent="0.2">
      <c r="A55" s="82" t="s">
        <v>53</v>
      </c>
      <c r="B55" s="82" t="s">
        <v>130</v>
      </c>
      <c r="C55" s="251">
        <v>286570</v>
      </c>
      <c r="D55" s="251">
        <v>281591.83333333302</v>
      </c>
    </row>
    <row r="56" spans="1:4" x14ac:dyDescent="0.2">
      <c r="A56" s="82" t="s">
        <v>53</v>
      </c>
      <c r="B56" s="82" t="s">
        <v>131</v>
      </c>
      <c r="C56" s="251">
        <v>286843</v>
      </c>
      <c r="D56" s="251">
        <v>282586.75</v>
      </c>
    </row>
    <row r="57" spans="1:4" x14ac:dyDescent="0.2">
      <c r="A57" s="82" t="s">
        <v>53</v>
      </c>
      <c r="B57" s="82" t="s">
        <v>132</v>
      </c>
      <c r="C57" s="251">
        <v>288385</v>
      </c>
      <c r="D57" s="251">
        <v>283242.75</v>
      </c>
    </row>
    <row r="58" spans="1:4" x14ac:dyDescent="0.2">
      <c r="A58" s="82" t="s">
        <v>53</v>
      </c>
      <c r="B58" s="82" t="s">
        <v>133</v>
      </c>
      <c r="C58" s="251">
        <v>290540</v>
      </c>
      <c r="D58" s="251">
        <v>284358</v>
      </c>
    </row>
    <row r="59" spans="1:4" x14ac:dyDescent="0.2">
      <c r="A59" s="82" t="s">
        <v>53</v>
      </c>
      <c r="B59" s="82" t="s">
        <v>134</v>
      </c>
      <c r="C59" s="251">
        <v>290884</v>
      </c>
      <c r="D59" s="251">
        <v>285417.25</v>
      </c>
    </row>
    <row r="60" spans="1:4" x14ac:dyDescent="0.2">
      <c r="A60" s="82" t="s">
        <v>53</v>
      </c>
      <c r="B60" s="82" t="s">
        <v>135</v>
      </c>
      <c r="C60" s="251">
        <v>287789</v>
      </c>
      <c r="D60" s="251">
        <v>286141.5</v>
      </c>
    </row>
  </sheetData>
  <mergeCells count="1">
    <mergeCell ref="H1:I1"/>
  </mergeCells>
  <hyperlinks>
    <hyperlink ref="H1:I1" location="Index!A1" display="Regresar al Índice" xr:uid="{40C921F9-7489-47CA-8CAD-BCD2C5B4B3CC}"/>
  </hyperlink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78AB3-30DD-4102-957D-0DB41169C53C}">
  <sheetPr codeName="Hoja118"/>
  <dimension ref="A1:I38"/>
  <sheetViews>
    <sheetView topLeftCell="A4" workbookViewId="0"/>
  </sheetViews>
  <sheetFormatPr baseColWidth="10" defaultRowHeight="12.75" x14ac:dyDescent="0.2"/>
  <cols>
    <col min="1" max="16384" width="11.42578125" style="82"/>
  </cols>
  <sheetData>
    <row r="1" spans="1:9" ht="15" x14ac:dyDescent="0.25">
      <c r="A1" s="27" t="s">
        <v>1919</v>
      </c>
      <c r="H1" s="151" t="s">
        <v>1294</v>
      </c>
      <c r="I1" s="151"/>
    </row>
    <row r="2" spans="1:9" x14ac:dyDescent="0.2">
      <c r="A2" s="82" t="s">
        <v>1520</v>
      </c>
    </row>
    <row r="3" spans="1:9" x14ac:dyDescent="0.2">
      <c r="A3" s="82" t="s">
        <v>1523</v>
      </c>
    </row>
    <row r="5" spans="1:9" x14ac:dyDescent="0.2">
      <c r="A5" s="82" t="s">
        <v>2</v>
      </c>
      <c r="B5" s="82" t="s">
        <v>51</v>
      </c>
    </row>
    <row r="6" spans="1:9" x14ac:dyDescent="0.2">
      <c r="A6" s="82" t="s">
        <v>7</v>
      </c>
      <c r="B6" s="250">
        <v>-15.415137387164</v>
      </c>
    </row>
    <row r="7" spans="1:9" x14ac:dyDescent="0.2">
      <c r="A7" s="82" t="s">
        <v>15</v>
      </c>
      <c r="B7" s="250">
        <v>-12.132352941176499</v>
      </c>
    </row>
    <row r="8" spans="1:9" x14ac:dyDescent="0.2">
      <c r="A8" s="82" t="s">
        <v>29</v>
      </c>
      <c r="B8" s="250">
        <v>-9.4082197396740792</v>
      </c>
    </row>
    <row r="9" spans="1:9" x14ac:dyDescent="0.2">
      <c r="A9" s="82" t="s">
        <v>5</v>
      </c>
      <c r="B9" s="250">
        <v>-7.0414847161572096</v>
      </c>
    </row>
    <row r="10" spans="1:9" x14ac:dyDescent="0.2">
      <c r="A10" s="82" t="s">
        <v>32</v>
      </c>
      <c r="B10" s="250">
        <v>-5.1715691991882196</v>
      </c>
    </row>
    <row r="11" spans="1:9" x14ac:dyDescent="0.2">
      <c r="A11" s="82" t="s">
        <v>27</v>
      </c>
      <c r="B11" s="250">
        <v>-4.7998754343407803</v>
      </c>
    </row>
    <row r="12" spans="1:9" x14ac:dyDescent="0.2">
      <c r="A12" s="82" t="s">
        <v>6</v>
      </c>
      <c r="B12" s="250">
        <v>-4.2377009254749201</v>
      </c>
    </row>
    <row r="13" spans="1:9" x14ac:dyDescent="0.2">
      <c r="A13" s="82" t="s">
        <v>18</v>
      </c>
      <c r="B13" s="250">
        <v>-4.2050994283309402</v>
      </c>
    </row>
    <row r="14" spans="1:9" x14ac:dyDescent="0.2">
      <c r="A14" s="82" t="s">
        <v>24</v>
      </c>
      <c r="B14" s="250">
        <v>-3.52713178294574</v>
      </c>
    </row>
    <row r="15" spans="1:9" x14ac:dyDescent="0.2">
      <c r="A15" s="82" t="s">
        <v>12</v>
      </c>
      <c r="B15" s="250">
        <v>-3.5107200820022202</v>
      </c>
    </row>
    <row r="16" spans="1:9" x14ac:dyDescent="0.2">
      <c r="A16" s="82" t="s">
        <v>21</v>
      </c>
      <c r="B16" s="250">
        <v>-3.3877551020408099</v>
      </c>
    </row>
    <row r="17" spans="1:2" x14ac:dyDescent="0.2">
      <c r="A17" s="82" t="s">
        <v>16</v>
      </c>
      <c r="B17" s="250">
        <v>-2.3870931305182701</v>
      </c>
    </row>
    <row r="18" spans="1:2" x14ac:dyDescent="0.2">
      <c r="A18" s="82" t="s">
        <v>4</v>
      </c>
      <c r="B18" s="250">
        <v>-2.3561736643017102</v>
      </c>
    </row>
    <row r="19" spans="1:2" x14ac:dyDescent="0.2">
      <c r="A19" s="82" t="s">
        <v>31</v>
      </c>
      <c r="B19" s="250">
        <v>-1.7259723371556901</v>
      </c>
    </row>
    <row r="20" spans="1:2" x14ac:dyDescent="0.2">
      <c r="A20" s="82" t="s">
        <v>9</v>
      </c>
      <c r="B20" s="250">
        <v>-1.63352332345609</v>
      </c>
    </row>
    <row r="21" spans="1:2" x14ac:dyDescent="0.2">
      <c r="A21" s="82" t="s">
        <v>8</v>
      </c>
      <c r="B21" s="250">
        <v>-1.4467151786244901</v>
      </c>
    </row>
    <row r="22" spans="1:2" x14ac:dyDescent="0.2">
      <c r="A22" s="82" t="s">
        <v>23</v>
      </c>
      <c r="B22" s="250">
        <v>-1.1067666874689499</v>
      </c>
    </row>
    <row r="23" spans="1:2" x14ac:dyDescent="0.2">
      <c r="A23" s="82" t="s">
        <v>22</v>
      </c>
      <c r="B23" s="250">
        <v>-0.51606472512720802</v>
      </c>
    </row>
    <row r="24" spans="1:2" x14ac:dyDescent="0.2">
      <c r="A24" s="82" t="s">
        <v>17</v>
      </c>
      <c r="B24" s="250">
        <v>-0.37790440199580999</v>
      </c>
    </row>
    <row r="25" spans="1:2" x14ac:dyDescent="0.2">
      <c r="A25" s="82" t="s">
        <v>1</v>
      </c>
      <c r="B25" s="250">
        <v>-0.19180258010607101</v>
      </c>
    </row>
    <row r="26" spans="1:2" x14ac:dyDescent="0.2">
      <c r="A26" s="82" t="s">
        <v>28</v>
      </c>
      <c r="B26" s="250">
        <v>0.12104705704343301</v>
      </c>
    </row>
    <row r="27" spans="1:2" x14ac:dyDescent="0.2">
      <c r="A27" s="82" t="s">
        <v>33</v>
      </c>
      <c r="B27" s="250">
        <v>0.61277657505596195</v>
      </c>
    </row>
    <row r="28" spans="1:2" x14ac:dyDescent="0.2">
      <c r="A28" s="82" t="s">
        <v>13</v>
      </c>
      <c r="B28" s="250">
        <v>1.0201765633520501</v>
      </c>
    </row>
    <row r="29" spans="1:2" x14ac:dyDescent="0.2">
      <c r="A29" s="82" t="s">
        <v>26</v>
      </c>
      <c r="B29" s="250">
        <v>1.37828273421494</v>
      </c>
    </row>
    <row r="30" spans="1:2" x14ac:dyDescent="0.2">
      <c r="A30" s="82" t="s">
        <v>3</v>
      </c>
      <c r="B30" s="250">
        <v>1.4645053102291701</v>
      </c>
    </row>
    <row r="31" spans="1:2" x14ac:dyDescent="0.2">
      <c r="A31" s="82" t="s">
        <v>25</v>
      </c>
      <c r="B31" s="250">
        <v>1.8205428954423599</v>
      </c>
    </row>
    <row r="32" spans="1:2" x14ac:dyDescent="0.2">
      <c r="A32" s="82" t="s">
        <v>10</v>
      </c>
      <c r="B32" s="250">
        <v>1.99787375607499</v>
      </c>
    </row>
    <row r="33" spans="1:2" x14ac:dyDescent="0.2">
      <c r="A33" s="82" t="s">
        <v>30</v>
      </c>
      <c r="B33" s="250">
        <v>2.92212637674238</v>
      </c>
    </row>
    <row r="34" spans="1:2" x14ac:dyDescent="0.2">
      <c r="A34" s="82" t="s">
        <v>0</v>
      </c>
      <c r="B34" s="250">
        <v>3.1139599710496002</v>
      </c>
    </row>
    <row r="35" spans="1:2" x14ac:dyDescent="0.2">
      <c r="A35" s="82" t="s">
        <v>19</v>
      </c>
      <c r="B35" s="250">
        <v>3.5447761194029801</v>
      </c>
    </row>
    <row r="36" spans="1:2" x14ac:dyDescent="0.2">
      <c r="A36" s="82" t="s">
        <v>20</v>
      </c>
      <c r="B36" s="250">
        <v>3.6222307145207702</v>
      </c>
    </row>
    <row r="37" spans="1:2" x14ac:dyDescent="0.2">
      <c r="A37" s="82" t="s">
        <v>11</v>
      </c>
      <c r="B37" s="250">
        <v>3.7660862982588998</v>
      </c>
    </row>
    <row r="38" spans="1:2" x14ac:dyDescent="0.2">
      <c r="A38" s="82" t="s">
        <v>14</v>
      </c>
      <c r="B38" s="250">
        <v>4.55260172122565</v>
      </c>
    </row>
  </sheetData>
  <mergeCells count="1">
    <mergeCell ref="H1:I1"/>
  </mergeCells>
  <hyperlinks>
    <hyperlink ref="H1:I1" location="Index!A1" display="Regresar al Índice" xr:uid="{652D9E35-4F6C-4A85-BCC9-C7A97ECF21AA}"/>
  </hyperlink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73B66-6600-4BED-88B5-0208BB978F35}">
  <sheetPr codeName="Hoja119"/>
  <dimension ref="A1:I60"/>
  <sheetViews>
    <sheetView workbookViewId="0"/>
  </sheetViews>
  <sheetFormatPr baseColWidth="10" defaultRowHeight="12.75" x14ac:dyDescent="0.2"/>
  <cols>
    <col min="1" max="16384" width="11.42578125" style="82"/>
  </cols>
  <sheetData>
    <row r="1" spans="1:9" ht="15" x14ac:dyDescent="0.25">
      <c r="A1" s="27" t="s">
        <v>1920</v>
      </c>
      <c r="H1" s="151" t="s">
        <v>1294</v>
      </c>
      <c r="I1" s="151"/>
    </row>
    <row r="2" spans="1:9" x14ac:dyDescent="0.2">
      <c r="A2" s="82" t="s">
        <v>1520</v>
      </c>
    </row>
    <row r="3" spans="1:9" x14ac:dyDescent="0.2">
      <c r="A3" s="82" t="s">
        <v>1524</v>
      </c>
    </row>
    <row r="5" spans="1:9" x14ac:dyDescent="0.2">
      <c r="A5" s="82" t="s">
        <v>285</v>
      </c>
      <c r="B5" s="82" t="s">
        <v>329</v>
      </c>
      <c r="C5" s="82" t="s">
        <v>1522</v>
      </c>
      <c r="D5" s="82" t="s">
        <v>591</v>
      </c>
    </row>
    <row r="6" spans="1:9" x14ac:dyDescent="0.2">
      <c r="A6" s="82" t="s">
        <v>77</v>
      </c>
      <c r="B6" s="82" t="s">
        <v>129</v>
      </c>
      <c r="C6" s="251">
        <v>53815.067999999999</v>
      </c>
      <c r="D6" s="251">
        <v>53004.2255</v>
      </c>
    </row>
    <row r="7" spans="1:9" x14ac:dyDescent="0.2">
      <c r="A7" s="82" t="s">
        <v>53</v>
      </c>
      <c r="B7" s="82" t="s">
        <v>130</v>
      </c>
      <c r="C7" s="251">
        <v>50297.057999999997</v>
      </c>
      <c r="D7" s="251">
        <v>53141.279999999999</v>
      </c>
    </row>
    <row r="8" spans="1:9" x14ac:dyDescent="0.2">
      <c r="A8" s="82" t="s">
        <v>53</v>
      </c>
      <c r="B8" s="82" t="s">
        <v>131</v>
      </c>
      <c r="C8" s="251">
        <v>53789.991000000002</v>
      </c>
      <c r="D8" s="251">
        <v>53315.417500000003</v>
      </c>
    </row>
    <row r="9" spans="1:9" x14ac:dyDescent="0.2">
      <c r="A9" s="82" t="s">
        <v>53</v>
      </c>
      <c r="B9" s="82" t="s">
        <v>132</v>
      </c>
      <c r="C9" s="251">
        <v>52644.396999999997</v>
      </c>
      <c r="D9" s="251">
        <v>53391.455833333297</v>
      </c>
    </row>
    <row r="10" spans="1:9" x14ac:dyDescent="0.2">
      <c r="A10" s="82" t="s">
        <v>53</v>
      </c>
      <c r="B10" s="82" t="s">
        <v>133</v>
      </c>
      <c r="C10" s="251">
        <v>56431.995999999999</v>
      </c>
      <c r="D10" s="251">
        <v>53613.846749999997</v>
      </c>
    </row>
    <row r="11" spans="1:9" x14ac:dyDescent="0.2">
      <c r="A11" s="82" t="s">
        <v>53</v>
      </c>
      <c r="B11" s="82" t="s">
        <v>134</v>
      </c>
      <c r="C11" s="251">
        <v>54017.95</v>
      </c>
      <c r="D11" s="251">
        <v>53653.655583333297</v>
      </c>
    </row>
    <row r="12" spans="1:9" x14ac:dyDescent="0.2">
      <c r="A12" s="82" t="s">
        <v>53</v>
      </c>
      <c r="B12" s="82" t="s">
        <v>135</v>
      </c>
      <c r="C12" s="251">
        <v>56228.315000000002</v>
      </c>
      <c r="D12" s="251">
        <v>53863.9263333333</v>
      </c>
    </row>
    <row r="13" spans="1:9" x14ac:dyDescent="0.2">
      <c r="A13" s="82" t="s">
        <v>53</v>
      </c>
      <c r="B13" s="82" t="s">
        <v>136</v>
      </c>
      <c r="C13" s="251">
        <v>56291.163999999997</v>
      </c>
      <c r="D13" s="251">
        <v>53940.7045</v>
      </c>
    </row>
    <row r="14" spans="1:9" x14ac:dyDescent="0.2">
      <c r="A14" s="82" t="s">
        <v>53</v>
      </c>
      <c r="B14" s="82" t="s">
        <v>137</v>
      </c>
      <c r="C14" s="251">
        <v>53451.858999999997</v>
      </c>
      <c r="D14" s="251">
        <v>53981.317499999997</v>
      </c>
    </row>
    <row r="15" spans="1:9" x14ac:dyDescent="0.2">
      <c r="A15" s="82" t="s">
        <v>53</v>
      </c>
      <c r="B15" s="82" t="s">
        <v>138</v>
      </c>
      <c r="C15" s="251">
        <v>55845.48</v>
      </c>
      <c r="D15" s="251">
        <v>54024.714</v>
      </c>
    </row>
    <row r="16" spans="1:9" x14ac:dyDescent="0.2">
      <c r="A16" s="82" t="s">
        <v>53</v>
      </c>
      <c r="B16" s="82" t="s">
        <v>139</v>
      </c>
      <c r="C16" s="251">
        <v>54060.936999999998</v>
      </c>
      <c r="D16" s="251">
        <v>54022.737249999998</v>
      </c>
    </row>
    <row r="17" spans="1:4" x14ac:dyDescent="0.2">
      <c r="A17" s="82" t="s">
        <v>53</v>
      </c>
      <c r="B17" s="82" t="s">
        <v>140</v>
      </c>
      <c r="C17" s="251">
        <v>51493.353000000003</v>
      </c>
      <c r="D17" s="251">
        <v>54030.630666666701</v>
      </c>
    </row>
    <row r="18" spans="1:4" x14ac:dyDescent="0.2">
      <c r="A18" s="82" t="s">
        <v>78</v>
      </c>
      <c r="B18" s="82" t="s">
        <v>129</v>
      </c>
      <c r="C18" s="251">
        <v>54725.824000000001</v>
      </c>
      <c r="D18" s="251">
        <v>54106.527000000002</v>
      </c>
    </row>
    <row r="19" spans="1:4" x14ac:dyDescent="0.2">
      <c r="A19" s="82" t="s">
        <v>53</v>
      </c>
      <c r="B19" s="82" t="s">
        <v>130</v>
      </c>
      <c r="C19" s="251">
        <v>51449.364000000001</v>
      </c>
      <c r="D19" s="251">
        <v>54202.552499999998</v>
      </c>
    </row>
    <row r="20" spans="1:4" x14ac:dyDescent="0.2">
      <c r="A20" s="82" t="s">
        <v>53</v>
      </c>
      <c r="B20" s="82" t="s">
        <v>131</v>
      </c>
      <c r="C20" s="251">
        <v>53756.404999999999</v>
      </c>
      <c r="D20" s="251">
        <v>54199.7536666667</v>
      </c>
    </row>
    <row r="21" spans="1:4" x14ac:dyDescent="0.2">
      <c r="A21" s="82" t="s">
        <v>53</v>
      </c>
      <c r="B21" s="82" t="s">
        <v>132</v>
      </c>
      <c r="C21" s="251">
        <v>46407.639000000003</v>
      </c>
      <c r="D21" s="251">
        <v>53680.023833333304</v>
      </c>
    </row>
    <row r="22" spans="1:4" x14ac:dyDescent="0.2">
      <c r="A22" s="82" t="s">
        <v>53</v>
      </c>
      <c r="B22" s="82" t="s">
        <v>133</v>
      </c>
      <c r="C22" s="251">
        <v>48111.021000000001</v>
      </c>
      <c r="D22" s="251">
        <v>52986.609250000001</v>
      </c>
    </row>
    <row r="23" spans="1:4" x14ac:dyDescent="0.2">
      <c r="A23" s="82" t="s">
        <v>53</v>
      </c>
      <c r="B23" s="82" t="s">
        <v>134</v>
      </c>
      <c r="C23" s="251">
        <v>51083.012999999999</v>
      </c>
      <c r="D23" s="251">
        <v>52742.031166666697</v>
      </c>
    </row>
    <row r="24" spans="1:4" x14ac:dyDescent="0.2">
      <c r="A24" s="82" t="s">
        <v>53</v>
      </c>
      <c r="B24" s="82" t="s">
        <v>135</v>
      </c>
      <c r="C24" s="251">
        <v>53583.942000000003</v>
      </c>
      <c r="D24" s="251">
        <v>52521.666749999997</v>
      </c>
    </row>
    <row r="25" spans="1:4" x14ac:dyDescent="0.2">
      <c r="A25" s="82" t="s">
        <v>53</v>
      </c>
      <c r="B25" s="82" t="s">
        <v>136</v>
      </c>
      <c r="C25" s="251">
        <v>52281.873</v>
      </c>
      <c r="D25" s="251">
        <v>52187.559166666702</v>
      </c>
    </row>
    <row r="26" spans="1:4" x14ac:dyDescent="0.2">
      <c r="A26" s="82" t="s">
        <v>53</v>
      </c>
      <c r="B26" s="82" t="s">
        <v>137</v>
      </c>
      <c r="C26" s="251">
        <v>52106.337</v>
      </c>
      <c r="D26" s="251">
        <v>52075.432333333301</v>
      </c>
    </row>
    <row r="27" spans="1:4" x14ac:dyDescent="0.2">
      <c r="A27" s="82" t="s">
        <v>53</v>
      </c>
      <c r="B27" s="82" t="s">
        <v>138</v>
      </c>
      <c r="C27" s="251">
        <v>55079.758000000002</v>
      </c>
      <c r="D27" s="251">
        <v>52011.622166666697</v>
      </c>
    </row>
    <row r="28" spans="1:4" x14ac:dyDescent="0.2">
      <c r="A28" s="82" t="s">
        <v>53</v>
      </c>
      <c r="B28" s="82" t="s">
        <v>139</v>
      </c>
      <c r="C28" s="251">
        <v>52001.184999999998</v>
      </c>
      <c r="D28" s="251">
        <v>51839.976166666696</v>
      </c>
    </row>
    <row r="29" spans="1:4" x14ac:dyDescent="0.2">
      <c r="A29" s="82" t="s">
        <v>53</v>
      </c>
      <c r="B29" s="82" t="s">
        <v>140</v>
      </c>
      <c r="C29" s="251">
        <v>52709.785000000003</v>
      </c>
      <c r="D29" s="251">
        <v>51941.345500000003</v>
      </c>
    </row>
    <row r="30" spans="1:4" x14ac:dyDescent="0.2">
      <c r="A30" s="82" t="s">
        <v>413</v>
      </c>
      <c r="B30" s="82" t="s">
        <v>129</v>
      </c>
      <c r="C30" s="251">
        <v>52085.59</v>
      </c>
      <c r="D30" s="251">
        <v>51721.326000000001</v>
      </c>
    </row>
    <row r="31" spans="1:4" x14ac:dyDescent="0.2">
      <c r="A31" s="82" t="s">
        <v>53</v>
      </c>
      <c r="B31" s="82" t="s">
        <v>130</v>
      </c>
      <c r="C31" s="251">
        <v>49059.286</v>
      </c>
      <c r="D31" s="251">
        <v>51522.152833333297</v>
      </c>
    </row>
    <row r="32" spans="1:4" x14ac:dyDescent="0.2">
      <c r="A32" s="82" t="s">
        <v>53</v>
      </c>
      <c r="B32" s="82" t="s">
        <v>131</v>
      </c>
      <c r="C32" s="251">
        <v>54754.936999999998</v>
      </c>
      <c r="D32" s="251">
        <v>51605.3638333333</v>
      </c>
    </row>
    <row r="33" spans="1:4" x14ac:dyDescent="0.2">
      <c r="A33" s="82" t="s">
        <v>53</v>
      </c>
      <c r="B33" s="82" t="s">
        <v>132</v>
      </c>
      <c r="C33" s="251">
        <v>53222.498</v>
      </c>
      <c r="D33" s="251">
        <v>52173.268750000003</v>
      </c>
    </row>
    <row r="34" spans="1:4" x14ac:dyDescent="0.2">
      <c r="A34" s="82" t="s">
        <v>53</v>
      </c>
      <c r="B34" s="82" t="s">
        <v>133</v>
      </c>
      <c r="C34" s="251">
        <v>52787.131999999998</v>
      </c>
      <c r="D34" s="251">
        <v>52562.944666666699</v>
      </c>
    </row>
    <row r="35" spans="1:4" x14ac:dyDescent="0.2">
      <c r="A35" s="82" t="s">
        <v>53</v>
      </c>
      <c r="B35" s="82" t="s">
        <v>134</v>
      </c>
      <c r="C35" s="251">
        <v>54167.142999999996</v>
      </c>
      <c r="D35" s="251">
        <v>52819.955499999996</v>
      </c>
    </row>
    <row r="36" spans="1:4" x14ac:dyDescent="0.2">
      <c r="A36" s="82" t="s">
        <v>53</v>
      </c>
      <c r="B36" s="82" t="s">
        <v>135</v>
      </c>
      <c r="C36" s="251">
        <v>55742.262000000002</v>
      </c>
      <c r="D36" s="251">
        <v>52999.815499999997</v>
      </c>
    </row>
    <row r="37" spans="1:4" x14ac:dyDescent="0.2">
      <c r="A37" s="82" t="s">
        <v>53</v>
      </c>
      <c r="B37" s="82" t="s">
        <v>136</v>
      </c>
      <c r="C37" s="251">
        <v>54395.040999999997</v>
      </c>
      <c r="D37" s="251">
        <v>53175.912833333299</v>
      </c>
    </row>
    <row r="38" spans="1:4" x14ac:dyDescent="0.2">
      <c r="A38" s="82" t="s">
        <v>53</v>
      </c>
      <c r="B38" s="82" t="s">
        <v>137</v>
      </c>
      <c r="C38" s="251">
        <v>54657.608</v>
      </c>
      <c r="D38" s="251">
        <v>53388.518750000003</v>
      </c>
    </row>
    <row r="39" spans="1:4" x14ac:dyDescent="0.2">
      <c r="A39" s="82" t="s">
        <v>53</v>
      </c>
      <c r="B39" s="82" t="s">
        <v>138</v>
      </c>
      <c r="C39" s="251">
        <v>55176.88</v>
      </c>
      <c r="D39" s="251">
        <v>53396.612249999998</v>
      </c>
    </row>
    <row r="40" spans="1:4" x14ac:dyDescent="0.2">
      <c r="A40" s="82" t="s">
        <v>53</v>
      </c>
      <c r="B40" s="82" t="s">
        <v>139</v>
      </c>
      <c r="C40" s="251">
        <v>54983.572</v>
      </c>
      <c r="D40" s="251">
        <v>53645.144500000002</v>
      </c>
    </row>
    <row r="41" spans="1:4" x14ac:dyDescent="0.2">
      <c r="A41" s="82" t="s">
        <v>53</v>
      </c>
      <c r="B41" s="82" t="s">
        <v>140</v>
      </c>
      <c r="C41" s="251">
        <v>54265.118000000002</v>
      </c>
      <c r="D41" s="251">
        <v>53774.755583333303</v>
      </c>
    </row>
    <row r="42" spans="1:4" x14ac:dyDescent="0.2">
      <c r="A42" s="82" t="s">
        <v>708</v>
      </c>
      <c r="B42" s="82" t="s">
        <v>129</v>
      </c>
      <c r="C42" s="251">
        <v>55033.396999999997</v>
      </c>
      <c r="D42" s="251">
        <v>54020.406166666697</v>
      </c>
    </row>
    <row r="43" spans="1:4" x14ac:dyDescent="0.2">
      <c r="A43" s="82" t="s">
        <v>53</v>
      </c>
      <c r="B43" s="82" t="s">
        <v>130</v>
      </c>
      <c r="C43" s="251">
        <v>52409.042000000001</v>
      </c>
      <c r="D43" s="251">
        <v>54299.552499999998</v>
      </c>
    </row>
    <row r="44" spans="1:4" x14ac:dyDescent="0.2">
      <c r="A44" s="82" t="s">
        <v>53</v>
      </c>
      <c r="B44" s="82" t="s">
        <v>131</v>
      </c>
      <c r="C44" s="251">
        <v>57772.648000000001</v>
      </c>
      <c r="D44" s="251">
        <v>54551.028416666697</v>
      </c>
    </row>
    <row r="45" spans="1:4" x14ac:dyDescent="0.2">
      <c r="A45" s="82" t="s">
        <v>53</v>
      </c>
      <c r="B45" s="82" t="s">
        <v>132</v>
      </c>
      <c r="C45" s="251">
        <v>56257.347999999998</v>
      </c>
      <c r="D45" s="251">
        <v>54803.932583333299</v>
      </c>
    </row>
    <row r="46" spans="1:4" x14ac:dyDescent="0.2">
      <c r="A46" s="82" t="s">
        <v>53</v>
      </c>
      <c r="B46" s="82" t="s">
        <v>133</v>
      </c>
      <c r="C46" s="251">
        <v>57025.944000000003</v>
      </c>
      <c r="D46" s="251">
        <v>55157.166916666698</v>
      </c>
    </row>
    <row r="47" spans="1:4" x14ac:dyDescent="0.2">
      <c r="A47" s="82" t="s">
        <v>53</v>
      </c>
      <c r="B47" s="82" t="s">
        <v>134</v>
      </c>
      <c r="C47" s="251">
        <v>57640.733</v>
      </c>
      <c r="D47" s="251">
        <v>55446.632749999997</v>
      </c>
    </row>
    <row r="48" spans="1:4" x14ac:dyDescent="0.2">
      <c r="A48" s="82" t="s">
        <v>53</v>
      </c>
      <c r="B48" s="82" t="s">
        <v>135</v>
      </c>
      <c r="C48" s="251">
        <v>57547.46</v>
      </c>
      <c r="D48" s="251">
        <v>55597.065916666703</v>
      </c>
    </row>
    <row r="49" spans="1:4" x14ac:dyDescent="0.2">
      <c r="A49" s="82" t="s">
        <v>53</v>
      </c>
      <c r="B49" s="82" t="s">
        <v>136</v>
      </c>
      <c r="C49" s="251">
        <v>59646.661999999997</v>
      </c>
      <c r="D49" s="251">
        <v>56034.701000000001</v>
      </c>
    </row>
    <row r="50" spans="1:4" x14ac:dyDescent="0.2">
      <c r="A50" s="82" t="s">
        <v>53</v>
      </c>
      <c r="B50" s="82" t="s">
        <v>137</v>
      </c>
      <c r="C50" s="251">
        <v>57658.675999999999</v>
      </c>
      <c r="D50" s="251">
        <v>56284.79</v>
      </c>
    </row>
    <row r="51" spans="1:4" x14ac:dyDescent="0.2">
      <c r="A51" s="82" t="s">
        <v>53</v>
      </c>
      <c r="B51" s="82" t="s">
        <v>138</v>
      </c>
      <c r="C51" s="251">
        <v>58278.946000000004</v>
      </c>
      <c r="D51" s="251">
        <v>56543.2955</v>
      </c>
    </row>
    <row r="52" spans="1:4" x14ac:dyDescent="0.2">
      <c r="A52" s="82" t="s">
        <v>53</v>
      </c>
      <c r="B52" s="82" t="s">
        <v>139</v>
      </c>
      <c r="C52" s="251">
        <v>58016.190999999999</v>
      </c>
      <c r="D52" s="251">
        <v>56796.013749999998</v>
      </c>
    </row>
    <row r="53" spans="1:4" x14ac:dyDescent="0.2">
      <c r="A53" s="82" t="s">
        <v>53</v>
      </c>
      <c r="B53" s="82" t="s">
        <v>140</v>
      </c>
      <c r="C53" s="251">
        <v>58253.703999999998</v>
      </c>
      <c r="D53" s="251">
        <v>57128.395916666697</v>
      </c>
    </row>
    <row r="54" spans="1:4" x14ac:dyDescent="0.2">
      <c r="A54" s="82" t="s">
        <v>1112</v>
      </c>
      <c r="B54" s="82" t="s">
        <v>129</v>
      </c>
      <c r="C54" s="251">
        <v>58576.508000000002</v>
      </c>
      <c r="D54" s="251">
        <v>57423.6551666667</v>
      </c>
    </row>
    <row r="55" spans="1:4" x14ac:dyDescent="0.2">
      <c r="A55" s="82" t="s">
        <v>53</v>
      </c>
      <c r="B55" s="82" t="s">
        <v>130</v>
      </c>
      <c r="C55" s="251">
        <v>54860.154999999999</v>
      </c>
      <c r="D55" s="251">
        <v>57627.914583333302</v>
      </c>
    </row>
    <row r="56" spans="1:4" x14ac:dyDescent="0.2">
      <c r="A56" s="82" t="s">
        <v>53</v>
      </c>
      <c r="B56" s="82" t="s">
        <v>131</v>
      </c>
      <c r="C56" s="251">
        <v>59869.898999999998</v>
      </c>
      <c r="D56" s="251">
        <v>57802.6855</v>
      </c>
    </row>
    <row r="57" spans="1:4" x14ac:dyDescent="0.2">
      <c r="A57" s="82" t="s">
        <v>53</v>
      </c>
      <c r="B57" s="82" t="s">
        <v>132</v>
      </c>
      <c r="C57" s="251">
        <v>55835.478000000003</v>
      </c>
      <c r="D57" s="251">
        <v>57767.529666666698</v>
      </c>
    </row>
    <row r="58" spans="1:4" x14ac:dyDescent="0.2">
      <c r="A58" s="82" t="s">
        <v>53</v>
      </c>
      <c r="B58" s="82" t="s">
        <v>133</v>
      </c>
      <c r="C58" s="251">
        <v>59074.114999999998</v>
      </c>
      <c r="D58" s="251">
        <v>57938.210583333297</v>
      </c>
    </row>
    <row r="59" spans="1:4" x14ac:dyDescent="0.2">
      <c r="A59" s="82" t="s">
        <v>53</v>
      </c>
      <c r="B59" s="82" t="s">
        <v>134</v>
      </c>
      <c r="C59" s="251">
        <v>59736.205999999998</v>
      </c>
      <c r="D59" s="251">
        <v>58112.833333333299</v>
      </c>
    </row>
    <row r="60" spans="1:4" x14ac:dyDescent="0.2">
      <c r="A60" s="82" t="s">
        <v>53</v>
      </c>
      <c r="B60" s="82" t="s">
        <v>135</v>
      </c>
      <c r="C60" s="251">
        <v>58587.06</v>
      </c>
      <c r="D60" s="251">
        <v>58199.466666666704</v>
      </c>
    </row>
  </sheetData>
  <mergeCells count="1">
    <mergeCell ref="H1:I1"/>
  </mergeCells>
  <hyperlinks>
    <hyperlink ref="H1:I1" location="Index!A1" display="Regresar al Índice" xr:uid="{F9AD2F62-2C83-475F-9D8A-07BED5D4BB7B}"/>
  </hyperlink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FCD5C-81E8-4285-BAAF-DEECC9FB1450}">
  <sheetPr codeName="Hoja120"/>
  <dimension ref="A1:I38"/>
  <sheetViews>
    <sheetView topLeftCell="A4" workbookViewId="0"/>
  </sheetViews>
  <sheetFormatPr baseColWidth="10" defaultRowHeight="12.75" x14ac:dyDescent="0.2"/>
  <cols>
    <col min="1" max="16384" width="11.42578125" style="82"/>
  </cols>
  <sheetData>
    <row r="1" spans="1:9" ht="15" x14ac:dyDescent="0.25">
      <c r="A1" s="27" t="s">
        <v>1921</v>
      </c>
      <c r="H1" s="151" t="s">
        <v>1294</v>
      </c>
      <c r="I1" s="151"/>
    </row>
    <row r="2" spans="1:9" x14ac:dyDescent="0.2">
      <c r="A2" s="82" t="s">
        <v>1520</v>
      </c>
    </row>
    <row r="3" spans="1:9" x14ac:dyDescent="0.2">
      <c r="A3" s="82" t="s">
        <v>1523</v>
      </c>
    </row>
    <row r="5" spans="1:9" x14ac:dyDescent="0.2">
      <c r="A5" s="82" t="s">
        <v>2</v>
      </c>
      <c r="B5" s="82" t="s">
        <v>51</v>
      </c>
    </row>
    <row r="6" spans="1:9" x14ac:dyDescent="0.2">
      <c r="A6" s="82" t="s">
        <v>29</v>
      </c>
      <c r="B6" s="250">
        <v>-14.3135665481157</v>
      </c>
    </row>
    <row r="7" spans="1:9" x14ac:dyDescent="0.2">
      <c r="A7" s="82" t="s">
        <v>7</v>
      </c>
      <c r="B7" s="250">
        <v>-13.4637542204272</v>
      </c>
    </row>
    <row r="8" spans="1:9" x14ac:dyDescent="0.2">
      <c r="A8" s="82" t="s">
        <v>28</v>
      </c>
      <c r="B8" s="250">
        <v>-13.147021709983299</v>
      </c>
    </row>
    <row r="9" spans="1:9" x14ac:dyDescent="0.2">
      <c r="A9" s="82" t="s">
        <v>15</v>
      </c>
      <c r="B9" s="250">
        <v>-10.661687904741999</v>
      </c>
    </row>
    <row r="10" spans="1:9" x14ac:dyDescent="0.2">
      <c r="A10" s="82" t="s">
        <v>6</v>
      </c>
      <c r="B10" s="250">
        <v>-10.295724857881501</v>
      </c>
    </row>
    <row r="11" spans="1:9" x14ac:dyDescent="0.2">
      <c r="A11" s="82" t="s">
        <v>24</v>
      </c>
      <c r="B11" s="250">
        <v>-9.1464006541722398</v>
      </c>
    </row>
    <row r="12" spans="1:9" x14ac:dyDescent="0.2">
      <c r="A12" s="82" t="s">
        <v>31</v>
      </c>
      <c r="B12" s="250">
        <v>-7.1584611063168504</v>
      </c>
    </row>
    <row r="13" spans="1:9" x14ac:dyDescent="0.2">
      <c r="A13" s="82" t="s">
        <v>8</v>
      </c>
      <c r="B13" s="250">
        <v>-7.0313465207723196</v>
      </c>
    </row>
    <row r="14" spans="1:9" x14ac:dyDescent="0.2">
      <c r="A14" s="82" t="s">
        <v>33</v>
      </c>
      <c r="B14" s="250">
        <v>-6.7830064956285296</v>
      </c>
    </row>
    <row r="15" spans="1:9" x14ac:dyDescent="0.2">
      <c r="A15" s="82" t="s">
        <v>27</v>
      </c>
      <c r="B15" s="250">
        <v>-6.3575289535569999</v>
      </c>
    </row>
    <row r="16" spans="1:9" x14ac:dyDescent="0.2">
      <c r="A16" s="82" t="s">
        <v>18</v>
      </c>
      <c r="B16" s="250">
        <v>-4.5830759853855803</v>
      </c>
    </row>
    <row r="17" spans="1:2" x14ac:dyDescent="0.2">
      <c r="A17" s="82" t="s">
        <v>21</v>
      </c>
      <c r="B17" s="250">
        <v>-4.13620159361614</v>
      </c>
    </row>
    <row r="18" spans="1:2" x14ac:dyDescent="0.2">
      <c r="A18" s="82" t="s">
        <v>5</v>
      </c>
      <c r="B18" s="250">
        <v>-4.1212473760084896</v>
      </c>
    </row>
    <row r="19" spans="1:2" x14ac:dyDescent="0.2">
      <c r="A19" s="82" t="s">
        <v>32</v>
      </c>
      <c r="B19" s="250">
        <v>-3.7616082040419099</v>
      </c>
    </row>
    <row r="20" spans="1:2" x14ac:dyDescent="0.2">
      <c r="A20" s="82" t="s">
        <v>22</v>
      </c>
      <c r="B20" s="250">
        <v>-2.6228226263646199</v>
      </c>
    </row>
    <row r="21" spans="1:2" x14ac:dyDescent="0.2">
      <c r="A21" s="82" t="s">
        <v>4</v>
      </c>
      <c r="B21" s="250">
        <v>-2.4804627349836101</v>
      </c>
    </row>
    <row r="22" spans="1:2" x14ac:dyDescent="0.2">
      <c r="A22" s="82" t="s">
        <v>23</v>
      </c>
      <c r="B22" s="250">
        <v>-2.0095870482696299</v>
      </c>
    </row>
    <row r="23" spans="1:2" x14ac:dyDescent="0.2">
      <c r="A23" s="82" t="s">
        <v>10</v>
      </c>
      <c r="B23" s="250">
        <v>-1.9387693635363299</v>
      </c>
    </row>
    <row r="24" spans="1:2" x14ac:dyDescent="0.2">
      <c r="A24" s="82" t="s">
        <v>1</v>
      </c>
      <c r="B24" s="250">
        <v>-1.8055079567969301</v>
      </c>
    </row>
    <row r="25" spans="1:2" x14ac:dyDescent="0.2">
      <c r="A25" s="82" t="s">
        <v>16</v>
      </c>
      <c r="B25" s="250">
        <v>-1.5348409912491601</v>
      </c>
    </row>
    <row r="26" spans="1:2" x14ac:dyDescent="0.2">
      <c r="A26" s="82" t="s">
        <v>11</v>
      </c>
      <c r="B26" s="250">
        <v>-1.2049500346637101</v>
      </c>
    </row>
    <row r="27" spans="1:2" x14ac:dyDescent="0.2">
      <c r="A27" s="82" t="s">
        <v>9</v>
      </c>
      <c r="B27" s="250">
        <v>-0.74160072537774502</v>
      </c>
    </row>
    <row r="28" spans="1:2" x14ac:dyDescent="0.2">
      <c r="A28" s="82" t="s">
        <v>12</v>
      </c>
      <c r="B28" s="250">
        <v>-0.56132019355533702</v>
      </c>
    </row>
    <row r="29" spans="1:2" x14ac:dyDescent="0.2">
      <c r="A29" s="82" t="s">
        <v>17</v>
      </c>
      <c r="B29" s="250">
        <v>-0.46183987129709803</v>
      </c>
    </row>
    <row r="30" spans="1:2" x14ac:dyDescent="0.2">
      <c r="A30" s="82" t="s">
        <v>30</v>
      </c>
      <c r="B30" s="250">
        <v>0.89394614251492299</v>
      </c>
    </row>
    <row r="31" spans="1:2" x14ac:dyDescent="0.2">
      <c r="A31" s="82" t="s">
        <v>19</v>
      </c>
      <c r="B31" s="250">
        <v>1.2253690492877201</v>
      </c>
    </row>
    <row r="32" spans="1:2" x14ac:dyDescent="0.2">
      <c r="A32" s="82" t="s">
        <v>26</v>
      </c>
      <c r="B32" s="250">
        <v>1.37178173112558</v>
      </c>
    </row>
    <row r="33" spans="1:2" x14ac:dyDescent="0.2">
      <c r="A33" s="82" t="s">
        <v>14</v>
      </c>
      <c r="B33" s="250">
        <v>1.6636740355078401</v>
      </c>
    </row>
    <row r="34" spans="1:2" x14ac:dyDescent="0.2">
      <c r="A34" s="82" t="s">
        <v>0</v>
      </c>
      <c r="B34" s="250">
        <v>1.8065089232435201</v>
      </c>
    </row>
    <row r="35" spans="1:2" x14ac:dyDescent="0.2">
      <c r="A35" s="82" t="s">
        <v>13</v>
      </c>
      <c r="B35" s="250">
        <v>1.95296554146227</v>
      </c>
    </row>
    <row r="36" spans="1:2" x14ac:dyDescent="0.2">
      <c r="A36" s="82" t="s">
        <v>20</v>
      </c>
      <c r="B36" s="250">
        <v>2.9878163893753098</v>
      </c>
    </row>
    <row r="37" spans="1:2" x14ac:dyDescent="0.2">
      <c r="A37" s="82" t="s">
        <v>25</v>
      </c>
      <c r="B37" s="250">
        <v>3.4691073542622202</v>
      </c>
    </row>
    <row r="38" spans="1:2" x14ac:dyDescent="0.2">
      <c r="A38" s="82" t="s">
        <v>3</v>
      </c>
      <c r="B38" s="250">
        <v>4.52775311953617</v>
      </c>
    </row>
  </sheetData>
  <mergeCells count="1">
    <mergeCell ref="H1:I1"/>
  </mergeCells>
  <hyperlinks>
    <hyperlink ref="H1:I1" location="Index!A1" display="Regresar al Índice" xr:uid="{7BF9165D-8806-4D2F-9E3F-4F59A7D2BE57}"/>
  </hyperlink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F0954-EC22-4E28-9FB6-12B0121B2D87}">
  <sheetPr codeName="Hoja121"/>
  <dimension ref="A1:I60"/>
  <sheetViews>
    <sheetView workbookViewId="0"/>
  </sheetViews>
  <sheetFormatPr baseColWidth="10" defaultRowHeight="12.75" x14ac:dyDescent="0.2"/>
  <cols>
    <col min="1" max="16384" width="11.42578125" style="82"/>
  </cols>
  <sheetData>
    <row r="1" spans="1:9" ht="15" x14ac:dyDescent="0.25">
      <c r="A1" s="27" t="s">
        <v>1922</v>
      </c>
      <c r="H1" s="151" t="s">
        <v>1294</v>
      </c>
      <c r="I1" s="151"/>
    </row>
    <row r="2" spans="1:9" x14ac:dyDescent="0.2">
      <c r="A2" s="82" t="s">
        <v>1520</v>
      </c>
    </row>
    <row r="3" spans="1:9" x14ac:dyDescent="0.2">
      <c r="A3" s="82" t="s">
        <v>1525</v>
      </c>
    </row>
    <row r="5" spans="1:9" x14ac:dyDescent="0.2">
      <c r="A5" s="82" t="s">
        <v>285</v>
      </c>
      <c r="B5" s="82" t="s">
        <v>329</v>
      </c>
      <c r="C5" s="82" t="s">
        <v>1522</v>
      </c>
      <c r="D5" s="82" t="s">
        <v>591</v>
      </c>
    </row>
    <row r="6" spans="1:9" x14ac:dyDescent="0.2">
      <c r="A6" s="82" t="s">
        <v>77</v>
      </c>
      <c r="B6" s="82" t="s">
        <v>129</v>
      </c>
      <c r="C6" s="251">
        <v>54740.462960383797</v>
      </c>
      <c r="D6" s="251">
        <v>55064.946432927303</v>
      </c>
    </row>
    <row r="7" spans="1:9" x14ac:dyDescent="0.2">
      <c r="A7" s="82" t="s">
        <v>53</v>
      </c>
      <c r="B7" s="82" t="s">
        <v>130</v>
      </c>
      <c r="C7" s="251">
        <v>53500.962336722703</v>
      </c>
      <c r="D7" s="251">
        <v>55045.439858891899</v>
      </c>
    </row>
    <row r="8" spans="1:9" x14ac:dyDescent="0.2">
      <c r="A8" s="82" t="s">
        <v>53</v>
      </c>
      <c r="B8" s="82" t="s">
        <v>131</v>
      </c>
      <c r="C8" s="251">
        <v>58110.082929679702</v>
      </c>
      <c r="D8" s="251">
        <v>55110.441871627198</v>
      </c>
    </row>
    <row r="9" spans="1:9" x14ac:dyDescent="0.2">
      <c r="A9" s="82" t="s">
        <v>53</v>
      </c>
      <c r="B9" s="82" t="s">
        <v>132</v>
      </c>
      <c r="C9" s="251">
        <v>56789.428979716897</v>
      </c>
      <c r="D9" s="251">
        <v>55150.419326200099</v>
      </c>
    </row>
    <row r="10" spans="1:9" x14ac:dyDescent="0.2">
      <c r="A10" s="82" t="s">
        <v>53</v>
      </c>
      <c r="B10" s="82" t="s">
        <v>133</v>
      </c>
      <c r="C10" s="251">
        <v>59859.9940654073</v>
      </c>
      <c r="D10" s="251">
        <v>55418.257330155502</v>
      </c>
    </row>
    <row r="11" spans="1:9" x14ac:dyDescent="0.2">
      <c r="A11" s="82" t="s">
        <v>53</v>
      </c>
      <c r="B11" s="82" t="s">
        <v>134</v>
      </c>
      <c r="C11" s="251">
        <v>56361.494394575398</v>
      </c>
      <c r="D11" s="251">
        <v>55542.008463510901</v>
      </c>
    </row>
    <row r="12" spans="1:9" x14ac:dyDescent="0.2">
      <c r="A12" s="82" t="s">
        <v>53</v>
      </c>
      <c r="B12" s="82" t="s">
        <v>135</v>
      </c>
      <c r="C12" s="251">
        <v>57307.632928079198</v>
      </c>
      <c r="D12" s="251">
        <v>55788.406814682101</v>
      </c>
    </row>
    <row r="13" spans="1:9" x14ac:dyDescent="0.2">
      <c r="A13" s="82" t="s">
        <v>53</v>
      </c>
      <c r="B13" s="82" t="s">
        <v>136</v>
      </c>
      <c r="C13" s="251">
        <v>58676.145259667297</v>
      </c>
      <c r="D13" s="251">
        <v>55907.709466928303</v>
      </c>
    </row>
    <row r="14" spans="1:9" x14ac:dyDescent="0.2">
      <c r="A14" s="82" t="s">
        <v>53</v>
      </c>
      <c r="B14" s="82" t="s">
        <v>137</v>
      </c>
      <c r="C14" s="251">
        <v>56072.0058531428</v>
      </c>
      <c r="D14" s="251">
        <v>56157.929643364499</v>
      </c>
    </row>
    <row r="15" spans="1:9" x14ac:dyDescent="0.2">
      <c r="A15" s="82" t="s">
        <v>53</v>
      </c>
      <c r="B15" s="82" t="s">
        <v>138</v>
      </c>
      <c r="C15" s="251">
        <v>59812.639868567698</v>
      </c>
      <c r="D15" s="251">
        <v>56517.427262035097</v>
      </c>
    </row>
    <row r="16" spans="1:9" x14ac:dyDescent="0.2">
      <c r="A16" s="82" t="s">
        <v>53</v>
      </c>
      <c r="B16" s="82" t="s">
        <v>139</v>
      </c>
      <c r="C16" s="251">
        <v>57712.207387866802</v>
      </c>
      <c r="D16" s="251">
        <v>56725.041708771401</v>
      </c>
    </row>
    <row r="17" spans="1:4" x14ac:dyDescent="0.2">
      <c r="A17" s="82" t="s">
        <v>53</v>
      </c>
      <c r="B17" s="82" t="s">
        <v>140</v>
      </c>
      <c r="C17" s="251">
        <v>52588.137087035997</v>
      </c>
      <c r="D17" s="251">
        <v>56794.2661709038</v>
      </c>
    </row>
    <row r="18" spans="1:4" x14ac:dyDescent="0.2">
      <c r="A18" s="82" t="s">
        <v>78</v>
      </c>
      <c r="B18" s="82" t="s">
        <v>129</v>
      </c>
      <c r="C18" s="251">
        <v>55366.288850754703</v>
      </c>
      <c r="D18" s="251">
        <v>56846.418328434702</v>
      </c>
    </row>
    <row r="19" spans="1:4" x14ac:dyDescent="0.2">
      <c r="A19" s="82" t="s">
        <v>53</v>
      </c>
      <c r="B19" s="82" t="s">
        <v>130</v>
      </c>
      <c r="C19" s="251">
        <v>54011.714205607903</v>
      </c>
      <c r="D19" s="251">
        <v>56888.980984175098</v>
      </c>
    </row>
    <row r="20" spans="1:4" x14ac:dyDescent="0.2">
      <c r="A20" s="82" t="s">
        <v>53</v>
      </c>
      <c r="B20" s="82" t="s">
        <v>131</v>
      </c>
      <c r="C20" s="251">
        <v>58147.067595482396</v>
      </c>
      <c r="D20" s="251">
        <v>56892.0630396587</v>
      </c>
    </row>
    <row r="21" spans="1:4" x14ac:dyDescent="0.2">
      <c r="A21" s="82" t="s">
        <v>53</v>
      </c>
      <c r="B21" s="82" t="s">
        <v>132</v>
      </c>
      <c r="C21" s="251">
        <v>49015.198102435803</v>
      </c>
      <c r="D21" s="251">
        <v>56244.2104665519</v>
      </c>
    </row>
    <row r="22" spans="1:4" x14ac:dyDescent="0.2">
      <c r="A22" s="82" t="s">
        <v>53</v>
      </c>
      <c r="B22" s="82" t="s">
        <v>133</v>
      </c>
      <c r="C22" s="251">
        <v>48643.677906114499</v>
      </c>
      <c r="D22" s="251">
        <v>55309.517453277498</v>
      </c>
    </row>
    <row r="23" spans="1:4" x14ac:dyDescent="0.2">
      <c r="A23" s="82" t="s">
        <v>53</v>
      </c>
      <c r="B23" s="82" t="s">
        <v>134</v>
      </c>
      <c r="C23" s="251">
        <v>51916.844886646097</v>
      </c>
      <c r="D23" s="251">
        <v>54939.129994283401</v>
      </c>
    </row>
    <row r="24" spans="1:4" x14ac:dyDescent="0.2">
      <c r="A24" s="82" t="s">
        <v>53</v>
      </c>
      <c r="B24" s="82" t="s">
        <v>135</v>
      </c>
      <c r="C24" s="251">
        <v>53834.184147966</v>
      </c>
      <c r="D24" s="251">
        <v>54649.675929274003</v>
      </c>
    </row>
    <row r="25" spans="1:4" x14ac:dyDescent="0.2">
      <c r="A25" s="82" t="s">
        <v>53</v>
      </c>
      <c r="B25" s="82" t="s">
        <v>136</v>
      </c>
      <c r="C25" s="251">
        <v>53348.377374847201</v>
      </c>
      <c r="D25" s="251">
        <v>54205.695272205703</v>
      </c>
    </row>
    <row r="26" spans="1:4" x14ac:dyDescent="0.2">
      <c r="A26" s="82" t="s">
        <v>53</v>
      </c>
      <c r="B26" s="82" t="s">
        <v>137</v>
      </c>
      <c r="C26" s="251">
        <v>54961.4941352108</v>
      </c>
      <c r="D26" s="251">
        <v>54113.152629044598</v>
      </c>
    </row>
    <row r="27" spans="1:4" x14ac:dyDescent="0.2">
      <c r="A27" s="82" t="s">
        <v>53</v>
      </c>
      <c r="B27" s="82" t="s">
        <v>138</v>
      </c>
      <c r="C27" s="251">
        <v>57422.632834697601</v>
      </c>
      <c r="D27" s="251">
        <v>53913.985376222103</v>
      </c>
    </row>
    <row r="28" spans="1:4" x14ac:dyDescent="0.2">
      <c r="A28" s="82" t="s">
        <v>53</v>
      </c>
      <c r="B28" s="82" t="s">
        <v>139</v>
      </c>
      <c r="C28" s="251">
        <v>56037.008597710701</v>
      </c>
      <c r="D28" s="251">
        <v>53774.385477042502</v>
      </c>
    </row>
    <row r="29" spans="1:4" x14ac:dyDescent="0.2">
      <c r="A29" s="82" t="s">
        <v>53</v>
      </c>
      <c r="B29" s="82" t="s">
        <v>140</v>
      </c>
      <c r="C29" s="251">
        <v>54875.852721471303</v>
      </c>
      <c r="D29" s="251">
        <v>53965.028446578697</v>
      </c>
    </row>
    <row r="30" spans="1:4" x14ac:dyDescent="0.2">
      <c r="A30" s="82" t="s">
        <v>413</v>
      </c>
      <c r="B30" s="82" t="s">
        <v>129</v>
      </c>
      <c r="C30" s="251">
        <v>53871.530189074503</v>
      </c>
      <c r="D30" s="251">
        <v>53840.465224772102</v>
      </c>
    </row>
    <row r="31" spans="1:4" x14ac:dyDescent="0.2">
      <c r="A31" s="82" t="s">
        <v>53</v>
      </c>
      <c r="B31" s="82" t="s">
        <v>130</v>
      </c>
      <c r="C31" s="251">
        <v>52657.348552705698</v>
      </c>
      <c r="D31" s="251">
        <v>53727.601420363499</v>
      </c>
    </row>
    <row r="32" spans="1:4" x14ac:dyDescent="0.2">
      <c r="A32" s="82" t="s">
        <v>53</v>
      </c>
      <c r="B32" s="82" t="s">
        <v>131</v>
      </c>
      <c r="C32" s="251">
        <v>58335.4626589033</v>
      </c>
      <c r="D32" s="251">
        <v>53743.3010089819</v>
      </c>
    </row>
    <row r="33" spans="1:4" x14ac:dyDescent="0.2">
      <c r="A33" s="82" t="s">
        <v>53</v>
      </c>
      <c r="B33" s="82" t="s">
        <v>132</v>
      </c>
      <c r="C33" s="251">
        <v>56021.116176851603</v>
      </c>
      <c r="D33" s="251">
        <v>54327.127515183303</v>
      </c>
    </row>
    <row r="34" spans="1:4" x14ac:dyDescent="0.2">
      <c r="A34" s="82" t="s">
        <v>53</v>
      </c>
      <c r="B34" s="82" t="s">
        <v>133</v>
      </c>
      <c r="C34" s="251">
        <v>54938.5252219752</v>
      </c>
      <c r="D34" s="251">
        <v>54851.698124838302</v>
      </c>
    </row>
    <row r="35" spans="1:4" x14ac:dyDescent="0.2">
      <c r="A35" s="82" t="s">
        <v>53</v>
      </c>
      <c r="B35" s="82" t="s">
        <v>134</v>
      </c>
      <c r="C35" s="251">
        <v>54672.768197871002</v>
      </c>
      <c r="D35" s="251">
        <v>55081.358400773701</v>
      </c>
    </row>
    <row r="36" spans="1:4" x14ac:dyDescent="0.2">
      <c r="A36" s="82" t="s">
        <v>53</v>
      </c>
      <c r="B36" s="82" t="s">
        <v>135</v>
      </c>
      <c r="C36" s="251">
        <v>55711.909985128201</v>
      </c>
      <c r="D36" s="251">
        <v>55237.835553870602</v>
      </c>
    </row>
    <row r="37" spans="1:4" x14ac:dyDescent="0.2">
      <c r="A37" s="82" t="s">
        <v>53</v>
      </c>
      <c r="B37" s="82" t="s">
        <v>136</v>
      </c>
      <c r="C37" s="251">
        <v>54446.917052808698</v>
      </c>
      <c r="D37" s="251">
        <v>55329.380527034002</v>
      </c>
    </row>
    <row r="38" spans="1:4" x14ac:dyDescent="0.2">
      <c r="A38" s="82" t="s">
        <v>53</v>
      </c>
      <c r="B38" s="82" t="s">
        <v>137</v>
      </c>
      <c r="C38" s="251">
        <v>52748.282216927299</v>
      </c>
      <c r="D38" s="251">
        <v>55144.9462005104</v>
      </c>
    </row>
    <row r="39" spans="1:4" x14ac:dyDescent="0.2">
      <c r="A39" s="82" t="s">
        <v>53</v>
      </c>
      <c r="B39" s="82" t="s">
        <v>138</v>
      </c>
      <c r="C39" s="251">
        <v>54089.846856259697</v>
      </c>
      <c r="D39" s="251">
        <v>54867.214035640602</v>
      </c>
    </row>
    <row r="40" spans="1:4" x14ac:dyDescent="0.2">
      <c r="A40" s="82" t="s">
        <v>53</v>
      </c>
      <c r="B40" s="82" t="s">
        <v>139</v>
      </c>
      <c r="C40" s="251">
        <v>54927.219067299098</v>
      </c>
      <c r="D40" s="251">
        <v>54774.731574773003</v>
      </c>
    </row>
    <row r="41" spans="1:4" x14ac:dyDescent="0.2">
      <c r="A41" s="82" t="s">
        <v>53</v>
      </c>
      <c r="B41" s="82" t="s">
        <v>140</v>
      </c>
      <c r="C41" s="251">
        <v>54906.020351938998</v>
      </c>
      <c r="D41" s="251">
        <v>54777.245543978599</v>
      </c>
    </row>
    <row r="42" spans="1:4" x14ac:dyDescent="0.2">
      <c r="A42" s="82" t="s">
        <v>708</v>
      </c>
      <c r="B42" s="82" t="s">
        <v>129</v>
      </c>
      <c r="C42" s="251">
        <v>56105.673431727897</v>
      </c>
      <c r="D42" s="251">
        <v>54963.4241475331</v>
      </c>
    </row>
    <row r="43" spans="1:4" x14ac:dyDescent="0.2">
      <c r="A43" s="82" t="s">
        <v>53</v>
      </c>
      <c r="B43" s="82" t="s">
        <v>130</v>
      </c>
      <c r="C43" s="251">
        <v>55275.986018173899</v>
      </c>
      <c r="D43" s="251">
        <v>55181.6439363221</v>
      </c>
    </row>
    <row r="44" spans="1:4" x14ac:dyDescent="0.2">
      <c r="A44" s="82" t="s">
        <v>53</v>
      </c>
      <c r="B44" s="82" t="s">
        <v>131</v>
      </c>
      <c r="C44" s="251">
        <v>58332.129506858502</v>
      </c>
      <c r="D44" s="251">
        <v>55181.366173651702</v>
      </c>
    </row>
    <row r="45" spans="1:4" x14ac:dyDescent="0.2">
      <c r="A45" s="82" t="s">
        <v>53</v>
      </c>
      <c r="B45" s="82" t="s">
        <v>132</v>
      </c>
      <c r="C45" s="251">
        <v>54408.237003622897</v>
      </c>
      <c r="D45" s="251">
        <v>55046.959575882604</v>
      </c>
    </row>
    <row r="46" spans="1:4" x14ac:dyDescent="0.2">
      <c r="A46" s="82" t="s">
        <v>53</v>
      </c>
      <c r="B46" s="82" t="s">
        <v>133</v>
      </c>
      <c r="C46" s="251">
        <v>56204.599092063399</v>
      </c>
      <c r="D46" s="251">
        <v>55152.4657317233</v>
      </c>
    </row>
    <row r="47" spans="1:4" x14ac:dyDescent="0.2">
      <c r="A47" s="82" t="s">
        <v>53</v>
      </c>
      <c r="B47" s="82" t="s">
        <v>134</v>
      </c>
      <c r="C47" s="251">
        <v>55233.444238500699</v>
      </c>
      <c r="D47" s="251">
        <v>55199.188735109099</v>
      </c>
    </row>
    <row r="48" spans="1:4" x14ac:dyDescent="0.2">
      <c r="A48" s="82" t="s">
        <v>53</v>
      </c>
      <c r="B48" s="82" t="s">
        <v>135</v>
      </c>
      <c r="C48" s="251">
        <v>54910.448900584699</v>
      </c>
      <c r="D48" s="251">
        <v>55132.400311397199</v>
      </c>
    </row>
    <row r="49" spans="1:4" x14ac:dyDescent="0.2">
      <c r="A49" s="82" t="s">
        <v>53</v>
      </c>
      <c r="B49" s="82" t="s">
        <v>136</v>
      </c>
      <c r="C49" s="251">
        <v>57870.580397392703</v>
      </c>
      <c r="D49" s="251">
        <v>55417.705590112499</v>
      </c>
    </row>
    <row r="50" spans="1:4" x14ac:dyDescent="0.2">
      <c r="A50" s="82" t="s">
        <v>53</v>
      </c>
      <c r="B50" s="82" t="s">
        <v>137</v>
      </c>
      <c r="C50" s="251">
        <v>55307.672028770299</v>
      </c>
      <c r="D50" s="251">
        <v>55630.988074432702</v>
      </c>
    </row>
    <row r="51" spans="1:4" x14ac:dyDescent="0.2">
      <c r="A51" s="82" t="s">
        <v>53</v>
      </c>
      <c r="B51" s="82" t="s">
        <v>138</v>
      </c>
      <c r="C51" s="251">
        <v>58419.2970136726</v>
      </c>
      <c r="D51" s="251">
        <v>55991.775587550503</v>
      </c>
    </row>
    <row r="52" spans="1:4" x14ac:dyDescent="0.2">
      <c r="A52" s="82" t="s">
        <v>53</v>
      </c>
      <c r="B52" s="82" t="s">
        <v>139</v>
      </c>
      <c r="C52" s="251">
        <v>58064.202750395503</v>
      </c>
      <c r="D52" s="251">
        <v>56253.190894475199</v>
      </c>
    </row>
    <row r="53" spans="1:4" x14ac:dyDescent="0.2">
      <c r="A53" s="82" t="s">
        <v>53</v>
      </c>
      <c r="B53" s="82" t="s">
        <v>140</v>
      </c>
      <c r="C53" s="251">
        <v>59525.1320506333</v>
      </c>
      <c r="D53" s="251">
        <v>56638.1168693664</v>
      </c>
    </row>
    <row r="54" spans="1:4" x14ac:dyDescent="0.2">
      <c r="A54" s="82" t="s">
        <v>1112</v>
      </c>
      <c r="B54" s="82" t="s">
        <v>129</v>
      </c>
      <c r="C54" s="251">
        <v>59873.554381464397</v>
      </c>
      <c r="D54" s="251">
        <v>56952.1069485111</v>
      </c>
    </row>
    <row r="55" spans="1:4" x14ac:dyDescent="0.2">
      <c r="A55" s="82" t="s">
        <v>53</v>
      </c>
      <c r="B55" s="82" t="s">
        <v>130</v>
      </c>
      <c r="C55" s="251">
        <v>58345.9783467702</v>
      </c>
      <c r="D55" s="251">
        <v>57207.939642560799</v>
      </c>
    </row>
    <row r="56" spans="1:4" x14ac:dyDescent="0.2">
      <c r="A56" s="82" t="s">
        <v>53</v>
      </c>
      <c r="B56" s="82" t="s">
        <v>131</v>
      </c>
      <c r="C56" s="251">
        <v>62839.158459165403</v>
      </c>
      <c r="D56" s="251">
        <v>57583.525388586299</v>
      </c>
    </row>
    <row r="57" spans="1:4" x14ac:dyDescent="0.2">
      <c r="A57" s="82" t="s">
        <v>53</v>
      </c>
      <c r="B57" s="82" t="s">
        <v>132</v>
      </c>
      <c r="C57" s="251">
        <v>56071.8418945999</v>
      </c>
      <c r="D57" s="251">
        <v>57722.159129501102</v>
      </c>
    </row>
    <row r="58" spans="1:4" x14ac:dyDescent="0.2">
      <c r="A58" s="82" t="s">
        <v>53</v>
      </c>
      <c r="B58" s="82" t="s">
        <v>133</v>
      </c>
      <c r="C58" s="251">
        <v>58576.106082624799</v>
      </c>
      <c r="D58" s="251">
        <v>57919.784712047898</v>
      </c>
    </row>
    <row r="59" spans="1:4" x14ac:dyDescent="0.2">
      <c r="A59" s="82" t="s">
        <v>53</v>
      </c>
      <c r="B59" s="82" t="s">
        <v>134</v>
      </c>
      <c r="C59" s="251">
        <v>57917.924411678599</v>
      </c>
      <c r="D59" s="251">
        <v>58143.491393146003</v>
      </c>
    </row>
    <row r="60" spans="1:4" x14ac:dyDescent="0.2">
      <c r="A60" s="82" t="s">
        <v>53</v>
      </c>
      <c r="B60" s="82" t="s">
        <v>135</v>
      </c>
      <c r="C60" s="251">
        <v>56307.481</v>
      </c>
      <c r="D60" s="251">
        <v>58259.910734764002</v>
      </c>
    </row>
  </sheetData>
  <mergeCells count="1">
    <mergeCell ref="H1:I1"/>
  </mergeCells>
  <hyperlinks>
    <hyperlink ref="H1:I1" location="Index!A1" display="Regresar al Índice" xr:uid="{429E4279-E821-47F8-9D93-C9DA2FB83563}"/>
  </hyperlink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08BB1-53A4-484D-8082-CD1A948D67EC}">
  <sheetPr codeName="Hoja5"/>
  <dimension ref="A1:I206"/>
  <sheetViews>
    <sheetView zoomScaleNormal="100" workbookViewId="0"/>
  </sheetViews>
  <sheetFormatPr baseColWidth="10" defaultColWidth="10.85546875" defaultRowHeight="12.75" x14ac:dyDescent="0.2"/>
  <cols>
    <col min="1" max="1" width="42" style="209" customWidth="1"/>
    <col min="2" max="2" width="13" style="73" bestFit="1" customWidth="1"/>
    <col min="3" max="3" width="14.5703125" style="209" customWidth="1"/>
    <col min="4" max="5" width="11" style="209" bestFit="1" customWidth="1"/>
    <col min="6" max="7" width="10.85546875" style="209"/>
    <col min="8" max="8" width="10.85546875" style="209" customWidth="1"/>
    <col min="9" max="9" width="23" style="209" customWidth="1"/>
    <col min="10" max="13" width="10.85546875" style="209" customWidth="1"/>
    <col min="14" max="16384" width="10.85546875" style="209"/>
  </cols>
  <sheetData>
    <row r="1" spans="1:9" ht="15" x14ac:dyDescent="0.25">
      <c r="A1" s="27" t="s">
        <v>1825</v>
      </c>
      <c r="H1" s="151" t="s">
        <v>1294</v>
      </c>
      <c r="I1" s="151"/>
    </row>
    <row r="2" spans="1:9" x14ac:dyDescent="0.2">
      <c r="A2" s="207" t="s">
        <v>1956</v>
      </c>
    </row>
    <row r="5" spans="1:9" ht="18" customHeight="1" thickBot="1" x14ac:dyDescent="0.25">
      <c r="A5" s="210"/>
      <c r="B5" s="75"/>
      <c r="C5" s="210"/>
      <c r="D5" s="210"/>
      <c r="E5" s="210"/>
      <c r="H5" s="5"/>
    </row>
    <row r="6" spans="1:9" ht="27" customHeight="1" x14ac:dyDescent="0.2">
      <c r="A6" s="299" t="s">
        <v>278</v>
      </c>
      <c r="B6" s="300" t="s">
        <v>1782</v>
      </c>
      <c r="C6" s="300" t="s">
        <v>1783</v>
      </c>
      <c r="D6" s="299" t="s">
        <v>34</v>
      </c>
      <c r="E6" s="299" t="s">
        <v>268</v>
      </c>
    </row>
    <row r="7" spans="1:9" ht="18" customHeight="1" x14ac:dyDescent="0.2">
      <c r="A7" s="301" t="s">
        <v>1072</v>
      </c>
      <c r="B7" s="302">
        <v>36</v>
      </c>
      <c r="C7" s="302">
        <v>43</v>
      </c>
      <c r="D7" s="302">
        <v>7</v>
      </c>
      <c r="E7" s="303">
        <v>0.19439999999999999</v>
      </c>
    </row>
    <row r="8" spans="1:9" ht="18" customHeight="1" x14ac:dyDescent="0.2">
      <c r="A8" s="304" t="s">
        <v>1073</v>
      </c>
      <c r="B8" s="305">
        <v>49870</v>
      </c>
      <c r="C8" s="305">
        <v>48624</v>
      </c>
      <c r="D8" s="305">
        <v>-1246</v>
      </c>
      <c r="E8" s="306">
        <v>-2.5000000000000001E-2</v>
      </c>
    </row>
    <row r="9" spans="1:9" ht="18" customHeight="1" x14ac:dyDescent="0.2">
      <c r="A9" s="301" t="s">
        <v>1074</v>
      </c>
      <c r="B9" s="307">
        <v>241665</v>
      </c>
      <c r="C9" s="307">
        <v>239595</v>
      </c>
      <c r="D9" s="307">
        <v>-2070</v>
      </c>
      <c r="E9" s="303">
        <v>-8.6E-3</v>
      </c>
    </row>
    <row r="10" spans="1:9" ht="18" customHeight="1" x14ac:dyDescent="0.2">
      <c r="A10" s="304" t="s">
        <v>1075</v>
      </c>
      <c r="B10" s="305">
        <v>310911</v>
      </c>
      <c r="C10" s="305">
        <v>312592</v>
      </c>
      <c r="D10" s="305">
        <v>1681</v>
      </c>
      <c r="E10" s="306">
        <v>5.4000000000000003E-3</v>
      </c>
    </row>
    <row r="11" spans="1:9" ht="18" customHeight="1" x14ac:dyDescent="0.2">
      <c r="A11" s="301" t="s">
        <v>1076</v>
      </c>
      <c r="B11" s="307">
        <v>299285</v>
      </c>
      <c r="C11" s="307">
        <v>300695</v>
      </c>
      <c r="D11" s="307">
        <v>1410</v>
      </c>
      <c r="E11" s="303">
        <v>4.7000000000000002E-3</v>
      </c>
    </row>
    <row r="12" spans="1:9" ht="18" customHeight="1" x14ac:dyDescent="0.2">
      <c r="A12" s="304" t="s">
        <v>1077</v>
      </c>
      <c r="B12" s="305">
        <v>266348</v>
      </c>
      <c r="C12" s="305">
        <v>267859</v>
      </c>
      <c r="D12" s="305">
        <v>1511</v>
      </c>
      <c r="E12" s="306">
        <v>5.7000000000000002E-3</v>
      </c>
    </row>
    <row r="13" spans="1:9" ht="18" customHeight="1" x14ac:dyDescent="0.2">
      <c r="A13" s="301" t="s">
        <v>1078</v>
      </c>
      <c r="B13" s="307">
        <v>238628</v>
      </c>
      <c r="C13" s="307">
        <v>240012</v>
      </c>
      <c r="D13" s="307">
        <v>1384</v>
      </c>
      <c r="E13" s="303">
        <v>5.7999999999999996E-3</v>
      </c>
    </row>
    <row r="14" spans="1:9" ht="18" customHeight="1" x14ac:dyDescent="0.2">
      <c r="A14" s="304" t="s">
        <v>1079</v>
      </c>
      <c r="B14" s="305">
        <v>207848</v>
      </c>
      <c r="C14" s="305">
        <v>208965</v>
      </c>
      <c r="D14" s="305">
        <v>1117</v>
      </c>
      <c r="E14" s="306">
        <v>5.4000000000000003E-3</v>
      </c>
    </row>
    <row r="15" spans="1:9" x14ac:dyDescent="0.2">
      <c r="A15" s="301" t="s">
        <v>698</v>
      </c>
      <c r="B15" s="307">
        <v>366555</v>
      </c>
      <c r="C15" s="307">
        <v>370361</v>
      </c>
      <c r="D15" s="307">
        <v>3806</v>
      </c>
      <c r="E15" s="303">
        <v>1.04E-2</v>
      </c>
    </row>
    <row r="16" spans="1:9" x14ac:dyDescent="0.2">
      <c r="A16" s="308" t="s">
        <v>52</v>
      </c>
      <c r="B16" s="309">
        <v>1981146</v>
      </c>
      <c r="C16" s="309">
        <v>1988746</v>
      </c>
      <c r="D16" s="309">
        <v>7600</v>
      </c>
      <c r="E16" s="310">
        <v>3.8E-3</v>
      </c>
    </row>
    <row r="17" spans="1:8" x14ac:dyDescent="0.2">
      <c r="A17" s="27"/>
      <c r="B17" s="27"/>
      <c r="C17" s="27"/>
      <c r="D17" s="27"/>
      <c r="E17" s="27"/>
      <c r="F17" s="27"/>
      <c r="G17" s="27"/>
      <c r="H17" s="27"/>
    </row>
    <row r="18" spans="1:8" x14ac:dyDescent="0.2">
      <c r="A18" s="27"/>
      <c r="B18" s="27"/>
      <c r="C18" s="27"/>
      <c r="D18" s="27"/>
      <c r="E18" s="27"/>
      <c r="F18" s="27"/>
      <c r="G18" s="27"/>
      <c r="H18" s="27"/>
    </row>
    <row r="30" spans="1:8" x14ac:dyDescent="0.2">
      <c r="A30" s="65"/>
      <c r="B30" s="65"/>
      <c r="C30" s="65"/>
      <c r="D30" s="65"/>
    </row>
    <row r="31" spans="1:8" x14ac:dyDescent="0.2">
      <c r="A31" s="65"/>
      <c r="B31" s="65"/>
      <c r="C31" s="65"/>
      <c r="D31" s="65"/>
    </row>
    <row r="32" spans="1:8" x14ac:dyDescent="0.2">
      <c r="A32" s="65"/>
      <c r="B32" s="65"/>
      <c r="C32" s="65"/>
      <c r="D32" s="65"/>
    </row>
    <row r="33" spans="1:4" x14ac:dyDescent="0.2">
      <c r="A33" s="65"/>
      <c r="B33" s="65"/>
      <c r="C33" s="65"/>
      <c r="D33" s="65"/>
    </row>
    <row r="34" spans="1:4" x14ac:dyDescent="0.2">
      <c r="A34" s="65"/>
      <c r="B34" s="65"/>
      <c r="C34" s="65"/>
      <c r="D34" s="65"/>
    </row>
    <row r="35" spans="1:4" x14ac:dyDescent="0.2">
      <c r="A35" s="65"/>
      <c r="B35" s="65"/>
      <c r="C35" s="65"/>
      <c r="D35" s="65"/>
    </row>
    <row r="36" spans="1:4" x14ac:dyDescent="0.2">
      <c r="A36" s="65"/>
      <c r="B36" s="65"/>
      <c r="C36" s="65"/>
      <c r="D36" s="65"/>
    </row>
    <row r="37" spans="1:4" x14ac:dyDescent="0.2">
      <c r="A37" s="65"/>
      <c r="B37" s="65"/>
      <c r="C37" s="65"/>
      <c r="D37" s="65"/>
    </row>
    <row r="38" spans="1:4" x14ac:dyDescent="0.2">
      <c r="A38" s="65"/>
      <c r="B38" s="65"/>
      <c r="C38" s="65"/>
      <c r="D38" s="65"/>
    </row>
    <row r="39" spans="1:4" x14ac:dyDescent="0.2">
      <c r="A39" s="65"/>
      <c r="B39" s="65"/>
      <c r="C39" s="65"/>
      <c r="D39" s="65"/>
    </row>
    <row r="40" spans="1:4" x14ac:dyDescent="0.2">
      <c r="A40" s="65"/>
      <c r="B40" s="65"/>
      <c r="C40" s="65"/>
      <c r="D40" s="65"/>
    </row>
    <row r="41" spans="1:4" x14ac:dyDescent="0.2">
      <c r="A41" s="65"/>
      <c r="B41" s="65"/>
      <c r="C41" s="65"/>
      <c r="D41" s="65"/>
    </row>
    <row r="42" spans="1:4" x14ac:dyDescent="0.2">
      <c r="A42" s="65"/>
      <c r="B42" s="65"/>
      <c r="C42" s="65"/>
      <c r="D42" s="65"/>
    </row>
    <row r="43" spans="1:4" x14ac:dyDescent="0.2">
      <c r="A43" s="65"/>
      <c r="B43" s="65"/>
      <c r="C43" s="65"/>
      <c r="D43" s="65"/>
    </row>
    <row r="44" spans="1:4" x14ac:dyDescent="0.2">
      <c r="A44" s="65"/>
      <c r="B44" s="65"/>
      <c r="C44" s="65"/>
      <c r="D44" s="65"/>
    </row>
    <row r="45" spans="1:4" x14ac:dyDescent="0.2">
      <c r="A45" s="65"/>
      <c r="B45" s="65"/>
      <c r="C45" s="65"/>
      <c r="D45" s="65"/>
    </row>
    <row r="46" spans="1:4" x14ac:dyDescent="0.2">
      <c r="A46" s="65"/>
      <c r="B46" s="65"/>
      <c r="C46" s="65"/>
      <c r="D46" s="65"/>
    </row>
    <row r="47" spans="1:4" x14ac:dyDescent="0.2">
      <c r="A47" s="65"/>
      <c r="B47" s="65"/>
      <c r="C47" s="65"/>
      <c r="D47" s="65"/>
    </row>
    <row r="48" spans="1:4" x14ac:dyDescent="0.2">
      <c r="A48" s="65"/>
      <c r="B48" s="65"/>
      <c r="C48" s="65"/>
      <c r="D48" s="65"/>
    </row>
    <row r="49" spans="1:4" x14ac:dyDescent="0.2">
      <c r="A49" s="65"/>
      <c r="B49" s="65"/>
      <c r="C49" s="65"/>
      <c r="D49" s="65"/>
    </row>
    <row r="50" spans="1:4" x14ac:dyDescent="0.2">
      <c r="A50" s="65"/>
      <c r="B50" s="65"/>
      <c r="C50" s="65"/>
      <c r="D50" s="65"/>
    </row>
    <row r="51" spans="1:4" x14ac:dyDescent="0.2">
      <c r="A51" s="65"/>
      <c r="B51" s="65"/>
      <c r="C51" s="65"/>
      <c r="D51" s="65"/>
    </row>
    <row r="52" spans="1:4" x14ac:dyDescent="0.2">
      <c r="A52" s="65"/>
      <c r="B52" s="65"/>
      <c r="C52" s="65"/>
      <c r="D52" s="65"/>
    </row>
    <row r="53" spans="1:4" x14ac:dyDescent="0.2">
      <c r="A53" s="65"/>
      <c r="B53" s="65"/>
      <c r="C53" s="65"/>
      <c r="D53" s="65"/>
    </row>
    <row r="54" spans="1:4" x14ac:dyDescent="0.2">
      <c r="A54" s="65"/>
      <c r="B54" s="65"/>
      <c r="C54" s="65"/>
      <c r="D54" s="65"/>
    </row>
    <row r="55" spans="1:4" x14ac:dyDescent="0.2">
      <c r="A55" s="65"/>
      <c r="B55" s="65"/>
      <c r="C55" s="65"/>
      <c r="D55" s="65"/>
    </row>
    <row r="56" spans="1:4" x14ac:dyDescent="0.2">
      <c r="A56" s="65"/>
      <c r="B56" s="65"/>
      <c r="C56" s="65"/>
      <c r="D56" s="65"/>
    </row>
    <row r="57" spans="1:4" x14ac:dyDescent="0.2">
      <c r="A57" s="65"/>
      <c r="B57" s="65"/>
      <c r="C57" s="65"/>
      <c r="D57" s="65"/>
    </row>
    <row r="58" spans="1:4" x14ac:dyDescent="0.2">
      <c r="A58" s="65"/>
      <c r="B58" s="65"/>
      <c r="C58" s="65"/>
      <c r="D58" s="65"/>
    </row>
    <row r="59" spans="1:4" x14ac:dyDescent="0.2">
      <c r="A59" s="65"/>
      <c r="B59" s="65"/>
      <c r="C59" s="65"/>
      <c r="D59" s="65"/>
    </row>
    <row r="60" spans="1:4" x14ac:dyDescent="0.2">
      <c r="A60" s="65"/>
      <c r="B60" s="65"/>
      <c r="C60" s="65"/>
      <c r="D60" s="65"/>
    </row>
    <row r="61" spans="1:4" x14ac:dyDescent="0.2">
      <c r="A61" s="65"/>
      <c r="B61" s="65"/>
      <c r="C61" s="65"/>
      <c r="D61" s="65"/>
    </row>
    <row r="62" spans="1:4" x14ac:dyDescent="0.2">
      <c r="A62" s="65"/>
      <c r="B62" s="65"/>
      <c r="C62" s="65"/>
      <c r="D62" s="65"/>
    </row>
    <row r="63" spans="1:4" x14ac:dyDescent="0.2">
      <c r="A63" s="65"/>
      <c r="B63" s="65"/>
      <c r="C63" s="65"/>
      <c r="D63" s="65"/>
    </row>
    <row r="64" spans="1:4" x14ac:dyDescent="0.2">
      <c r="A64" s="65"/>
      <c r="B64" s="65"/>
      <c r="C64" s="65"/>
      <c r="D64" s="65"/>
    </row>
    <row r="65" spans="1:4" x14ac:dyDescent="0.2">
      <c r="A65" s="65"/>
      <c r="B65" s="65"/>
      <c r="C65" s="65"/>
      <c r="D65" s="65"/>
    </row>
    <row r="66" spans="1:4" x14ac:dyDescent="0.2">
      <c r="A66" s="65"/>
      <c r="B66" s="65"/>
      <c r="C66" s="65"/>
      <c r="D66" s="65"/>
    </row>
    <row r="67" spans="1:4" x14ac:dyDescent="0.2">
      <c r="A67" s="65"/>
      <c r="B67" s="65"/>
      <c r="C67" s="65"/>
      <c r="D67" s="65"/>
    </row>
    <row r="68" spans="1:4" x14ac:dyDescent="0.2">
      <c r="A68" s="65"/>
      <c r="B68" s="65"/>
      <c r="C68" s="65"/>
      <c r="D68" s="65"/>
    </row>
    <row r="69" spans="1:4" x14ac:dyDescent="0.2">
      <c r="A69" s="65"/>
      <c r="B69" s="65"/>
      <c r="C69" s="65"/>
      <c r="D69" s="65"/>
    </row>
    <row r="70" spans="1:4" x14ac:dyDescent="0.2">
      <c r="A70" s="65"/>
      <c r="B70" s="65"/>
      <c r="C70" s="65"/>
      <c r="D70" s="65"/>
    </row>
    <row r="71" spans="1:4" x14ac:dyDescent="0.2">
      <c r="A71" s="65"/>
      <c r="B71" s="65"/>
      <c r="C71" s="65"/>
      <c r="D71" s="65"/>
    </row>
    <row r="72" spans="1:4" x14ac:dyDescent="0.2">
      <c r="A72" s="65"/>
      <c r="B72" s="65"/>
      <c r="C72" s="65"/>
      <c r="D72" s="65"/>
    </row>
    <row r="73" spans="1:4" x14ac:dyDescent="0.2">
      <c r="A73" s="65"/>
      <c r="B73" s="65"/>
      <c r="C73" s="65"/>
      <c r="D73" s="65"/>
    </row>
    <row r="74" spans="1:4" x14ac:dyDescent="0.2">
      <c r="A74" s="65"/>
      <c r="B74" s="65"/>
      <c r="C74" s="65"/>
      <c r="D74" s="65"/>
    </row>
    <row r="75" spans="1:4" x14ac:dyDescent="0.2">
      <c r="A75" s="65"/>
      <c r="B75" s="65"/>
      <c r="C75" s="65"/>
      <c r="D75" s="65"/>
    </row>
    <row r="76" spans="1:4" x14ac:dyDescent="0.2">
      <c r="A76" s="65"/>
      <c r="B76" s="65"/>
      <c r="C76" s="65"/>
      <c r="D76" s="65"/>
    </row>
    <row r="77" spans="1:4" x14ac:dyDescent="0.2">
      <c r="A77" s="65"/>
      <c r="B77" s="65"/>
      <c r="C77" s="65"/>
      <c r="D77" s="65"/>
    </row>
    <row r="78" spans="1:4" x14ac:dyDescent="0.2">
      <c r="A78" s="65"/>
      <c r="B78" s="65"/>
      <c r="C78" s="65"/>
      <c r="D78" s="65"/>
    </row>
    <row r="79" spans="1:4" x14ac:dyDescent="0.2">
      <c r="A79" s="65"/>
      <c r="B79" s="65"/>
      <c r="C79" s="65"/>
      <c r="D79" s="65"/>
    </row>
    <row r="80" spans="1:4" x14ac:dyDescent="0.2">
      <c r="A80" s="65"/>
      <c r="B80" s="65"/>
      <c r="C80" s="65"/>
      <c r="D80" s="65"/>
    </row>
    <row r="81" spans="1:4" x14ac:dyDescent="0.2">
      <c r="A81" s="65"/>
      <c r="B81" s="65"/>
      <c r="C81" s="65"/>
      <c r="D81" s="65"/>
    </row>
    <row r="82" spans="1:4" x14ac:dyDescent="0.2">
      <c r="A82" s="65"/>
      <c r="B82" s="65"/>
      <c r="C82" s="65"/>
      <c r="D82" s="65"/>
    </row>
    <row r="83" spans="1:4" x14ac:dyDescent="0.2">
      <c r="A83" s="65"/>
      <c r="B83" s="65"/>
      <c r="C83" s="65"/>
      <c r="D83" s="65"/>
    </row>
    <row r="84" spans="1:4" x14ac:dyDescent="0.2">
      <c r="A84" s="65"/>
      <c r="B84" s="65"/>
      <c r="C84" s="65"/>
      <c r="D84" s="65"/>
    </row>
    <row r="85" spans="1:4" x14ac:dyDescent="0.2">
      <c r="A85" s="65"/>
      <c r="B85" s="65"/>
      <c r="C85" s="65"/>
      <c r="D85" s="65"/>
    </row>
    <row r="86" spans="1:4" x14ac:dyDescent="0.2">
      <c r="A86" s="65"/>
      <c r="B86" s="65"/>
      <c r="C86" s="65"/>
      <c r="D86" s="65"/>
    </row>
    <row r="87" spans="1:4" x14ac:dyDescent="0.2">
      <c r="A87" s="65"/>
      <c r="B87" s="65"/>
      <c r="C87" s="65"/>
      <c r="D87" s="65"/>
    </row>
    <row r="88" spans="1:4" x14ac:dyDescent="0.2">
      <c r="A88" s="65"/>
      <c r="B88" s="65"/>
      <c r="C88" s="65"/>
      <c r="D88" s="65"/>
    </row>
    <row r="89" spans="1:4" x14ac:dyDescent="0.2">
      <c r="A89" s="65"/>
      <c r="B89" s="65"/>
      <c r="C89" s="65"/>
      <c r="D89" s="65"/>
    </row>
    <row r="90" spans="1:4" x14ac:dyDescent="0.2">
      <c r="A90" s="65"/>
      <c r="B90" s="65"/>
      <c r="C90" s="65"/>
      <c r="D90" s="65"/>
    </row>
    <row r="91" spans="1:4" x14ac:dyDescent="0.2">
      <c r="A91" s="65"/>
      <c r="B91" s="65"/>
      <c r="C91" s="65"/>
      <c r="D91" s="65"/>
    </row>
    <row r="92" spans="1:4" x14ac:dyDescent="0.2">
      <c r="A92" s="65"/>
      <c r="B92" s="65"/>
      <c r="C92" s="65"/>
      <c r="D92" s="65"/>
    </row>
    <row r="93" spans="1:4" x14ac:dyDescent="0.2">
      <c r="A93" s="65"/>
      <c r="B93" s="65"/>
      <c r="C93" s="65"/>
      <c r="D93" s="65"/>
    </row>
    <row r="94" spans="1:4" x14ac:dyDescent="0.2">
      <c r="A94" s="65"/>
      <c r="B94" s="65"/>
      <c r="C94" s="65"/>
      <c r="D94" s="65"/>
    </row>
    <row r="95" spans="1:4" x14ac:dyDescent="0.2">
      <c r="A95" s="65"/>
      <c r="B95" s="65"/>
      <c r="C95" s="65"/>
      <c r="D95" s="65"/>
    </row>
    <row r="96" spans="1:4" x14ac:dyDescent="0.2">
      <c r="A96" s="65"/>
      <c r="B96" s="65"/>
      <c r="C96" s="65"/>
      <c r="D96" s="65"/>
    </row>
    <row r="97" spans="1:4" x14ac:dyDescent="0.2">
      <c r="A97" s="65"/>
      <c r="B97" s="65"/>
      <c r="C97" s="65"/>
      <c r="D97" s="65"/>
    </row>
    <row r="98" spans="1:4" x14ac:dyDescent="0.2">
      <c r="A98" s="65"/>
      <c r="B98" s="65"/>
      <c r="C98" s="65"/>
      <c r="D98" s="65"/>
    </row>
    <row r="99" spans="1:4" x14ac:dyDescent="0.2">
      <c r="A99" s="65"/>
      <c r="B99" s="65"/>
      <c r="C99" s="65"/>
      <c r="D99" s="65"/>
    </row>
    <row r="100" spans="1:4" x14ac:dyDescent="0.2">
      <c r="A100" s="65"/>
      <c r="B100" s="65"/>
      <c r="C100" s="65"/>
      <c r="D100" s="65"/>
    </row>
    <row r="101" spans="1:4" x14ac:dyDescent="0.2">
      <c r="A101" s="65"/>
      <c r="B101" s="65"/>
      <c r="C101" s="65"/>
      <c r="D101" s="65"/>
    </row>
    <row r="102" spans="1:4" x14ac:dyDescent="0.2">
      <c r="A102" s="65"/>
      <c r="B102" s="65"/>
      <c r="C102" s="65"/>
      <c r="D102" s="65"/>
    </row>
    <row r="103" spans="1:4" x14ac:dyDescent="0.2">
      <c r="A103" s="65"/>
      <c r="B103" s="65"/>
      <c r="C103" s="65"/>
      <c r="D103" s="65"/>
    </row>
    <row r="104" spans="1:4" x14ac:dyDescent="0.2">
      <c r="A104" s="65"/>
      <c r="B104" s="65"/>
      <c r="C104" s="65"/>
      <c r="D104" s="65"/>
    </row>
    <row r="105" spans="1:4" x14ac:dyDescent="0.2">
      <c r="A105" s="65"/>
      <c r="B105" s="65"/>
      <c r="C105" s="65"/>
      <c r="D105" s="65"/>
    </row>
    <row r="106" spans="1:4" x14ac:dyDescent="0.2">
      <c r="A106" s="65"/>
      <c r="B106" s="65"/>
      <c r="C106" s="65"/>
      <c r="D106" s="65"/>
    </row>
    <row r="107" spans="1:4" x14ac:dyDescent="0.2">
      <c r="A107" s="65"/>
      <c r="B107" s="65"/>
      <c r="C107" s="65"/>
      <c r="D107" s="65"/>
    </row>
    <row r="108" spans="1:4" x14ac:dyDescent="0.2">
      <c r="A108" s="65"/>
      <c r="B108" s="65"/>
      <c r="C108" s="65"/>
      <c r="D108" s="65"/>
    </row>
    <row r="109" spans="1:4" x14ac:dyDescent="0.2">
      <c r="A109" s="65"/>
      <c r="B109" s="65"/>
      <c r="C109" s="65"/>
      <c r="D109" s="65"/>
    </row>
    <row r="110" spans="1:4" x14ac:dyDescent="0.2">
      <c r="A110" s="65"/>
      <c r="B110" s="65"/>
      <c r="C110" s="65"/>
      <c r="D110" s="65"/>
    </row>
    <row r="111" spans="1:4" x14ac:dyDescent="0.2">
      <c r="A111" s="65"/>
      <c r="B111" s="65"/>
      <c r="C111" s="65"/>
      <c r="D111" s="65"/>
    </row>
    <row r="112" spans="1:4" x14ac:dyDescent="0.2">
      <c r="A112" s="65"/>
      <c r="B112" s="65"/>
      <c r="C112" s="65"/>
      <c r="D112" s="65"/>
    </row>
    <row r="113" spans="1:4" x14ac:dyDescent="0.2">
      <c r="A113" s="65"/>
      <c r="B113" s="65"/>
      <c r="C113" s="65"/>
      <c r="D113" s="65"/>
    </row>
    <row r="114" spans="1:4" x14ac:dyDescent="0.2">
      <c r="A114" s="65"/>
      <c r="B114" s="65"/>
      <c r="C114" s="65"/>
      <c r="D114" s="65"/>
    </row>
    <row r="115" spans="1:4" x14ac:dyDescent="0.2">
      <c r="A115" s="65"/>
      <c r="B115" s="65"/>
      <c r="C115" s="65"/>
      <c r="D115" s="65"/>
    </row>
    <row r="116" spans="1:4" x14ac:dyDescent="0.2">
      <c r="A116" s="65"/>
      <c r="B116" s="65"/>
      <c r="C116" s="65"/>
      <c r="D116" s="65"/>
    </row>
    <row r="117" spans="1:4" x14ac:dyDescent="0.2">
      <c r="B117" s="5"/>
    </row>
    <row r="118" spans="1:4" x14ac:dyDescent="0.2">
      <c r="B118" s="5"/>
    </row>
    <row r="119" spans="1:4" x14ac:dyDescent="0.2">
      <c r="B119" s="5"/>
    </row>
    <row r="120" spans="1:4" x14ac:dyDescent="0.2">
      <c r="B120" s="5"/>
    </row>
    <row r="121" spans="1:4" x14ac:dyDescent="0.2">
      <c r="B121" s="5"/>
    </row>
    <row r="122" spans="1:4" x14ac:dyDescent="0.2">
      <c r="B122" s="5"/>
    </row>
    <row r="123" spans="1:4" x14ac:dyDescent="0.2">
      <c r="B123" s="5"/>
    </row>
    <row r="124" spans="1:4" x14ac:dyDescent="0.2">
      <c r="B124" s="5"/>
    </row>
    <row r="125" spans="1:4" x14ac:dyDescent="0.2">
      <c r="B125" s="5"/>
    </row>
    <row r="126" spans="1:4" x14ac:dyDescent="0.2">
      <c r="B126" s="5"/>
    </row>
    <row r="127" spans="1:4" x14ac:dyDescent="0.2">
      <c r="B127" s="5"/>
    </row>
    <row r="128" spans="1:4"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sheetData>
  <mergeCells count="1">
    <mergeCell ref="H1:I1"/>
  </mergeCells>
  <hyperlinks>
    <hyperlink ref="H1:I1" location="Index!A1" display="Regresar al Índice" xr:uid="{6C9D8FD8-2255-4E7D-A767-09CB3FA73E46}"/>
  </hyperlinks>
  <pageMargins left="0.7" right="0.7" top="0.75" bottom="0.75" header="0.3" footer="0.3"/>
  <pageSetup orientation="portrait"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45B66-C103-438E-B1F9-EF5347007AF8}">
  <sheetPr codeName="Hoja122"/>
  <dimension ref="A1:I38"/>
  <sheetViews>
    <sheetView workbookViewId="0"/>
  </sheetViews>
  <sheetFormatPr baseColWidth="10" defaultRowHeight="12.75" x14ac:dyDescent="0.2"/>
  <cols>
    <col min="1" max="16384" width="11.42578125" style="82"/>
  </cols>
  <sheetData>
    <row r="1" spans="1:9" ht="15" x14ac:dyDescent="0.25">
      <c r="A1" s="27" t="s">
        <v>1923</v>
      </c>
      <c r="H1" s="151" t="s">
        <v>1294</v>
      </c>
      <c r="I1" s="151"/>
    </row>
    <row r="2" spans="1:9" x14ac:dyDescent="0.2">
      <c r="A2" s="82" t="s">
        <v>1520</v>
      </c>
    </row>
    <row r="3" spans="1:9" x14ac:dyDescent="0.2">
      <c r="A3" s="82" t="s">
        <v>1526</v>
      </c>
    </row>
    <row r="5" spans="1:9" x14ac:dyDescent="0.2">
      <c r="A5" s="82" t="s">
        <v>2</v>
      </c>
      <c r="B5" s="82" t="s">
        <v>51</v>
      </c>
    </row>
    <row r="6" spans="1:9" x14ac:dyDescent="0.2">
      <c r="A6" s="82" t="s">
        <v>7</v>
      </c>
      <c r="B6" s="250">
        <v>-60.164021969273499</v>
      </c>
    </row>
    <row r="7" spans="1:9" x14ac:dyDescent="0.2">
      <c r="A7" s="82" t="s">
        <v>15</v>
      </c>
      <c r="B7" s="250">
        <v>-40.942522900513801</v>
      </c>
    </row>
    <row r="8" spans="1:9" x14ac:dyDescent="0.2">
      <c r="A8" s="82" t="s">
        <v>28</v>
      </c>
      <c r="B8" s="250">
        <v>-29.1877482588859</v>
      </c>
    </row>
    <row r="9" spans="1:9" x14ac:dyDescent="0.2">
      <c r="A9" s="82" t="s">
        <v>21</v>
      </c>
      <c r="B9" s="250">
        <v>-24.8734052682391</v>
      </c>
    </row>
    <row r="10" spans="1:9" x14ac:dyDescent="0.2">
      <c r="A10" s="82" t="s">
        <v>24</v>
      </c>
      <c r="B10" s="250">
        <v>-20.196410156976601</v>
      </c>
    </row>
    <row r="11" spans="1:9" x14ac:dyDescent="0.2">
      <c r="A11" s="82" t="s">
        <v>17</v>
      </c>
      <c r="B11" s="250">
        <v>-18.6256954756273</v>
      </c>
    </row>
    <row r="12" spans="1:9" x14ac:dyDescent="0.2">
      <c r="A12" s="82" t="s">
        <v>31</v>
      </c>
      <c r="B12" s="250">
        <v>-15.7132030252776</v>
      </c>
    </row>
    <row r="13" spans="1:9" x14ac:dyDescent="0.2">
      <c r="A13" s="82" t="s">
        <v>5</v>
      </c>
      <c r="B13" s="250">
        <v>-12.9750683373542</v>
      </c>
    </row>
    <row r="14" spans="1:9" x14ac:dyDescent="0.2">
      <c r="A14" s="82" t="s">
        <v>14</v>
      </c>
      <c r="B14" s="250">
        <v>-11.9790728775079</v>
      </c>
    </row>
    <row r="15" spans="1:9" x14ac:dyDescent="0.2">
      <c r="A15" s="82" t="s">
        <v>10</v>
      </c>
      <c r="B15" s="250">
        <v>-8.8598155297269905</v>
      </c>
    </row>
    <row r="16" spans="1:9" x14ac:dyDescent="0.2">
      <c r="A16" s="82" t="s">
        <v>22</v>
      </c>
      <c r="B16" s="250">
        <v>-8.82994760630325</v>
      </c>
    </row>
    <row r="17" spans="1:2" x14ac:dyDescent="0.2">
      <c r="A17" s="82" t="s">
        <v>16</v>
      </c>
      <c r="B17" s="250">
        <v>-7.2447312975643801</v>
      </c>
    </row>
    <row r="18" spans="1:2" x14ac:dyDescent="0.2">
      <c r="A18" s="82" t="s">
        <v>29</v>
      </c>
      <c r="B18" s="250">
        <v>-7.2405913307781997</v>
      </c>
    </row>
    <row r="19" spans="1:2" x14ac:dyDescent="0.2">
      <c r="A19" s="82" t="s">
        <v>23</v>
      </c>
      <c r="B19" s="250">
        <v>-6.4954339715060696</v>
      </c>
    </row>
    <row r="20" spans="1:2" x14ac:dyDescent="0.2">
      <c r="A20" s="82" t="s">
        <v>12</v>
      </c>
      <c r="B20" s="250">
        <v>-5.2614703829153697</v>
      </c>
    </row>
    <row r="21" spans="1:2" x14ac:dyDescent="0.2">
      <c r="A21" s="82" t="s">
        <v>20</v>
      </c>
      <c r="B21" s="250">
        <v>-5.2099457127663102</v>
      </c>
    </row>
    <row r="22" spans="1:2" x14ac:dyDescent="0.2">
      <c r="A22" s="82" t="s">
        <v>32</v>
      </c>
      <c r="B22" s="250">
        <v>-4.93192489086882</v>
      </c>
    </row>
    <row r="23" spans="1:2" x14ac:dyDescent="0.2">
      <c r="A23" s="82" t="s">
        <v>33</v>
      </c>
      <c r="B23" s="250">
        <v>-3.43806502869149</v>
      </c>
    </row>
    <row r="24" spans="1:2" x14ac:dyDescent="0.2">
      <c r="A24" s="82" t="s">
        <v>13</v>
      </c>
      <c r="B24" s="250">
        <v>-3.2245137166705602</v>
      </c>
    </row>
    <row r="25" spans="1:2" x14ac:dyDescent="0.2">
      <c r="A25" s="82" t="s">
        <v>1</v>
      </c>
      <c r="B25" s="250">
        <v>-3.1087228651078598</v>
      </c>
    </row>
    <row r="26" spans="1:2" x14ac:dyDescent="0.2">
      <c r="A26" s="82" t="s">
        <v>11</v>
      </c>
      <c r="B26" s="250">
        <v>-0.77212096764247595</v>
      </c>
    </row>
    <row r="27" spans="1:2" x14ac:dyDescent="0.2">
      <c r="A27" s="82" t="s">
        <v>18</v>
      </c>
      <c r="B27" s="250">
        <v>-0.75889209382976597</v>
      </c>
    </row>
    <row r="28" spans="1:2" x14ac:dyDescent="0.2">
      <c r="A28" s="82" t="s">
        <v>9</v>
      </c>
      <c r="B28" s="250">
        <v>1.80089523264817</v>
      </c>
    </row>
    <row r="29" spans="1:2" x14ac:dyDescent="0.2">
      <c r="A29" s="82" t="s">
        <v>4</v>
      </c>
      <c r="B29" s="250">
        <v>2.3457184618806699</v>
      </c>
    </row>
    <row r="30" spans="1:2" x14ac:dyDescent="0.2">
      <c r="A30" s="82" t="s">
        <v>0</v>
      </c>
      <c r="B30" s="250">
        <v>2.5442008349715102</v>
      </c>
    </row>
    <row r="31" spans="1:2" x14ac:dyDescent="0.2">
      <c r="A31" s="82" t="s">
        <v>26</v>
      </c>
      <c r="B31" s="250">
        <v>4.1261739655959104</v>
      </c>
    </row>
    <row r="32" spans="1:2" x14ac:dyDescent="0.2">
      <c r="A32" s="82" t="s">
        <v>30</v>
      </c>
      <c r="B32" s="250">
        <v>5.1949883745640202</v>
      </c>
    </row>
    <row r="33" spans="1:2" x14ac:dyDescent="0.2">
      <c r="A33" s="82" t="s">
        <v>8</v>
      </c>
      <c r="B33" s="250">
        <v>5.5310361383992497</v>
      </c>
    </row>
    <row r="34" spans="1:2" x14ac:dyDescent="0.2">
      <c r="A34" s="82" t="s">
        <v>19</v>
      </c>
      <c r="B34" s="250">
        <v>12.1595796047751</v>
      </c>
    </row>
    <row r="35" spans="1:2" x14ac:dyDescent="0.2">
      <c r="A35" s="82" t="s">
        <v>25</v>
      </c>
      <c r="B35" s="250">
        <v>25.3536422265074</v>
      </c>
    </row>
    <row r="36" spans="1:2" x14ac:dyDescent="0.2">
      <c r="A36" s="82" t="s">
        <v>27</v>
      </c>
      <c r="B36" s="250">
        <v>35.136573777664701</v>
      </c>
    </row>
    <row r="37" spans="1:2" x14ac:dyDescent="0.2">
      <c r="A37" s="82" t="s">
        <v>3</v>
      </c>
      <c r="B37" s="250">
        <v>74.117858469623997</v>
      </c>
    </row>
    <row r="38" spans="1:2" x14ac:dyDescent="0.2">
      <c r="A38" s="82" t="s">
        <v>6</v>
      </c>
      <c r="B38" s="250">
        <v>157.53563888716101</v>
      </c>
    </row>
  </sheetData>
  <mergeCells count="1">
    <mergeCell ref="H1:I1"/>
  </mergeCells>
  <hyperlinks>
    <hyperlink ref="H1:I1" location="Index!A1" display="Regresar al Índice" xr:uid="{DAB54741-4D0C-423C-8AD0-D30F7E0E52B6}"/>
  </hyperlink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CD438-FDB1-4879-AAE4-8610F96C1290}">
  <sheetPr codeName="Hoja124"/>
  <dimension ref="A1:L132"/>
  <sheetViews>
    <sheetView workbookViewId="0"/>
  </sheetViews>
  <sheetFormatPr baseColWidth="10" defaultRowHeight="12.75" x14ac:dyDescent="0.2"/>
  <cols>
    <col min="1" max="16384" width="11.42578125" style="82"/>
  </cols>
  <sheetData>
    <row r="1" spans="1:12" ht="15" x14ac:dyDescent="0.25">
      <c r="A1" s="27" t="s">
        <v>1924</v>
      </c>
      <c r="H1" s="151" t="s">
        <v>1294</v>
      </c>
      <c r="I1" s="151"/>
    </row>
    <row r="2" spans="1:12" x14ac:dyDescent="0.2">
      <c r="A2" s="82" t="s">
        <v>1264</v>
      </c>
    </row>
    <row r="5" spans="1:12" x14ac:dyDescent="0.2">
      <c r="A5" s="82" t="s">
        <v>285</v>
      </c>
      <c r="B5" s="82" t="s">
        <v>329</v>
      </c>
      <c r="C5" s="82" t="s">
        <v>594</v>
      </c>
      <c r="D5" s="82" t="s">
        <v>591</v>
      </c>
      <c r="G5" s="82" t="s">
        <v>1543</v>
      </c>
      <c r="H5" s="82" t="s">
        <v>1173</v>
      </c>
      <c r="I5" s="82" t="s">
        <v>1803</v>
      </c>
      <c r="J5" s="82" t="s">
        <v>1546</v>
      </c>
      <c r="K5" s="82" t="s">
        <v>1804</v>
      </c>
      <c r="L5" s="82" t="s">
        <v>1547</v>
      </c>
    </row>
    <row r="6" spans="1:12" x14ac:dyDescent="0.2">
      <c r="A6" s="82" t="s">
        <v>59</v>
      </c>
      <c r="B6" s="82" t="s">
        <v>129</v>
      </c>
      <c r="C6" s="251">
        <v>6343</v>
      </c>
      <c r="D6" s="251">
        <v>6644</v>
      </c>
      <c r="G6" s="251">
        <v>18670</v>
      </c>
      <c r="H6" s="251">
        <v>16716</v>
      </c>
      <c r="I6" s="250">
        <v>11.7</v>
      </c>
      <c r="J6" s="250">
        <v>30.5</v>
      </c>
      <c r="K6" s="251">
        <v>17881</v>
      </c>
      <c r="L6" s="251">
        <v>17718</v>
      </c>
    </row>
    <row r="7" spans="1:12" x14ac:dyDescent="0.2">
      <c r="A7" s="82" t="s">
        <v>53</v>
      </c>
      <c r="B7" s="82" t="s">
        <v>130</v>
      </c>
      <c r="C7" s="251">
        <v>6318</v>
      </c>
      <c r="D7" s="251">
        <v>6655</v>
      </c>
    </row>
    <row r="8" spans="1:12" x14ac:dyDescent="0.2">
      <c r="A8" s="82" t="s">
        <v>53</v>
      </c>
      <c r="B8" s="82" t="s">
        <v>131</v>
      </c>
      <c r="C8" s="251">
        <v>6647</v>
      </c>
      <c r="D8" s="251">
        <v>6608</v>
      </c>
    </row>
    <row r="9" spans="1:12" x14ac:dyDescent="0.2">
      <c r="A9" s="82" t="s">
        <v>53</v>
      </c>
      <c r="B9" s="82" t="s">
        <v>132</v>
      </c>
      <c r="C9" s="251">
        <v>6479</v>
      </c>
      <c r="D9" s="251">
        <v>6598</v>
      </c>
    </row>
    <row r="10" spans="1:12" x14ac:dyDescent="0.2">
      <c r="A10" s="82" t="s">
        <v>53</v>
      </c>
      <c r="B10" s="82" t="s">
        <v>133</v>
      </c>
      <c r="C10" s="251">
        <v>6949</v>
      </c>
      <c r="D10" s="251">
        <v>6624</v>
      </c>
    </row>
    <row r="11" spans="1:12" x14ac:dyDescent="0.2">
      <c r="A11" s="82" t="s">
        <v>53</v>
      </c>
      <c r="B11" s="82" t="s">
        <v>134</v>
      </c>
      <c r="C11" s="251">
        <v>6766</v>
      </c>
      <c r="D11" s="251">
        <v>6629</v>
      </c>
    </row>
    <row r="12" spans="1:12" x14ac:dyDescent="0.2">
      <c r="A12" s="82" t="s">
        <v>53</v>
      </c>
      <c r="B12" s="82" t="s">
        <v>135</v>
      </c>
      <c r="C12" s="251">
        <v>6997</v>
      </c>
      <c r="D12" s="251">
        <v>6655</v>
      </c>
    </row>
    <row r="13" spans="1:12" x14ac:dyDescent="0.2">
      <c r="A13" s="82" t="s">
        <v>53</v>
      </c>
      <c r="B13" s="82" t="s">
        <v>136</v>
      </c>
      <c r="C13" s="251">
        <v>7960</v>
      </c>
      <c r="D13" s="251">
        <v>6751</v>
      </c>
    </row>
    <row r="14" spans="1:12" x14ac:dyDescent="0.2">
      <c r="A14" s="82" t="s">
        <v>53</v>
      </c>
      <c r="B14" s="82" t="s">
        <v>137</v>
      </c>
      <c r="C14" s="251">
        <v>7340</v>
      </c>
      <c r="D14" s="251">
        <v>6821</v>
      </c>
    </row>
    <row r="15" spans="1:12" x14ac:dyDescent="0.2">
      <c r="A15" s="82" t="s">
        <v>53</v>
      </c>
      <c r="B15" s="82" t="s">
        <v>138</v>
      </c>
      <c r="C15" s="251">
        <v>7398</v>
      </c>
      <c r="D15" s="251">
        <v>6820</v>
      </c>
    </row>
    <row r="16" spans="1:12" x14ac:dyDescent="0.2">
      <c r="A16" s="82" t="s">
        <v>53</v>
      </c>
      <c r="B16" s="82" t="s">
        <v>139</v>
      </c>
      <c r="C16" s="251">
        <v>7281</v>
      </c>
      <c r="D16" s="251">
        <v>6820</v>
      </c>
    </row>
    <row r="17" spans="1:4" x14ac:dyDescent="0.2">
      <c r="A17" s="82" t="s">
        <v>53</v>
      </c>
      <c r="B17" s="82" t="s">
        <v>140</v>
      </c>
      <c r="C17" s="251">
        <v>5672</v>
      </c>
      <c r="D17" s="251">
        <v>6846</v>
      </c>
    </row>
    <row r="18" spans="1:4" x14ac:dyDescent="0.2">
      <c r="A18" s="82" t="s">
        <v>72</v>
      </c>
      <c r="B18" s="82" t="s">
        <v>129</v>
      </c>
      <c r="C18" s="251">
        <v>6130</v>
      </c>
      <c r="D18" s="251">
        <v>6828</v>
      </c>
    </row>
    <row r="19" spans="1:4" x14ac:dyDescent="0.2">
      <c r="A19" s="82" t="s">
        <v>53</v>
      </c>
      <c r="B19" s="82" t="s">
        <v>130</v>
      </c>
      <c r="C19" s="251">
        <v>6660</v>
      </c>
      <c r="D19" s="251">
        <v>6857</v>
      </c>
    </row>
    <row r="20" spans="1:4" x14ac:dyDescent="0.2">
      <c r="A20" s="82" t="s">
        <v>53</v>
      </c>
      <c r="B20" s="82" t="s">
        <v>131</v>
      </c>
      <c r="C20" s="251">
        <v>7617</v>
      </c>
      <c r="D20" s="251">
        <v>6938</v>
      </c>
    </row>
    <row r="21" spans="1:4" x14ac:dyDescent="0.2">
      <c r="A21" s="82" t="s">
        <v>53</v>
      </c>
      <c r="B21" s="82" t="s">
        <v>132</v>
      </c>
      <c r="C21" s="251">
        <v>8011</v>
      </c>
      <c r="D21" s="251">
        <v>7065</v>
      </c>
    </row>
    <row r="22" spans="1:4" x14ac:dyDescent="0.2">
      <c r="A22" s="82" t="s">
        <v>53</v>
      </c>
      <c r="B22" s="82" t="s">
        <v>133</v>
      </c>
      <c r="C22" s="251">
        <v>7966</v>
      </c>
      <c r="D22" s="251">
        <v>7150</v>
      </c>
    </row>
    <row r="23" spans="1:4" x14ac:dyDescent="0.2">
      <c r="A23" s="82" t="s">
        <v>53</v>
      </c>
      <c r="B23" s="82" t="s">
        <v>134</v>
      </c>
      <c r="C23" s="251">
        <v>7292</v>
      </c>
      <c r="D23" s="251">
        <v>7194</v>
      </c>
    </row>
    <row r="24" spans="1:4" x14ac:dyDescent="0.2">
      <c r="A24" s="82" t="s">
        <v>53</v>
      </c>
      <c r="B24" s="82" t="s">
        <v>135</v>
      </c>
      <c r="C24" s="251">
        <v>7404</v>
      </c>
      <c r="D24" s="251">
        <v>7228</v>
      </c>
    </row>
    <row r="25" spans="1:4" x14ac:dyDescent="0.2">
      <c r="A25" s="82" t="s">
        <v>53</v>
      </c>
      <c r="B25" s="82" t="s">
        <v>136</v>
      </c>
      <c r="C25" s="251">
        <v>7866</v>
      </c>
      <c r="D25" s="251">
        <v>7220</v>
      </c>
    </row>
    <row r="26" spans="1:4" x14ac:dyDescent="0.2">
      <c r="A26" s="82" t="s">
        <v>53</v>
      </c>
      <c r="B26" s="82" t="s">
        <v>137</v>
      </c>
      <c r="C26" s="251">
        <v>7767</v>
      </c>
      <c r="D26" s="251">
        <v>7255</v>
      </c>
    </row>
    <row r="27" spans="1:4" x14ac:dyDescent="0.2">
      <c r="A27" s="82" t="s">
        <v>53</v>
      </c>
      <c r="B27" s="82" t="s">
        <v>138</v>
      </c>
      <c r="C27" s="251">
        <v>8436</v>
      </c>
      <c r="D27" s="251">
        <v>7342</v>
      </c>
    </row>
    <row r="28" spans="1:4" x14ac:dyDescent="0.2">
      <c r="A28" s="82" t="s">
        <v>53</v>
      </c>
      <c r="B28" s="82" t="s">
        <v>139</v>
      </c>
      <c r="C28" s="251">
        <v>7381</v>
      </c>
      <c r="D28" s="251">
        <v>7350</v>
      </c>
    </row>
    <row r="29" spans="1:4" x14ac:dyDescent="0.2">
      <c r="A29" s="82" t="s">
        <v>53</v>
      </c>
      <c r="B29" s="82" t="s">
        <v>140</v>
      </c>
      <c r="C29" s="251">
        <v>7176</v>
      </c>
      <c r="D29" s="251">
        <v>7476</v>
      </c>
    </row>
    <row r="30" spans="1:4" x14ac:dyDescent="0.2">
      <c r="A30" s="82" t="s">
        <v>73</v>
      </c>
      <c r="B30" s="82" t="s">
        <v>129</v>
      </c>
      <c r="C30" s="251">
        <v>7170</v>
      </c>
      <c r="D30" s="251">
        <v>7562</v>
      </c>
    </row>
    <row r="31" spans="1:4" x14ac:dyDescent="0.2">
      <c r="A31" s="82" t="s">
        <v>53</v>
      </c>
      <c r="B31" s="82" t="s">
        <v>130</v>
      </c>
      <c r="C31" s="251">
        <v>7843</v>
      </c>
      <c r="D31" s="251">
        <v>7661</v>
      </c>
    </row>
    <row r="32" spans="1:4" x14ac:dyDescent="0.2">
      <c r="A32" s="82" t="s">
        <v>53</v>
      </c>
      <c r="B32" s="82" t="s">
        <v>131</v>
      </c>
      <c r="C32" s="251">
        <v>8899</v>
      </c>
      <c r="D32" s="251">
        <v>7767</v>
      </c>
    </row>
    <row r="33" spans="1:4" x14ac:dyDescent="0.2">
      <c r="A33" s="82" t="s">
        <v>53</v>
      </c>
      <c r="B33" s="82" t="s">
        <v>132</v>
      </c>
      <c r="C33" s="251">
        <v>8889</v>
      </c>
      <c r="D33" s="251">
        <v>7841</v>
      </c>
    </row>
    <row r="34" spans="1:4" x14ac:dyDescent="0.2">
      <c r="A34" s="82" t="s">
        <v>53</v>
      </c>
      <c r="B34" s="82" t="s">
        <v>133</v>
      </c>
      <c r="C34" s="251">
        <v>8822</v>
      </c>
      <c r="D34" s="251">
        <v>7912</v>
      </c>
    </row>
    <row r="35" spans="1:4" x14ac:dyDescent="0.2">
      <c r="A35" s="82" t="s">
        <v>53</v>
      </c>
      <c r="B35" s="82" t="s">
        <v>134</v>
      </c>
      <c r="C35" s="251">
        <v>8691</v>
      </c>
      <c r="D35" s="251">
        <v>8029</v>
      </c>
    </row>
    <row r="36" spans="1:4" x14ac:dyDescent="0.2">
      <c r="A36" s="82" t="s">
        <v>53</v>
      </c>
      <c r="B36" s="82" t="s">
        <v>135</v>
      </c>
      <c r="C36" s="251">
        <v>9526</v>
      </c>
      <c r="D36" s="251">
        <v>8205</v>
      </c>
    </row>
    <row r="37" spans="1:4" x14ac:dyDescent="0.2">
      <c r="A37" s="82" t="s">
        <v>53</v>
      </c>
      <c r="B37" s="82" t="s">
        <v>136</v>
      </c>
      <c r="C37" s="251">
        <v>9440</v>
      </c>
      <c r="D37" s="251">
        <v>8337</v>
      </c>
    </row>
    <row r="38" spans="1:4" x14ac:dyDescent="0.2">
      <c r="A38" s="82" t="s">
        <v>53</v>
      </c>
      <c r="B38" s="82" t="s">
        <v>137</v>
      </c>
      <c r="C38" s="251">
        <v>9790</v>
      </c>
      <c r="D38" s="251">
        <v>8505</v>
      </c>
    </row>
    <row r="39" spans="1:4" x14ac:dyDescent="0.2">
      <c r="A39" s="82" t="s">
        <v>53</v>
      </c>
      <c r="B39" s="82" t="s">
        <v>138</v>
      </c>
      <c r="C39" s="251">
        <v>9425</v>
      </c>
      <c r="D39" s="251">
        <v>8588</v>
      </c>
    </row>
    <row r="40" spans="1:4" x14ac:dyDescent="0.2">
      <c r="A40" s="82" t="s">
        <v>53</v>
      </c>
      <c r="B40" s="82" t="s">
        <v>139</v>
      </c>
      <c r="C40" s="251">
        <v>9000</v>
      </c>
      <c r="D40" s="251">
        <v>8723</v>
      </c>
    </row>
    <row r="41" spans="1:4" x14ac:dyDescent="0.2">
      <c r="A41" s="82" t="s">
        <v>53</v>
      </c>
      <c r="B41" s="82" t="s">
        <v>140</v>
      </c>
      <c r="C41" s="251">
        <v>8816</v>
      </c>
      <c r="D41" s="251">
        <v>8859</v>
      </c>
    </row>
    <row r="42" spans="1:4" x14ac:dyDescent="0.2">
      <c r="A42" s="82" t="s">
        <v>74</v>
      </c>
      <c r="B42" s="82" t="s">
        <v>129</v>
      </c>
      <c r="C42" s="251">
        <v>8680</v>
      </c>
      <c r="D42" s="251">
        <v>8985</v>
      </c>
    </row>
    <row r="43" spans="1:4" x14ac:dyDescent="0.2">
      <c r="A43" s="82" t="s">
        <v>53</v>
      </c>
      <c r="B43" s="82" t="s">
        <v>130</v>
      </c>
      <c r="C43" s="251">
        <v>9921</v>
      </c>
      <c r="D43" s="251">
        <v>9158</v>
      </c>
    </row>
    <row r="44" spans="1:4" x14ac:dyDescent="0.2">
      <c r="A44" s="82" t="s">
        <v>53</v>
      </c>
      <c r="B44" s="82" t="s">
        <v>131</v>
      </c>
      <c r="C44" s="251">
        <v>9962</v>
      </c>
      <c r="D44" s="251">
        <v>9247</v>
      </c>
    </row>
    <row r="45" spans="1:4" x14ac:dyDescent="0.2">
      <c r="A45" s="82" t="s">
        <v>53</v>
      </c>
      <c r="B45" s="82" t="s">
        <v>132</v>
      </c>
      <c r="C45" s="251">
        <v>10438</v>
      </c>
      <c r="D45" s="251">
        <v>9376</v>
      </c>
    </row>
    <row r="46" spans="1:4" x14ac:dyDescent="0.2">
      <c r="A46" s="82" t="s">
        <v>53</v>
      </c>
      <c r="B46" s="82" t="s">
        <v>133</v>
      </c>
      <c r="C46" s="251">
        <v>10693</v>
      </c>
      <c r="D46" s="251">
        <v>9532</v>
      </c>
    </row>
    <row r="47" spans="1:4" x14ac:dyDescent="0.2">
      <c r="A47" s="82" t="s">
        <v>53</v>
      </c>
      <c r="B47" s="82" t="s">
        <v>134</v>
      </c>
      <c r="C47" s="251">
        <v>10732</v>
      </c>
      <c r="D47" s="251">
        <v>9702</v>
      </c>
    </row>
    <row r="48" spans="1:4" x14ac:dyDescent="0.2">
      <c r="A48" s="82" t="s">
        <v>53</v>
      </c>
      <c r="B48" s="82" t="s">
        <v>135</v>
      </c>
      <c r="C48" s="251">
        <v>10104</v>
      </c>
      <c r="D48" s="251">
        <v>9750</v>
      </c>
    </row>
    <row r="49" spans="1:4" x14ac:dyDescent="0.2">
      <c r="A49" s="82" t="s">
        <v>53</v>
      </c>
      <c r="B49" s="82" t="s">
        <v>136</v>
      </c>
      <c r="C49" s="251">
        <v>10575</v>
      </c>
      <c r="D49" s="251">
        <v>9845</v>
      </c>
    </row>
    <row r="50" spans="1:4" x14ac:dyDescent="0.2">
      <c r="A50" s="82" t="s">
        <v>53</v>
      </c>
      <c r="B50" s="82" t="s">
        <v>137</v>
      </c>
      <c r="C50" s="251">
        <v>10702</v>
      </c>
      <c r="D50" s="251">
        <v>9921</v>
      </c>
    </row>
    <row r="51" spans="1:4" x14ac:dyDescent="0.2">
      <c r="A51" s="82" t="s">
        <v>53</v>
      </c>
      <c r="B51" s="82" t="s">
        <v>138</v>
      </c>
      <c r="C51" s="251">
        <v>11189</v>
      </c>
      <c r="D51" s="251">
        <v>10068</v>
      </c>
    </row>
    <row r="52" spans="1:4" x14ac:dyDescent="0.2">
      <c r="A52" s="82" t="s">
        <v>53</v>
      </c>
      <c r="B52" s="82" t="s">
        <v>139</v>
      </c>
      <c r="C52" s="251">
        <v>10990</v>
      </c>
      <c r="D52" s="251">
        <v>10234</v>
      </c>
    </row>
    <row r="53" spans="1:4" x14ac:dyDescent="0.2">
      <c r="A53" s="82" t="s">
        <v>53</v>
      </c>
      <c r="B53" s="82" t="s">
        <v>140</v>
      </c>
      <c r="C53" s="251">
        <v>9641</v>
      </c>
      <c r="D53" s="251">
        <v>10302</v>
      </c>
    </row>
    <row r="54" spans="1:4" x14ac:dyDescent="0.2">
      <c r="A54" s="82" t="s">
        <v>75</v>
      </c>
      <c r="B54" s="82" t="s">
        <v>129</v>
      </c>
      <c r="C54" s="251">
        <v>9282</v>
      </c>
      <c r="D54" s="251">
        <v>10353</v>
      </c>
    </row>
    <row r="55" spans="1:4" x14ac:dyDescent="0.2">
      <c r="A55" s="82" t="s">
        <v>53</v>
      </c>
      <c r="B55" s="82" t="s">
        <v>130</v>
      </c>
      <c r="C55" s="251">
        <v>10916</v>
      </c>
      <c r="D55" s="251">
        <v>10435</v>
      </c>
    </row>
    <row r="56" spans="1:4" x14ac:dyDescent="0.2">
      <c r="A56" s="82" t="s">
        <v>53</v>
      </c>
      <c r="B56" s="82" t="s">
        <v>131</v>
      </c>
      <c r="C56" s="251">
        <v>12170</v>
      </c>
      <c r="D56" s="251">
        <v>10619</v>
      </c>
    </row>
    <row r="57" spans="1:4" x14ac:dyDescent="0.2">
      <c r="A57" s="82" t="s">
        <v>53</v>
      </c>
      <c r="B57" s="82" t="s">
        <v>132</v>
      </c>
      <c r="C57" s="251">
        <v>9958</v>
      </c>
      <c r="D57" s="251">
        <v>10579</v>
      </c>
    </row>
    <row r="58" spans="1:4" x14ac:dyDescent="0.2">
      <c r="A58" s="82" t="s">
        <v>53</v>
      </c>
      <c r="B58" s="82" t="s">
        <v>133</v>
      </c>
      <c r="C58" s="251">
        <v>11443</v>
      </c>
      <c r="D58" s="251">
        <v>10642</v>
      </c>
    </row>
    <row r="59" spans="1:4" x14ac:dyDescent="0.2">
      <c r="A59" s="82" t="s">
        <v>53</v>
      </c>
      <c r="B59" s="82" t="s">
        <v>134</v>
      </c>
      <c r="C59" s="251">
        <v>11190</v>
      </c>
      <c r="D59" s="251">
        <v>10680</v>
      </c>
    </row>
    <row r="60" spans="1:4" x14ac:dyDescent="0.2">
      <c r="A60" s="82" t="s">
        <v>53</v>
      </c>
      <c r="B60" s="82" t="s">
        <v>135</v>
      </c>
      <c r="C60" s="251">
        <v>10250</v>
      </c>
      <c r="D60" s="251">
        <v>10692</v>
      </c>
    </row>
    <row r="61" spans="1:4" x14ac:dyDescent="0.2">
      <c r="A61" s="82" t="s">
        <v>53</v>
      </c>
      <c r="B61" s="82" t="s">
        <v>136</v>
      </c>
      <c r="C61" s="251">
        <v>10998</v>
      </c>
      <c r="D61" s="251">
        <v>10727</v>
      </c>
    </row>
    <row r="62" spans="1:4" x14ac:dyDescent="0.2">
      <c r="A62" s="82" t="s">
        <v>53</v>
      </c>
      <c r="B62" s="82" t="s">
        <v>137</v>
      </c>
      <c r="C62" s="251">
        <v>10862</v>
      </c>
      <c r="D62" s="251">
        <v>10741</v>
      </c>
    </row>
    <row r="63" spans="1:4" x14ac:dyDescent="0.2">
      <c r="A63" s="82" t="s">
        <v>53</v>
      </c>
      <c r="B63" s="82" t="s">
        <v>138</v>
      </c>
      <c r="C63" s="251">
        <v>11198</v>
      </c>
      <c r="D63" s="251">
        <v>10741</v>
      </c>
    </row>
    <row r="64" spans="1:4" x14ac:dyDescent="0.2">
      <c r="A64" s="82" t="s">
        <v>53</v>
      </c>
      <c r="B64" s="82" t="s">
        <v>139</v>
      </c>
      <c r="C64" s="251">
        <v>11291</v>
      </c>
      <c r="D64" s="251">
        <v>10767</v>
      </c>
    </row>
    <row r="65" spans="1:4" x14ac:dyDescent="0.2">
      <c r="A65" s="82" t="s">
        <v>53</v>
      </c>
      <c r="B65" s="82" t="s">
        <v>140</v>
      </c>
      <c r="C65" s="251">
        <v>10062</v>
      </c>
      <c r="D65" s="251">
        <v>10802</v>
      </c>
    </row>
    <row r="66" spans="1:4" x14ac:dyDescent="0.2">
      <c r="A66" s="82" t="s">
        <v>76</v>
      </c>
      <c r="B66" s="82" t="s">
        <v>129</v>
      </c>
      <c r="C66" s="251">
        <v>11384</v>
      </c>
      <c r="D66" s="251">
        <v>10977</v>
      </c>
    </row>
    <row r="67" spans="1:4" x14ac:dyDescent="0.2">
      <c r="A67" s="82" t="s">
        <v>53</v>
      </c>
      <c r="B67" s="82" t="s">
        <v>130</v>
      </c>
      <c r="C67" s="251">
        <v>10934</v>
      </c>
      <c r="D67" s="251">
        <v>10978</v>
      </c>
    </row>
    <row r="68" spans="1:4" x14ac:dyDescent="0.2">
      <c r="A68" s="82" t="s">
        <v>53</v>
      </c>
      <c r="B68" s="82" t="s">
        <v>131</v>
      </c>
      <c r="C68" s="251">
        <v>12720</v>
      </c>
      <c r="D68" s="251">
        <v>11024</v>
      </c>
    </row>
    <row r="69" spans="1:4" x14ac:dyDescent="0.2">
      <c r="A69" s="82" t="s">
        <v>53</v>
      </c>
      <c r="B69" s="82" t="s">
        <v>132</v>
      </c>
      <c r="C69" s="251">
        <v>12177</v>
      </c>
      <c r="D69" s="251">
        <v>11209</v>
      </c>
    </row>
    <row r="70" spans="1:4" x14ac:dyDescent="0.2">
      <c r="A70" s="82" t="s">
        <v>53</v>
      </c>
      <c r="B70" s="82" t="s">
        <v>133</v>
      </c>
      <c r="C70" s="251">
        <v>13045</v>
      </c>
      <c r="D70" s="251">
        <v>11343</v>
      </c>
    </row>
    <row r="71" spans="1:4" x14ac:dyDescent="0.2">
      <c r="A71" s="82" t="s">
        <v>53</v>
      </c>
      <c r="B71" s="82" t="s">
        <v>134</v>
      </c>
      <c r="C71" s="251">
        <v>12731</v>
      </c>
      <c r="D71" s="251">
        <v>11471</v>
      </c>
    </row>
    <row r="72" spans="1:4" x14ac:dyDescent="0.2">
      <c r="A72" s="82" t="s">
        <v>53</v>
      </c>
      <c r="B72" s="82" t="s">
        <v>135</v>
      </c>
      <c r="C72" s="251">
        <v>12055</v>
      </c>
      <c r="D72" s="251">
        <v>11622</v>
      </c>
    </row>
    <row r="73" spans="1:4" x14ac:dyDescent="0.2">
      <c r="A73" s="82" t="s">
        <v>53</v>
      </c>
      <c r="B73" s="82" t="s">
        <v>136</v>
      </c>
      <c r="C73" s="251">
        <v>12738</v>
      </c>
      <c r="D73" s="251">
        <v>11767</v>
      </c>
    </row>
    <row r="74" spans="1:4" x14ac:dyDescent="0.2">
      <c r="A74" s="82" t="s">
        <v>53</v>
      </c>
      <c r="B74" s="82" t="s">
        <v>137</v>
      </c>
      <c r="C74" s="251">
        <v>12214</v>
      </c>
      <c r="D74" s="251">
        <v>11879</v>
      </c>
    </row>
    <row r="75" spans="1:4" x14ac:dyDescent="0.2">
      <c r="A75" s="82" t="s">
        <v>53</v>
      </c>
      <c r="B75" s="82" t="s">
        <v>138</v>
      </c>
      <c r="C75" s="251">
        <v>12324</v>
      </c>
      <c r="D75" s="251">
        <v>11973</v>
      </c>
    </row>
    <row r="76" spans="1:4" x14ac:dyDescent="0.2">
      <c r="A76" s="82" t="s">
        <v>53</v>
      </c>
      <c r="B76" s="82" t="s">
        <v>139</v>
      </c>
      <c r="C76" s="251">
        <v>12282</v>
      </c>
      <c r="D76" s="251">
        <v>12056</v>
      </c>
    </row>
    <row r="77" spans="1:4" x14ac:dyDescent="0.2">
      <c r="A77" s="82" t="s">
        <v>53</v>
      </c>
      <c r="B77" s="82" t="s">
        <v>140</v>
      </c>
      <c r="C77" s="251">
        <v>11489</v>
      </c>
      <c r="D77" s="251">
        <v>12174</v>
      </c>
    </row>
    <row r="78" spans="1:4" x14ac:dyDescent="0.2">
      <c r="A78" s="82" t="s">
        <v>77</v>
      </c>
      <c r="B78" s="82" t="s">
        <v>129</v>
      </c>
      <c r="C78" s="251">
        <v>12328</v>
      </c>
      <c r="D78" s="251">
        <v>12253</v>
      </c>
    </row>
    <row r="79" spans="1:4" x14ac:dyDescent="0.2">
      <c r="A79" s="82" t="s">
        <v>53</v>
      </c>
      <c r="B79" s="82" t="s">
        <v>130</v>
      </c>
      <c r="C79" s="251">
        <v>12668</v>
      </c>
      <c r="D79" s="251">
        <v>12398</v>
      </c>
    </row>
    <row r="80" spans="1:4" x14ac:dyDescent="0.2">
      <c r="A80" s="82" t="s">
        <v>53</v>
      </c>
      <c r="B80" s="82" t="s">
        <v>131</v>
      </c>
      <c r="C80" s="251">
        <v>14391</v>
      </c>
      <c r="D80" s="251">
        <v>12537</v>
      </c>
    </row>
    <row r="81" spans="1:4" x14ac:dyDescent="0.2">
      <c r="A81" s="82" t="s">
        <v>53</v>
      </c>
      <c r="B81" s="82" t="s">
        <v>132</v>
      </c>
      <c r="C81" s="251">
        <v>13205</v>
      </c>
      <c r="D81" s="251">
        <v>12623</v>
      </c>
    </row>
    <row r="82" spans="1:4" x14ac:dyDescent="0.2">
      <c r="A82" s="82" t="s">
        <v>53</v>
      </c>
      <c r="B82" s="82" t="s">
        <v>133</v>
      </c>
      <c r="C82" s="251">
        <v>14267</v>
      </c>
      <c r="D82" s="251">
        <v>12724</v>
      </c>
    </row>
    <row r="83" spans="1:4" x14ac:dyDescent="0.2">
      <c r="A83" s="82" t="s">
        <v>53</v>
      </c>
      <c r="B83" s="82" t="s">
        <v>134</v>
      </c>
      <c r="C83" s="251">
        <v>13745</v>
      </c>
      <c r="D83" s="251">
        <v>12809</v>
      </c>
    </row>
    <row r="84" spans="1:4" x14ac:dyDescent="0.2">
      <c r="A84" s="82" t="s">
        <v>53</v>
      </c>
      <c r="B84" s="82" t="s">
        <v>135</v>
      </c>
      <c r="C84" s="251">
        <v>13646</v>
      </c>
      <c r="D84" s="251">
        <v>12941</v>
      </c>
    </row>
    <row r="85" spans="1:4" x14ac:dyDescent="0.2">
      <c r="A85" s="82" t="s">
        <v>53</v>
      </c>
      <c r="B85" s="82" t="s">
        <v>136</v>
      </c>
      <c r="C85" s="251">
        <v>13964</v>
      </c>
      <c r="D85" s="251">
        <v>13044</v>
      </c>
    </row>
    <row r="86" spans="1:4" x14ac:dyDescent="0.2">
      <c r="A86" s="82" t="s">
        <v>53</v>
      </c>
      <c r="B86" s="82" t="s">
        <v>137</v>
      </c>
      <c r="C86" s="251">
        <v>13752</v>
      </c>
      <c r="D86" s="251">
        <v>13172</v>
      </c>
    </row>
    <row r="87" spans="1:4" x14ac:dyDescent="0.2">
      <c r="A87" s="82" t="s">
        <v>53</v>
      </c>
      <c r="B87" s="82" t="s">
        <v>138</v>
      </c>
      <c r="C87" s="251">
        <v>13847</v>
      </c>
      <c r="D87" s="251">
        <v>13299</v>
      </c>
    </row>
    <row r="88" spans="1:4" x14ac:dyDescent="0.2">
      <c r="A88" s="82" t="s">
        <v>53</v>
      </c>
      <c r="B88" s="82" t="s">
        <v>139</v>
      </c>
      <c r="C88" s="251">
        <v>13327</v>
      </c>
      <c r="D88" s="251">
        <v>13386</v>
      </c>
    </row>
    <row r="89" spans="1:4" x14ac:dyDescent="0.2">
      <c r="A89" s="82" t="s">
        <v>53</v>
      </c>
      <c r="B89" s="82" t="s">
        <v>140</v>
      </c>
      <c r="C89" s="251">
        <v>11471</v>
      </c>
      <c r="D89" s="251">
        <v>13384</v>
      </c>
    </row>
    <row r="90" spans="1:4" x14ac:dyDescent="0.2">
      <c r="A90" s="82" t="s">
        <v>78</v>
      </c>
      <c r="B90" s="82" t="s">
        <v>129</v>
      </c>
      <c r="C90" s="251">
        <v>11126</v>
      </c>
      <c r="D90" s="251">
        <v>13284</v>
      </c>
    </row>
    <row r="91" spans="1:4" x14ac:dyDescent="0.2">
      <c r="A91" s="82" t="s">
        <v>53</v>
      </c>
      <c r="B91" s="82" t="s">
        <v>130</v>
      </c>
      <c r="C91" s="251">
        <v>11308</v>
      </c>
      <c r="D91" s="251">
        <v>13171</v>
      </c>
    </row>
    <row r="92" spans="1:4" x14ac:dyDescent="0.2">
      <c r="A92" s="82" t="s">
        <v>53</v>
      </c>
      <c r="B92" s="82" t="s">
        <v>131</v>
      </c>
      <c r="C92" s="251">
        <v>13109</v>
      </c>
      <c r="D92" s="251">
        <v>13064</v>
      </c>
    </row>
    <row r="93" spans="1:4" x14ac:dyDescent="0.2">
      <c r="A93" s="82" t="s">
        <v>53</v>
      </c>
      <c r="B93" s="82" t="s">
        <v>132</v>
      </c>
      <c r="C93" s="251">
        <v>9902</v>
      </c>
      <c r="D93" s="251">
        <v>12789</v>
      </c>
    </row>
    <row r="94" spans="1:4" x14ac:dyDescent="0.2">
      <c r="A94" s="82" t="s">
        <v>53</v>
      </c>
      <c r="B94" s="82" t="s">
        <v>133</v>
      </c>
      <c r="C94" s="251">
        <v>8924</v>
      </c>
      <c r="D94" s="251">
        <v>12344</v>
      </c>
    </row>
    <row r="95" spans="1:4" x14ac:dyDescent="0.2">
      <c r="A95" s="82" t="s">
        <v>53</v>
      </c>
      <c r="B95" s="82" t="s">
        <v>134</v>
      </c>
      <c r="C95" s="251">
        <v>11498</v>
      </c>
      <c r="D95" s="251">
        <v>12156</v>
      </c>
    </row>
    <row r="96" spans="1:4" x14ac:dyDescent="0.2">
      <c r="A96" s="82" t="s">
        <v>53</v>
      </c>
      <c r="B96" s="82" t="s">
        <v>135</v>
      </c>
      <c r="C96" s="251">
        <v>13446</v>
      </c>
      <c r="D96" s="251">
        <v>12140</v>
      </c>
    </row>
    <row r="97" spans="1:4" x14ac:dyDescent="0.2">
      <c r="A97" s="82" t="s">
        <v>53</v>
      </c>
      <c r="B97" s="82" t="s">
        <v>136</v>
      </c>
      <c r="C97" s="251">
        <v>12841</v>
      </c>
      <c r="D97" s="251">
        <v>12046</v>
      </c>
    </row>
    <row r="98" spans="1:4" x14ac:dyDescent="0.2">
      <c r="A98" s="82" t="s">
        <v>53</v>
      </c>
      <c r="B98" s="82" t="s">
        <v>137</v>
      </c>
      <c r="C98" s="251">
        <v>13362</v>
      </c>
      <c r="D98" s="251">
        <v>12014</v>
      </c>
    </row>
    <row r="99" spans="1:4" x14ac:dyDescent="0.2">
      <c r="A99" s="82" t="s">
        <v>53</v>
      </c>
      <c r="B99" s="82" t="s">
        <v>138</v>
      </c>
      <c r="C99" s="251">
        <v>13386</v>
      </c>
      <c r="D99" s="251">
        <v>11975</v>
      </c>
    </row>
    <row r="100" spans="1:4" x14ac:dyDescent="0.2">
      <c r="A100" s="82" t="s">
        <v>53</v>
      </c>
      <c r="B100" s="82" t="s">
        <v>139</v>
      </c>
      <c r="C100" s="251">
        <v>12857</v>
      </c>
      <c r="D100" s="251">
        <v>11936</v>
      </c>
    </row>
    <row r="101" spans="1:4" x14ac:dyDescent="0.2">
      <c r="A101" s="82" t="s">
        <v>53</v>
      </c>
      <c r="B101" s="82" t="s">
        <v>140</v>
      </c>
      <c r="C101" s="251">
        <v>12287</v>
      </c>
      <c r="D101" s="251">
        <v>12004</v>
      </c>
    </row>
    <row r="102" spans="1:4" x14ac:dyDescent="0.2">
      <c r="A102" s="82" t="s">
        <v>413</v>
      </c>
      <c r="B102" s="82" t="s">
        <v>129</v>
      </c>
      <c r="C102" s="251">
        <v>11979</v>
      </c>
      <c r="D102" s="251">
        <v>12075</v>
      </c>
    </row>
    <row r="103" spans="1:4" x14ac:dyDescent="0.2">
      <c r="A103" s="82" t="s">
        <v>53</v>
      </c>
      <c r="B103" s="82" t="s">
        <v>130</v>
      </c>
      <c r="C103" s="251">
        <v>12826</v>
      </c>
      <c r="D103" s="251">
        <v>12202</v>
      </c>
    </row>
    <row r="104" spans="1:4" x14ac:dyDescent="0.2">
      <c r="A104" s="82" t="s">
        <v>53</v>
      </c>
      <c r="B104" s="82" t="s">
        <v>131</v>
      </c>
      <c r="C104" s="251">
        <v>14660</v>
      </c>
      <c r="D104" s="251">
        <v>12331</v>
      </c>
    </row>
    <row r="105" spans="1:4" x14ac:dyDescent="0.2">
      <c r="A105" s="82" t="s">
        <v>53</v>
      </c>
      <c r="B105" s="82" t="s">
        <v>132</v>
      </c>
      <c r="C105" s="251">
        <v>13895</v>
      </c>
      <c r="D105" s="251">
        <v>12663</v>
      </c>
    </row>
    <row r="106" spans="1:4" x14ac:dyDescent="0.2">
      <c r="A106" s="82" t="s">
        <v>53</v>
      </c>
      <c r="B106" s="82" t="s">
        <v>133</v>
      </c>
      <c r="C106" s="251">
        <v>13135</v>
      </c>
      <c r="D106" s="251">
        <v>13014</v>
      </c>
    </row>
    <row r="107" spans="1:4" x14ac:dyDescent="0.2">
      <c r="A107" s="82" t="s">
        <v>53</v>
      </c>
      <c r="B107" s="82" t="s">
        <v>134</v>
      </c>
      <c r="C107" s="251">
        <v>13886</v>
      </c>
      <c r="D107" s="251">
        <v>13213</v>
      </c>
    </row>
    <row r="108" spans="1:4" x14ac:dyDescent="0.2">
      <c r="A108" s="82" t="s">
        <v>53</v>
      </c>
      <c r="B108" s="82" t="s">
        <v>135</v>
      </c>
      <c r="C108" s="251">
        <v>14796</v>
      </c>
      <c r="D108" s="251">
        <v>13326</v>
      </c>
    </row>
    <row r="109" spans="1:4" x14ac:dyDescent="0.2">
      <c r="A109" s="82" t="s">
        <v>53</v>
      </c>
      <c r="B109" s="82" t="s">
        <v>136</v>
      </c>
      <c r="C109" s="251">
        <v>13870</v>
      </c>
      <c r="D109" s="251">
        <v>13411</v>
      </c>
    </row>
    <row r="110" spans="1:4" x14ac:dyDescent="0.2">
      <c r="A110" s="82" t="s">
        <v>53</v>
      </c>
      <c r="B110" s="82" t="s">
        <v>137</v>
      </c>
      <c r="C110" s="251">
        <v>13236</v>
      </c>
      <c r="D110" s="251">
        <v>13401</v>
      </c>
    </row>
    <row r="111" spans="1:4" x14ac:dyDescent="0.2">
      <c r="A111" s="82" t="s">
        <v>53</v>
      </c>
      <c r="B111" s="82" t="s">
        <v>138</v>
      </c>
      <c r="C111" s="251">
        <v>14610</v>
      </c>
      <c r="D111" s="251">
        <v>13503</v>
      </c>
    </row>
    <row r="112" spans="1:4" x14ac:dyDescent="0.2">
      <c r="A112" s="82" t="s">
        <v>53</v>
      </c>
      <c r="B112" s="82" t="s">
        <v>139</v>
      </c>
      <c r="C112" s="251">
        <v>14774</v>
      </c>
      <c r="D112" s="251">
        <v>13663</v>
      </c>
    </row>
    <row r="113" spans="1:4" x14ac:dyDescent="0.2">
      <c r="A113" s="82" t="s">
        <v>53</v>
      </c>
      <c r="B113" s="82" t="s">
        <v>140</v>
      </c>
      <c r="C113" s="251">
        <v>14421</v>
      </c>
      <c r="D113" s="251">
        <v>13841</v>
      </c>
    </row>
    <row r="114" spans="1:4" x14ac:dyDescent="0.2">
      <c r="A114" s="82" t="s">
        <v>708</v>
      </c>
      <c r="B114" s="82" t="s">
        <v>129</v>
      </c>
      <c r="C114" s="251">
        <v>14235</v>
      </c>
      <c r="D114" s="251">
        <v>14029</v>
      </c>
    </row>
    <row r="115" spans="1:4" x14ac:dyDescent="0.2">
      <c r="A115" s="82" t="s">
        <v>53</v>
      </c>
      <c r="B115" s="82" t="s">
        <v>130</v>
      </c>
      <c r="C115" s="251">
        <v>15137</v>
      </c>
      <c r="D115" s="251">
        <v>14221</v>
      </c>
    </row>
    <row r="116" spans="1:4" x14ac:dyDescent="0.2">
      <c r="A116" s="82" t="s">
        <v>53</v>
      </c>
      <c r="B116" s="82" t="s">
        <v>131</v>
      </c>
      <c r="C116" s="251">
        <v>15947</v>
      </c>
      <c r="D116" s="251">
        <v>14328</v>
      </c>
    </row>
    <row r="117" spans="1:4" x14ac:dyDescent="0.2">
      <c r="A117" s="82" t="s">
        <v>53</v>
      </c>
      <c r="B117" s="82" t="s">
        <v>132</v>
      </c>
      <c r="C117" s="251">
        <v>15224</v>
      </c>
      <c r="D117" s="251">
        <v>14439</v>
      </c>
    </row>
    <row r="118" spans="1:4" x14ac:dyDescent="0.2">
      <c r="A118" s="82" t="s">
        <v>53</v>
      </c>
      <c r="B118" s="82" t="s">
        <v>133</v>
      </c>
      <c r="C118" s="251">
        <v>16284</v>
      </c>
      <c r="D118" s="251">
        <v>14702</v>
      </c>
    </row>
    <row r="119" spans="1:4" x14ac:dyDescent="0.2">
      <c r="A119" s="82" t="s">
        <v>53</v>
      </c>
      <c r="B119" s="82" t="s">
        <v>134</v>
      </c>
      <c r="C119" s="251">
        <v>16104</v>
      </c>
      <c r="D119" s="251">
        <v>14886</v>
      </c>
    </row>
    <row r="120" spans="1:4" x14ac:dyDescent="0.2">
      <c r="A120" s="82" t="s">
        <v>53</v>
      </c>
      <c r="B120" s="82" t="s">
        <v>135</v>
      </c>
      <c r="C120" s="251">
        <v>16716</v>
      </c>
      <c r="D120" s="251">
        <v>15047</v>
      </c>
    </row>
    <row r="121" spans="1:4" x14ac:dyDescent="0.2">
      <c r="A121" s="82" t="s">
        <v>53</v>
      </c>
      <c r="B121" s="82" t="s">
        <v>136</v>
      </c>
      <c r="C121" s="251">
        <v>17383</v>
      </c>
      <c r="D121" s="251">
        <v>15339</v>
      </c>
    </row>
    <row r="122" spans="1:4" x14ac:dyDescent="0.2">
      <c r="A122" s="82" t="s">
        <v>53</v>
      </c>
      <c r="B122" s="82" t="s">
        <v>137</v>
      </c>
      <c r="C122" s="251">
        <v>17426</v>
      </c>
      <c r="D122" s="251">
        <v>15688</v>
      </c>
    </row>
    <row r="123" spans="1:4" x14ac:dyDescent="0.2">
      <c r="A123" s="82" t="s">
        <v>53</v>
      </c>
      <c r="B123" s="82" t="s">
        <v>138</v>
      </c>
      <c r="C123" s="251">
        <v>16773</v>
      </c>
      <c r="D123" s="251">
        <v>15869</v>
      </c>
    </row>
    <row r="124" spans="1:4" x14ac:dyDescent="0.2">
      <c r="A124" s="82" t="s">
        <v>53</v>
      </c>
      <c r="B124" s="82" t="s">
        <v>139</v>
      </c>
      <c r="C124" s="251">
        <v>16641</v>
      </c>
      <c r="D124" s="251">
        <v>16024</v>
      </c>
    </row>
    <row r="125" spans="1:4" x14ac:dyDescent="0.2">
      <c r="A125" s="82" t="s">
        <v>53</v>
      </c>
      <c r="B125" s="82" t="s">
        <v>140</v>
      </c>
      <c r="C125" s="251">
        <v>17420</v>
      </c>
      <c r="D125" s="251">
        <v>16274</v>
      </c>
    </row>
    <row r="126" spans="1:4" x14ac:dyDescent="0.2">
      <c r="A126" s="82" t="s">
        <v>1112</v>
      </c>
      <c r="B126" s="82" t="s">
        <v>129</v>
      </c>
      <c r="C126" s="251">
        <v>16528</v>
      </c>
      <c r="D126" s="251">
        <v>16465</v>
      </c>
    </row>
    <row r="127" spans="1:4" x14ac:dyDescent="0.2">
      <c r="A127" s="82" t="s">
        <v>53</v>
      </c>
      <c r="B127" s="82" t="s">
        <v>130</v>
      </c>
      <c r="C127" s="251">
        <v>16345</v>
      </c>
      <c r="D127" s="251">
        <v>16566</v>
      </c>
    </row>
    <row r="128" spans="1:4" x14ac:dyDescent="0.2">
      <c r="A128" s="82" t="s">
        <v>53</v>
      </c>
      <c r="B128" s="82" t="s">
        <v>131</v>
      </c>
      <c r="C128" s="251">
        <v>18302</v>
      </c>
      <c r="D128" s="251">
        <v>16762</v>
      </c>
    </row>
    <row r="129" spans="1:4" x14ac:dyDescent="0.2">
      <c r="A129" s="82" t="s">
        <v>53</v>
      </c>
      <c r="B129" s="82" t="s">
        <v>132</v>
      </c>
      <c r="C129" s="251">
        <v>17642</v>
      </c>
      <c r="D129" s="251">
        <v>16964</v>
      </c>
    </row>
    <row r="130" spans="1:4" x14ac:dyDescent="0.2">
      <c r="A130" s="82" t="s">
        <v>53</v>
      </c>
      <c r="B130" s="82" t="s">
        <v>133</v>
      </c>
      <c r="C130" s="251">
        <v>20421</v>
      </c>
      <c r="D130" s="251">
        <v>17308</v>
      </c>
    </row>
    <row r="131" spans="1:4" x14ac:dyDescent="0.2">
      <c r="A131" s="82" t="s">
        <v>53</v>
      </c>
      <c r="B131" s="82" t="s">
        <v>134</v>
      </c>
      <c r="C131" s="251">
        <v>21023</v>
      </c>
      <c r="D131" s="251">
        <v>17718</v>
      </c>
    </row>
    <row r="132" spans="1:4" x14ac:dyDescent="0.2">
      <c r="A132" s="82" t="s">
        <v>53</v>
      </c>
      <c r="B132" s="82" t="s">
        <v>135</v>
      </c>
      <c r="C132" s="251">
        <v>18670</v>
      </c>
      <c r="D132" s="251">
        <v>17881</v>
      </c>
    </row>
  </sheetData>
  <mergeCells count="1">
    <mergeCell ref="H1:I1"/>
  </mergeCells>
  <hyperlinks>
    <hyperlink ref="H1:I1" location="Index!A1" display="Regresar al Índice" xr:uid="{E40B30D9-D7B9-4858-89D8-BEF977CC5B16}"/>
  </hyperlink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C1E75-8D2F-419A-A7A7-00A30549B54D}">
  <sheetPr codeName="Hoja125"/>
  <dimension ref="A1:L132"/>
  <sheetViews>
    <sheetView workbookViewId="0"/>
  </sheetViews>
  <sheetFormatPr baseColWidth="10" defaultRowHeight="12.75" x14ac:dyDescent="0.2"/>
  <cols>
    <col min="1" max="16384" width="11.42578125" style="82"/>
  </cols>
  <sheetData>
    <row r="1" spans="1:12" ht="15" x14ac:dyDescent="0.25">
      <c r="A1" s="27" t="s">
        <v>1925</v>
      </c>
      <c r="H1" s="151" t="s">
        <v>1294</v>
      </c>
      <c r="I1" s="151"/>
    </row>
    <row r="2" spans="1:12" x14ac:dyDescent="0.2">
      <c r="A2" s="82" t="s">
        <v>1264</v>
      </c>
    </row>
    <row r="5" spans="1:12" x14ac:dyDescent="0.2">
      <c r="A5" s="82" t="s">
        <v>285</v>
      </c>
      <c r="B5" s="82" t="s">
        <v>329</v>
      </c>
      <c r="C5" s="82" t="s">
        <v>594</v>
      </c>
      <c r="D5" s="82" t="s">
        <v>591</v>
      </c>
      <c r="G5" s="82" t="s">
        <v>1543</v>
      </c>
      <c r="H5" s="82" t="s">
        <v>1173</v>
      </c>
      <c r="I5" s="82" t="s">
        <v>1803</v>
      </c>
      <c r="J5" s="82" t="s">
        <v>1546</v>
      </c>
      <c r="K5" s="82" t="s">
        <v>1804</v>
      </c>
      <c r="L5" s="82" t="s">
        <v>1547</v>
      </c>
    </row>
    <row r="6" spans="1:12" x14ac:dyDescent="0.2">
      <c r="A6" s="82" t="s">
        <v>59</v>
      </c>
      <c r="B6" s="82" t="s">
        <v>129</v>
      </c>
      <c r="C6" s="251">
        <v>652</v>
      </c>
      <c r="D6" s="251">
        <v>513</v>
      </c>
      <c r="G6" s="251">
        <v>1792</v>
      </c>
      <c r="H6" s="251">
        <v>1740</v>
      </c>
      <c r="I6" s="250">
        <v>3</v>
      </c>
      <c r="J6" s="250">
        <v>2.9</v>
      </c>
      <c r="K6" s="251">
        <v>1827</v>
      </c>
      <c r="L6" s="251">
        <v>1823</v>
      </c>
    </row>
    <row r="7" spans="1:12" x14ac:dyDescent="0.2">
      <c r="A7" s="82" t="s">
        <v>53</v>
      </c>
      <c r="B7" s="82" t="s">
        <v>130</v>
      </c>
      <c r="C7" s="251">
        <v>636</v>
      </c>
      <c r="D7" s="251">
        <v>526</v>
      </c>
    </row>
    <row r="8" spans="1:12" x14ac:dyDescent="0.2">
      <c r="A8" s="82" t="s">
        <v>53</v>
      </c>
      <c r="B8" s="82" t="s">
        <v>131</v>
      </c>
      <c r="C8" s="251">
        <v>1033</v>
      </c>
      <c r="D8" s="251">
        <v>551</v>
      </c>
    </row>
    <row r="9" spans="1:12" x14ac:dyDescent="0.2">
      <c r="A9" s="82" t="s">
        <v>53</v>
      </c>
      <c r="B9" s="82" t="s">
        <v>132</v>
      </c>
      <c r="C9" s="251">
        <v>753</v>
      </c>
      <c r="D9" s="251">
        <v>556</v>
      </c>
    </row>
    <row r="10" spans="1:12" x14ac:dyDescent="0.2">
      <c r="A10" s="82" t="s">
        <v>53</v>
      </c>
      <c r="B10" s="82" t="s">
        <v>133</v>
      </c>
      <c r="C10" s="251">
        <v>809</v>
      </c>
      <c r="D10" s="251">
        <v>569</v>
      </c>
    </row>
    <row r="11" spans="1:12" x14ac:dyDescent="0.2">
      <c r="A11" s="82" t="s">
        <v>53</v>
      </c>
      <c r="B11" s="82" t="s">
        <v>134</v>
      </c>
      <c r="C11" s="251">
        <v>548</v>
      </c>
      <c r="D11" s="251">
        <v>579</v>
      </c>
    </row>
    <row r="12" spans="1:12" x14ac:dyDescent="0.2">
      <c r="A12" s="82" t="s">
        <v>53</v>
      </c>
      <c r="B12" s="82" t="s">
        <v>135</v>
      </c>
      <c r="C12" s="251">
        <v>358</v>
      </c>
      <c r="D12" s="251">
        <v>586</v>
      </c>
    </row>
    <row r="13" spans="1:12" x14ac:dyDescent="0.2">
      <c r="A13" s="82" t="s">
        <v>53</v>
      </c>
      <c r="B13" s="82" t="s">
        <v>136</v>
      </c>
      <c r="C13" s="251">
        <v>393</v>
      </c>
      <c r="D13" s="251">
        <v>601</v>
      </c>
    </row>
    <row r="14" spans="1:12" x14ac:dyDescent="0.2">
      <c r="A14" s="82" t="s">
        <v>53</v>
      </c>
      <c r="B14" s="82" t="s">
        <v>137</v>
      </c>
      <c r="C14" s="251">
        <v>438</v>
      </c>
      <c r="D14" s="251">
        <v>613</v>
      </c>
    </row>
    <row r="15" spans="1:12" x14ac:dyDescent="0.2">
      <c r="A15" s="82" t="s">
        <v>53</v>
      </c>
      <c r="B15" s="82" t="s">
        <v>138</v>
      </c>
      <c r="C15" s="251">
        <v>484</v>
      </c>
      <c r="D15" s="251">
        <v>620</v>
      </c>
    </row>
    <row r="16" spans="1:12" x14ac:dyDescent="0.2">
      <c r="A16" s="82" t="s">
        <v>53</v>
      </c>
      <c r="B16" s="82" t="s">
        <v>139</v>
      </c>
      <c r="C16" s="251">
        <v>474</v>
      </c>
      <c r="D16" s="251">
        <v>608</v>
      </c>
    </row>
    <row r="17" spans="1:4" x14ac:dyDescent="0.2">
      <c r="A17" s="82" t="s">
        <v>53</v>
      </c>
      <c r="B17" s="82" t="s">
        <v>140</v>
      </c>
      <c r="C17" s="251">
        <v>624</v>
      </c>
      <c r="D17" s="251">
        <v>600</v>
      </c>
    </row>
    <row r="18" spans="1:4" x14ac:dyDescent="0.2">
      <c r="A18" s="82" t="s">
        <v>72</v>
      </c>
      <c r="B18" s="82" t="s">
        <v>129</v>
      </c>
      <c r="C18" s="251">
        <v>699</v>
      </c>
      <c r="D18" s="251">
        <v>604</v>
      </c>
    </row>
    <row r="19" spans="1:4" x14ac:dyDescent="0.2">
      <c r="A19" s="82" t="s">
        <v>53</v>
      </c>
      <c r="B19" s="82" t="s">
        <v>130</v>
      </c>
      <c r="C19" s="251">
        <v>840</v>
      </c>
      <c r="D19" s="251">
        <v>621</v>
      </c>
    </row>
    <row r="20" spans="1:4" x14ac:dyDescent="0.2">
      <c r="A20" s="82" t="s">
        <v>53</v>
      </c>
      <c r="B20" s="82" t="s">
        <v>131</v>
      </c>
      <c r="C20" s="251">
        <v>939</v>
      </c>
      <c r="D20" s="251">
        <v>613</v>
      </c>
    </row>
    <row r="21" spans="1:4" x14ac:dyDescent="0.2">
      <c r="A21" s="82" t="s">
        <v>53</v>
      </c>
      <c r="B21" s="82" t="s">
        <v>132</v>
      </c>
      <c r="C21" s="251">
        <v>1027</v>
      </c>
      <c r="D21" s="251">
        <v>636</v>
      </c>
    </row>
    <row r="22" spans="1:4" x14ac:dyDescent="0.2">
      <c r="A22" s="82" t="s">
        <v>53</v>
      </c>
      <c r="B22" s="82" t="s">
        <v>133</v>
      </c>
      <c r="C22" s="251">
        <v>828</v>
      </c>
      <c r="D22" s="251">
        <v>638</v>
      </c>
    </row>
    <row r="23" spans="1:4" x14ac:dyDescent="0.2">
      <c r="A23" s="82" t="s">
        <v>53</v>
      </c>
      <c r="B23" s="82" t="s">
        <v>134</v>
      </c>
      <c r="C23" s="251">
        <v>736</v>
      </c>
      <c r="D23" s="251">
        <v>653</v>
      </c>
    </row>
    <row r="24" spans="1:4" x14ac:dyDescent="0.2">
      <c r="A24" s="82" t="s">
        <v>53</v>
      </c>
      <c r="B24" s="82" t="s">
        <v>135</v>
      </c>
      <c r="C24" s="251">
        <v>595</v>
      </c>
      <c r="D24" s="251">
        <v>673</v>
      </c>
    </row>
    <row r="25" spans="1:4" x14ac:dyDescent="0.2">
      <c r="A25" s="82" t="s">
        <v>53</v>
      </c>
      <c r="B25" s="82" t="s">
        <v>136</v>
      </c>
      <c r="C25" s="251">
        <v>559</v>
      </c>
      <c r="D25" s="251">
        <v>687</v>
      </c>
    </row>
    <row r="26" spans="1:4" x14ac:dyDescent="0.2">
      <c r="A26" s="82" t="s">
        <v>53</v>
      </c>
      <c r="B26" s="82" t="s">
        <v>137</v>
      </c>
      <c r="C26" s="251">
        <v>520</v>
      </c>
      <c r="D26" s="251">
        <v>694</v>
      </c>
    </row>
    <row r="27" spans="1:4" x14ac:dyDescent="0.2">
      <c r="A27" s="82" t="s">
        <v>53</v>
      </c>
      <c r="B27" s="82" t="s">
        <v>138</v>
      </c>
      <c r="C27" s="251">
        <v>611</v>
      </c>
      <c r="D27" s="251">
        <v>704</v>
      </c>
    </row>
    <row r="28" spans="1:4" x14ac:dyDescent="0.2">
      <c r="A28" s="82" t="s">
        <v>53</v>
      </c>
      <c r="B28" s="82" t="s">
        <v>139</v>
      </c>
      <c r="C28" s="251">
        <v>644</v>
      </c>
      <c r="D28" s="251">
        <v>718</v>
      </c>
    </row>
    <row r="29" spans="1:4" x14ac:dyDescent="0.2">
      <c r="A29" s="82" t="s">
        <v>53</v>
      </c>
      <c r="B29" s="82" t="s">
        <v>140</v>
      </c>
      <c r="C29" s="251">
        <v>783</v>
      </c>
      <c r="D29" s="251">
        <v>732</v>
      </c>
    </row>
    <row r="30" spans="1:4" x14ac:dyDescent="0.2">
      <c r="A30" s="82" t="s">
        <v>73</v>
      </c>
      <c r="B30" s="82" t="s">
        <v>129</v>
      </c>
      <c r="C30" s="251">
        <v>691</v>
      </c>
      <c r="D30" s="251">
        <v>731</v>
      </c>
    </row>
    <row r="31" spans="1:4" x14ac:dyDescent="0.2">
      <c r="A31" s="82" t="s">
        <v>53</v>
      </c>
      <c r="B31" s="82" t="s">
        <v>130</v>
      </c>
      <c r="C31" s="251">
        <v>721</v>
      </c>
      <c r="D31" s="251">
        <v>721</v>
      </c>
    </row>
    <row r="32" spans="1:4" x14ac:dyDescent="0.2">
      <c r="A32" s="82" t="s">
        <v>53</v>
      </c>
      <c r="B32" s="82" t="s">
        <v>131</v>
      </c>
      <c r="C32" s="251">
        <v>755</v>
      </c>
      <c r="D32" s="251">
        <v>706</v>
      </c>
    </row>
    <row r="33" spans="1:4" x14ac:dyDescent="0.2">
      <c r="A33" s="82" t="s">
        <v>53</v>
      </c>
      <c r="B33" s="82" t="s">
        <v>132</v>
      </c>
      <c r="C33" s="251">
        <v>828</v>
      </c>
      <c r="D33" s="251">
        <v>689</v>
      </c>
    </row>
    <row r="34" spans="1:4" x14ac:dyDescent="0.2">
      <c r="A34" s="82" t="s">
        <v>53</v>
      </c>
      <c r="B34" s="82" t="s">
        <v>133</v>
      </c>
      <c r="C34" s="251">
        <v>882</v>
      </c>
      <c r="D34" s="251">
        <v>694</v>
      </c>
    </row>
    <row r="35" spans="1:4" x14ac:dyDescent="0.2">
      <c r="A35" s="82" t="s">
        <v>53</v>
      </c>
      <c r="B35" s="82" t="s">
        <v>134</v>
      </c>
      <c r="C35" s="251">
        <v>824</v>
      </c>
      <c r="D35" s="251">
        <v>701</v>
      </c>
    </row>
    <row r="36" spans="1:4" x14ac:dyDescent="0.2">
      <c r="A36" s="82" t="s">
        <v>53</v>
      </c>
      <c r="B36" s="82" t="s">
        <v>135</v>
      </c>
      <c r="C36" s="251">
        <v>649</v>
      </c>
      <c r="D36" s="251">
        <v>706</v>
      </c>
    </row>
    <row r="37" spans="1:4" x14ac:dyDescent="0.2">
      <c r="A37" s="82" t="s">
        <v>53</v>
      </c>
      <c r="B37" s="82" t="s">
        <v>136</v>
      </c>
      <c r="C37" s="251">
        <v>594</v>
      </c>
      <c r="D37" s="251">
        <v>709</v>
      </c>
    </row>
    <row r="38" spans="1:4" x14ac:dyDescent="0.2">
      <c r="A38" s="82" t="s">
        <v>53</v>
      </c>
      <c r="B38" s="82" t="s">
        <v>137</v>
      </c>
      <c r="C38" s="251">
        <v>663</v>
      </c>
      <c r="D38" s="251">
        <v>720</v>
      </c>
    </row>
    <row r="39" spans="1:4" x14ac:dyDescent="0.2">
      <c r="A39" s="82" t="s">
        <v>53</v>
      </c>
      <c r="B39" s="82" t="s">
        <v>138</v>
      </c>
      <c r="C39" s="251">
        <v>617</v>
      </c>
      <c r="D39" s="251">
        <v>721</v>
      </c>
    </row>
    <row r="40" spans="1:4" x14ac:dyDescent="0.2">
      <c r="A40" s="82" t="s">
        <v>53</v>
      </c>
      <c r="B40" s="82" t="s">
        <v>139</v>
      </c>
      <c r="C40" s="251">
        <v>715</v>
      </c>
      <c r="D40" s="251">
        <v>727</v>
      </c>
    </row>
    <row r="41" spans="1:4" x14ac:dyDescent="0.2">
      <c r="A41" s="82" t="s">
        <v>53</v>
      </c>
      <c r="B41" s="82" t="s">
        <v>140</v>
      </c>
      <c r="C41" s="251">
        <v>744</v>
      </c>
      <c r="D41" s="251">
        <v>724</v>
      </c>
    </row>
    <row r="42" spans="1:4" x14ac:dyDescent="0.2">
      <c r="A42" s="82" t="s">
        <v>74</v>
      </c>
      <c r="B42" s="82" t="s">
        <v>129</v>
      </c>
      <c r="C42" s="251">
        <v>711</v>
      </c>
      <c r="D42" s="251">
        <v>725</v>
      </c>
    </row>
    <row r="43" spans="1:4" x14ac:dyDescent="0.2">
      <c r="A43" s="82" t="s">
        <v>53</v>
      </c>
      <c r="B43" s="82" t="s">
        <v>130</v>
      </c>
      <c r="C43" s="251">
        <v>745</v>
      </c>
      <c r="D43" s="251">
        <v>727</v>
      </c>
    </row>
    <row r="44" spans="1:4" x14ac:dyDescent="0.2">
      <c r="A44" s="82" t="s">
        <v>53</v>
      </c>
      <c r="B44" s="82" t="s">
        <v>131</v>
      </c>
      <c r="C44" s="251">
        <v>843</v>
      </c>
      <c r="D44" s="251">
        <v>735</v>
      </c>
    </row>
    <row r="45" spans="1:4" x14ac:dyDescent="0.2">
      <c r="A45" s="82" t="s">
        <v>53</v>
      </c>
      <c r="B45" s="82" t="s">
        <v>132</v>
      </c>
      <c r="C45" s="251">
        <v>874</v>
      </c>
      <c r="D45" s="251">
        <v>739</v>
      </c>
    </row>
    <row r="46" spans="1:4" x14ac:dyDescent="0.2">
      <c r="A46" s="82" t="s">
        <v>53</v>
      </c>
      <c r="B46" s="82" t="s">
        <v>133</v>
      </c>
      <c r="C46" s="251">
        <v>894</v>
      </c>
      <c r="D46" s="251">
        <v>739</v>
      </c>
    </row>
    <row r="47" spans="1:4" x14ac:dyDescent="0.2">
      <c r="A47" s="82" t="s">
        <v>53</v>
      </c>
      <c r="B47" s="82" t="s">
        <v>134</v>
      </c>
      <c r="C47" s="251">
        <v>802</v>
      </c>
      <c r="D47" s="251">
        <v>738</v>
      </c>
    </row>
    <row r="48" spans="1:4" x14ac:dyDescent="0.2">
      <c r="A48" s="82" t="s">
        <v>53</v>
      </c>
      <c r="B48" s="82" t="s">
        <v>135</v>
      </c>
      <c r="C48" s="251">
        <v>570</v>
      </c>
      <c r="D48" s="251">
        <v>731</v>
      </c>
    </row>
    <row r="49" spans="1:4" x14ac:dyDescent="0.2">
      <c r="A49" s="82" t="s">
        <v>53</v>
      </c>
      <c r="B49" s="82" t="s">
        <v>136</v>
      </c>
      <c r="C49" s="251">
        <v>561</v>
      </c>
      <c r="D49" s="251">
        <v>728</v>
      </c>
    </row>
    <row r="50" spans="1:4" x14ac:dyDescent="0.2">
      <c r="A50" s="82" t="s">
        <v>53</v>
      </c>
      <c r="B50" s="82" t="s">
        <v>137</v>
      </c>
      <c r="C50" s="251">
        <v>623</v>
      </c>
      <c r="D50" s="251">
        <v>725</v>
      </c>
    </row>
    <row r="51" spans="1:4" x14ac:dyDescent="0.2">
      <c r="A51" s="82" t="s">
        <v>53</v>
      </c>
      <c r="B51" s="82" t="s">
        <v>138</v>
      </c>
      <c r="C51" s="251">
        <v>635</v>
      </c>
      <c r="D51" s="251">
        <v>726</v>
      </c>
    </row>
    <row r="52" spans="1:4" x14ac:dyDescent="0.2">
      <c r="A52" s="82" t="s">
        <v>53</v>
      </c>
      <c r="B52" s="82" t="s">
        <v>139</v>
      </c>
      <c r="C52" s="251">
        <v>590</v>
      </c>
      <c r="D52" s="251">
        <v>716</v>
      </c>
    </row>
    <row r="53" spans="1:4" x14ac:dyDescent="0.2">
      <c r="A53" s="82" t="s">
        <v>53</v>
      </c>
      <c r="B53" s="82" t="s">
        <v>140</v>
      </c>
      <c r="C53" s="251">
        <v>675</v>
      </c>
      <c r="D53" s="251">
        <v>710</v>
      </c>
    </row>
    <row r="54" spans="1:4" x14ac:dyDescent="0.2">
      <c r="A54" s="82" t="s">
        <v>75</v>
      </c>
      <c r="B54" s="82" t="s">
        <v>129</v>
      </c>
      <c r="C54" s="251">
        <v>645</v>
      </c>
      <c r="D54" s="251">
        <v>705</v>
      </c>
    </row>
    <row r="55" spans="1:4" x14ac:dyDescent="0.2">
      <c r="A55" s="82" t="s">
        <v>53</v>
      </c>
      <c r="B55" s="82" t="s">
        <v>130</v>
      </c>
      <c r="C55" s="251">
        <v>871</v>
      </c>
      <c r="D55" s="251">
        <v>715</v>
      </c>
    </row>
    <row r="56" spans="1:4" x14ac:dyDescent="0.2">
      <c r="A56" s="82" t="s">
        <v>53</v>
      </c>
      <c r="B56" s="82" t="s">
        <v>131</v>
      </c>
      <c r="C56" s="251">
        <v>1039</v>
      </c>
      <c r="D56" s="251">
        <v>732</v>
      </c>
    </row>
    <row r="57" spans="1:4" x14ac:dyDescent="0.2">
      <c r="A57" s="82" t="s">
        <v>53</v>
      </c>
      <c r="B57" s="82" t="s">
        <v>132</v>
      </c>
      <c r="C57" s="251">
        <v>992</v>
      </c>
      <c r="D57" s="251">
        <v>741</v>
      </c>
    </row>
    <row r="58" spans="1:4" x14ac:dyDescent="0.2">
      <c r="A58" s="82" t="s">
        <v>53</v>
      </c>
      <c r="B58" s="82" t="s">
        <v>133</v>
      </c>
      <c r="C58" s="251">
        <v>1045</v>
      </c>
      <c r="D58" s="251">
        <v>754</v>
      </c>
    </row>
    <row r="59" spans="1:4" x14ac:dyDescent="0.2">
      <c r="A59" s="82" t="s">
        <v>53</v>
      </c>
      <c r="B59" s="82" t="s">
        <v>134</v>
      </c>
      <c r="C59" s="251">
        <v>949</v>
      </c>
      <c r="D59" s="251">
        <v>766</v>
      </c>
    </row>
    <row r="60" spans="1:4" x14ac:dyDescent="0.2">
      <c r="A60" s="82" t="s">
        <v>53</v>
      </c>
      <c r="B60" s="82" t="s">
        <v>135</v>
      </c>
      <c r="C60" s="251">
        <v>754</v>
      </c>
      <c r="D60" s="251">
        <v>782</v>
      </c>
    </row>
    <row r="61" spans="1:4" x14ac:dyDescent="0.2">
      <c r="A61" s="82" t="s">
        <v>53</v>
      </c>
      <c r="B61" s="82" t="s">
        <v>136</v>
      </c>
      <c r="C61" s="251">
        <v>691</v>
      </c>
      <c r="D61" s="251">
        <v>792</v>
      </c>
    </row>
    <row r="62" spans="1:4" x14ac:dyDescent="0.2">
      <c r="A62" s="82" t="s">
        <v>53</v>
      </c>
      <c r="B62" s="82" t="s">
        <v>137</v>
      </c>
      <c r="C62" s="251">
        <v>759</v>
      </c>
      <c r="D62" s="251">
        <v>804</v>
      </c>
    </row>
    <row r="63" spans="1:4" x14ac:dyDescent="0.2">
      <c r="A63" s="82" t="s">
        <v>53</v>
      </c>
      <c r="B63" s="82" t="s">
        <v>138</v>
      </c>
      <c r="C63" s="251">
        <v>885</v>
      </c>
      <c r="D63" s="251">
        <v>825</v>
      </c>
    </row>
    <row r="64" spans="1:4" x14ac:dyDescent="0.2">
      <c r="A64" s="82" t="s">
        <v>53</v>
      </c>
      <c r="B64" s="82" t="s">
        <v>139</v>
      </c>
      <c r="C64" s="251">
        <v>959</v>
      </c>
      <c r="D64" s="251">
        <v>855</v>
      </c>
    </row>
    <row r="65" spans="1:4" x14ac:dyDescent="0.2">
      <c r="A65" s="82" t="s">
        <v>53</v>
      </c>
      <c r="B65" s="82" t="s">
        <v>140</v>
      </c>
      <c r="C65" s="251">
        <v>1129</v>
      </c>
      <c r="D65" s="251">
        <v>893</v>
      </c>
    </row>
    <row r="66" spans="1:4" x14ac:dyDescent="0.2">
      <c r="A66" s="82" t="s">
        <v>76</v>
      </c>
      <c r="B66" s="82" t="s">
        <v>129</v>
      </c>
      <c r="C66" s="251">
        <v>980</v>
      </c>
      <c r="D66" s="251">
        <v>921</v>
      </c>
    </row>
    <row r="67" spans="1:4" x14ac:dyDescent="0.2">
      <c r="A67" s="82" t="s">
        <v>53</v>
      </c>
      <c r="B67" s="82" t="s">
        <v>130</v>
      </c>
      <c r="C67" s="251">
        <v>983</v>
      </c>
      <c r="D67" s="251">
        <v>931</v>
      </c>
    </row>
    <row r="68" spans="1:4" x14ac:dyDescent="0.2">
      <c r="A68" s="82" t="s">
        <v>53</v>
      </c>
      <c r="B68" s="82" t="s">
        <v>131</v>
      </c>
      <c r="C68" s="251">
        <v>986</v>
      </c>
      <c r="D68" s="251">
        <v>926</v>
      </c>
    </row>
    <row r="69" spans="1:4" x14ac:dyDescent="0.2">
      <c r="A69" s="82" t="s">
        <v>53</v>
      </c>
      <c r="B69" s="82" t="s">
        <v>132</v>
      </c>
      <c r="C69" s="251">
        <v>997</v>
      </c>
      <c r="D69" s="251">
        <v>926</v>
      </c>
    </row>
    <row r="70" spans="1:4" x14ac:dyDescent="0.2">
      <c r="A70" s="82" t="s">
        <v>53</v>
      </c>
      <c r="B70" s="82" t="s">
        <v>133</v>
      </c>
      <c r="C70" s="251">
        <v>990</v>
      </c>
      <c r="D70" s="251">
        <v>922</v>
      </c>
    </row>
    <row r="71" spans="1:4" x14ac:dyDescent="0.2">
      <c r="A71" s="82" t="s">
        <v>53</v>
      </c>
      <c r="B71" s="82" t="s">
        <v>134</v>
      </c>
      <c r="C71" s="251">
        <v>1008</v>
      </c>
      <c r="D71" s="251">
        <v>927</v>
      </c>
    </row>
    <row r="72" spans="1:4" x14ac:dyDescent="0.2">
      <c r="A72" s="82" t="s">
        <v>53</v>
      </c>
      <c r="B72" s="82" t="s">
        <v>135</v>
      </c>
      <c r="C72" s="251">
        <v>759</v>
      </c>
      <c r="D72" s="251">
        <v>927</v>
      </c>
    </row>
    <row r="73" spans="1:4" x14ac:dyDescent="0.2">
      <c r="A73" s="82" t="s">
        <v>53</v>
      </c>
      <c r="B73" s="82" t="s">
        <v>136</v>
      </c>
      <c r="C73" s="251">
        <v>718</v>
      </c>
      <c r="D73" s="251">
        <v>930</v>
      </c>
    </row>
    <row r="74" spans="1:4" x14ac:dyDescent="0.2">
      <c r="A74" s="82" t="s">
        <v>53</v>
      </c>
      <c r="B74" s="82" t="s">
        <v>137</v>
      </c>
      <c r="C74" s="251">
        <v>753</v>
      </c>
      <c r="D74" s="251">
        <v>929</v>
      </c>
    </row>
    <row r="75" spans="1:4" x14ac:dyDescent="0.2">
      <c r="A75" s="82" t="s">
        <v>53</v>
      </c>
      <c r="B75" s="82" t="s">
        <v>138</v>
      </c>
      <c r="C75" s="251">
        <v>777</v>
      </c>
      <c r="D75" s="251">
        <v>920</v>
      </c>
    </row>
    <row r="76" spans="1:4" x14ac:dyDescent="0.2">
      <c r="A76" s="82" t="s">
        <v>53</v>
      </c>
      <c r="B76" s="82" t="s">
        <v>139</v>
      </c>
      <c r="C76" s="251">
        <v>817</v>
      </c>
      <c r="D76" s="251">
        <v>908</v>
      </c>
    </row>
    <row r="77" spans="1:4" x14ac:dyDescent="0.2">
      <c r="A77" s="82" t="s">
        <v>53</v>
      </c>
      <c r="B77" s="82" t="s">
        <v>140</v>
      </c>
      <c r="C77" s="251">
        <v>797</v>
      </c>
      <c r="D77" s="251">
        <v>880</v>
      </c>
    </row>
    <row r="78" spans="1:4" x14ac:dyDescent="0.2">
      <c r="A78" s="82" t="s">
        <v>77</v>
      </c>
      <c r="B78" s="82" t="s">
        <v>129</v>
      </c>
      <c r="C78" s="251">
        <v>859</v>
      </c>
      <c r="D78" s="251">
        <v>870</v>
      </c>
    </row>
    <row r="79" spans="1:4" x14ac:dyDescent="0.2">
      <c r="A79" s="82" t="s">
        <v>53</v>
      </c>
      <c r="B79" s="82" t="s">
        <v>130</v>
      </c>
      <c r="C79" s="251">
        <v>1083</v>
      </c>
      <c r="D79" s="251">
        <v>879</v>
      </c>
    </row>
    <row r="80" spans="1:4" x14ac:dyDescent="0.2">
      <c r="A80" s="82" t="s">
        <v>53</v>
      </c>
      <c r="B80" s="82" t="s">
        <v>131</v>
      </c>
      <c r="C80" s="251">
        <v>1114</v>
      </c>
      <c r="D80" s="251">
        <v>889</v>
      </c>
    </row>
    <row r="81" spans="1:4" x14ac:dyDescent="0.2">
      <c r="A81" s="82" t="s">
        <v>53</v>
      </c>
      <c r="B81" s="82" t="s">
        <v>132</v>
      </c>
      <c r="C81" s="251">
        <v>1143</v>
      </c>
      <c r="D81" s="251">
        <v>902</v>
      </c>
    </row>
    <row r="82" spans="1:4" x14ac:dyDescent="0.2">
      <c r="A82" s="82" t="s">
        <v>53</v>
      </c>
      <c r="B82" s="82" t="s">
        <v>133</v>
      </c>
      <c r="C82" s="251">
        <v>1164</v>
      </c>
      <c r="D82" s="251">
        <v>916</v>
      </c>
    </row>
    <row r="83" spans="1:4" x14ac:dyDescent="0.2">
      <c r="A83" s="82" t="s">
        <v>53</v>
      </c>
      <c r="B83" s="82" t="s">
        <v>134</v>
      </c>
      <c r="C83" s="251">
        <v>1145</v>
      </c>
      <c r="D83" s="251">
        <v>927</v>
      </c>
    </row>
    <row r="84" spans="1:4" x14ac:dyDescent="0.2">
      <c r="A84" s="82" t="s">
        <v>53</v>
      </c>
      <c r="B84" s="82" t="s">
        <v>135</v>
      </c>
      <c r="C84" s="251">
        <v>1080</v>
      </c>
      <c r="D84" s="251">
        <v>954</v>
      </c>
    </row>
    <row r="85" spans="1:4" x14ac:dyDescent="0.2">
      <c r="A85" s="82" t="s">
        <v>53</v>
      </c>
      <c r="B85" s="82" t="s">
        <v>136</v>
      </c>
      <c r="C85" s="251">
        <v>946</v>
      </c>
      <c r="D85" s="251">
        <v>973</v>
      </c>
    </row>
    <row r="86" spans="1:4" x14ac:dyDescent="0.2">
      <c r="A86" s="82" t="s">
        <v>53</v>
      </c>
      <c r="B86" s="82" t="s">
        <v>137</v>
      </c>
      <c r="C86" s="251">
        <v>1021</v>
      </c>
      <c r="D86" s="251">
        <v>996</v>
      </c>
    </row>
    <row r="87" spans="1:4" x14ac:dyDescent="0.2">
      <c r="A87" s="82" t="s">
        <v>53</v>
      </c>
      <c r="B87" s="82" t="s">
        <v>138</v>
      </c>
      <c r="C87" s="251">
        <v>1080</v>
      </c>
      <c r="D87" s="251">
        <v>1021</v>
      </c>
    </row>
    <row r="88" spans="1:4" x14ac:dyDescent="0.2">
      <c r="A88" s="82" t="s">
        <v>53</v>
      </c>
      <c r="B88" s="82" t="s">
        <v>139</v>
      </c>
      <c r="C88" s="251">
        <v>1103</v>
      </c>
      <c r="D88" s="251">
        <v>1045</v>
      </c>
    </row>
    <row r="89" spans="1:4" x14ac:dyDescent="0.2">
      <c r="A89" s="82" t="s">
        <v>53</v>
      </c>
      <c r="B89" s="82" t="s">
        <v>140</v>
      </c>
      <c r="C89" s="251">
        <v>1157</v>
      </c>
      <c r="D89" s="251">
        <v>1075</v>
      </c>
    </row>
    <row r="90" spans="1:4" x14ac:dyDescent="0.2">
      <c r="A90" s="82" t="s">
        <v>78</v>
      </c>
      <c r="B90" s="82" t="s">
        <v>129</v>
      </c>
      <c r="C90" s="251">
        <v>1173</v>
      </c>
      <c r="D90" s="251">
        <v>1101</v>
      </c>
    </row>
    <row r="91" spans="1:4" x14ac:dyDescent="0.2">
      <c r="A91" s="82" t="s">
        <v>53</v>
      </c>
      <c r="B91" s="82" t="s">
        <v>130</v>
      </c>
      <c r="C91" s="251">
        <v>1171</v>
      </c>
      <c r="D91" s="251">
        <v>1108</v>
      </c>
    </row>
    <row r="92" spans="1:4" x14ac:dyDescent="0.2">
      <c r="A92" s="82" t="s">
        <v>53</v>
      </c>
      <c r="B92" s="82" t="s">
        <v>131</v>
      </c>
      <c r="C92" s="251">
        <v>1195</v>
      </c>
      <c r="D92" s="251">
        <v>1115</v>
      </c>
    </row>
    <row r="93" spans="1:4" x14ac:dyDescent="0.2">
      <c r="A93" s="82" t="s">
        <v>53</v>
      </c>
      <c r="B93" s="82" t="s">
        <v>132</v>
      </c>
      <c r="C93" s="251">
        <v>1129</v>
      </c>
      <c r="D93" s="251">
        <v>1114</v>
      </c>
    </row>
    <row r="94" spans="1:4" x14ac:dyDescent="0.2">
      <c r="A94" s="82" t="s">
        <v>53</v>
      </c>
      <c r="B94" s="82" t="s">
        <v>133</v>
      </c>
      <c r="C94" s="251">
        <v>1189</v>
      </c>
      <c r="D94" s="251">
        <v>1116</v>
      </c>
    </row>
    <row r="95" spans="1:4" x14ac:dyDescent="0.2">
      <c r="A95" s="82" t="s">
        <v>53</v>
      </c>
      <c r="B95" s="82" t="s">
        <v>134</v>
      </c>
      <c r="C95" s="251">
        <v>1204</v>
      </c>
      <c r="D95" s="251">
        <v>1121</v>
      </c>
    </row>
    <row r="96" spans="1:4" x14ac:dyDescent="0.2">
      <c r="A96" s="82" t="s">
        <v>53</v>
      </c>
      <c r="B96" s="82" t="s">
        <v>135</v>
      </c>
      <c r="C96" s="251">
        <v>1172</v>
      </c>
      <c r="D96" s="251">
        <v>1128</v>
      </c>
    </row>
    <row r="97" spans="1:4" x14ac:dyDescent="0.2">
      <c r="A97" s="82" t="s">
        <v>53</v>
      </c>
      <c r="B97" s="82" t="s">
        <v>136</v>
      </c>
      <c r="C97" s="251">
        <v>1145</v>
      </c>
      <c r="D97" s="251">
        <v>1145</v>
      </c>
    </row>
    <row r="98" spans="1:4" x14ac:dyDescent="0.2">
      <c r="A98" s="82" t="s">
        <v>53</v>
      </c>
      <c r="B98" s="82" t="s">
        <v>137</v>
      </c>
      <c r="C98" s="251">
        <v>1189</v>
      </c>
      <c r="D98" s="251">
        <v>1159</v>
      </c>
    </row>
    <row r="99" spans="1:4" x14ac:dyDescent="0.2">
      <c r="A99" s="82" t="s">
        <v>53</v>
      </c>
      <c r="B99" s="82" t="s">
        <v>138</v>
      </c>
      <c r="C99" s="251">
        <v>1267</v>
      </c>
      <c r="D99" s="251">
        <v>1175</v>
      </c>
    </row>
    <row r="100" spans="1:4" x14ac:dyDescent="0.2">
      <c r="A100" s="82" t="s">
        <v>53</v>
      </c>
      <c r="B100" s="82" t="s">
        <v>139</v>
      </c>
      <c r="C100" s="251">
        <v>1309</v>
      </c>
      <c r="D100" s="251">
        <v>1192</v>
      </c>
    </row>
    <row r="101" spans="1:4" x14ac:dyDescent="0.2">
      <c r="A101" s="82" t="s">
        <v>53</v>
      </c>
      <c r="B101" s="82" t="s">
        <v>140</v>
      </c>
      <c r="C101" s="251">
        <v>1370</v>
      </c>
      <c r="D101" s="251">
        <v>1209</v>
      </c>
    </row>
    <row r="102" spans="1:4" x14ac:dyDescent="0.2">
      <c r="A102" s="82" t="s">
        <v>413</v>
      </c>
      <c r="B102" s="82" t="s">
        <v>129</v>
      </c>
      <c r="C102" s="251">
        <v>1433</v>
      </c>
      <c r="D102" s="251">
        <v>1231</v>
      </c>
    </row>
    <row r="103" spans="1:4" x14ac:dyDescent="0.2">
      <c r="A103" s="82" t="s">
        <v>53</v>
      </c>
      <c r="B103" s="82" t="s">
        <v>130</v>
      </c>
      <c r="C103" s="251">
        <v>1483</v>
      </c>
      <c r="D103" s="251">
        <v>1257</v>
      </c>
    </row>
    <row r="104" spans="1:4" x14ac:dyDescent="0.2">
      <c r="A104" s="82" t="s">
        <v>53</v>
      </c>
      <c r="B104" s="82" t="s">
        <v>131</v>
      </c>
      <c r="C104" s="251">
        <v>1545</v>
      </c>
      <c r="D104" s="251">
        <v>1286</v>
      </c>
    </row>
    <row r="105" spans="1:4" x14ac:dyDescent="0.2">
      <c r="A105" s="82" t="s">
        <v>53</v>
      </c>
      <c r="B105" s="82" t="s">
        <v>132</v>
      </c>
      <c r="C105" s="251">
        <v>1535</v>
      </c>
      <c r="D105" s="251">
        <v>1320</v>
      </c>
    </row>
    <row r="106" spans="1:4" x14ac:dyDescent="0.2">
      <c r="A106" s="82" t="s">
        <v>53</v>
      </c>
      <c r="B106" s="82" t="s">
        <v>133</v>
      </c>
      <c r="C106" s="251">
        <v>1580</v>
      </c>
      <c r="D106" s="251">
        <v>1353</v>
      </c>
    </row>
    <row r="107" spans="1:4" x14ac:dyDescent="0.2">
      <c r="A107" s="82" t="s">
        <v>53</v>
      </c>
      <c r="B107" s="82" t="s">
        <v>134</v>
      </c>
      <c r="C107" s="251">
        <v>1553</v>
      </c>
      <c r="D107" s="251">
        <v>1382</v>
      </c>
    </row>
    <row r="108" spans="1:4" x14ac:dyDescent="0.2">
      <c r="A108" s="82" t="s">
        <v>53</v>
      </c>
      <c r="B108" s="82" t="s">
        <v>135</v>
      </c>
      <c r="C108" s="251">
        <v>1550</v>
      </c>
      <c r="D108" s="251">
        <v>1413</v>
      </c>
    </row>
    <row r="109" spans="1:4" x14ac:dyDescent="0.2">
      <c r="A109" s="82" t="s">
        <v>53</v>
      </c>
      <c r="B109" s="82" t="s">
        <v>136</v>
      </c>
      <c r="C109" s="251">
        <v>1534</v>
      </c>
      <c r="D109" s="251">
        <v>1446</v>
      </c>
    </row>
    <row r="110" spans="1:4" x14ac:dyDescent="0.2">
      <c r="A110" s="82" t="s">
        <v>53</v>
      </c>
      <c r="B110" s="82" t="s">
        <v>137</v>
      </c>
      <c r="C110" s="251">
        <v>1527</v>
      </c>
      <c r="D110" s="251">
        <v>1474</v>
      </c>
    </row>
    <row r="111" spans="1:4" x14ac:dyDescent="0.2">
      <c r="A111" s="82" t="s">
        <v>53</v>
      </c>
      <c r="B111" s="82" t="s">
        <v>138</v>
      </c>
      <c r="C111" s="251">
        <v>1569</v>
      </c>
      <c r="D111" s="251">
        <v>1499</v>
      </c>
    </row>
    <row r="112" spans="1:4" x14ac:dyDescent="0.2">
      <c r="A112" s="82" t="s">
        <v>53</v>
      </c>
      <c r="B112" s="82" t="s">
        <v>139</v>
      </c>
      <c r="C112" s="251">
        <v>1588</v>
      </c>
      <c r="D112" s="251">
        <v>1522</v>
      </c>
    </row>
    <row r="113" spans="1:4" x14ac:dyDescent="0.2">
      <c r="A113" s="82" t="s">
        <v>53</v>
      </c>
      <c r="B113" s="82" t="s">
        <v>140</v>
      </c>
      <c r="C113" s="251">
        <v>1637</v>
      </c>
      <c r="D113" s="251">
        <v>1545</v>
      </c>
    </row>
    <row r="114" spans="1:4" x14ac:dyDescent="0.2">
      <c r="A114" s="82" t="s">
        <v>708</v>
      </c>
      <c r="B114" s="82" t="s">
        <v>129</v>
      </c>
      <c r="C114" s="251">
        <v>1645</v>
      </c>
      <c r="D114" s="251">
        <v>1562</v>
      </c>
    </row>
    <row r="115" spans="1:4" x14ac:dyDescent="0.2">
      <c r="A115" s="82" t="s">
        <v>53</v>
      </c>
      <c r="B115" s="82" t="s">
        <v>130</v>
      </c>
      <c r="C115" s="251">
        <v>1682</v>
      </c>
      <c r="D115" s="251">
        <v>1579</v>
      </c>
    </row>
    <row r="116" spans="1:4" x14ac:dyDescent="0.2">
      <c r="A116" s="82" t="s">
        <v>53</v>
      </c>
      <c r="B116" s="82" t="s">
        <v>131</v>
      </c>
      <c r="C116" s="251">
        <v>1736</v>
      </c>
      <c r="D116" s="251">
        <v>1595</v>
      </c>
    </row>
    <row r="117" spans="1:4" x14ac:dyDescent="0.2">
      <c r="A117" s="82" t="s">
        <v>53</v>
      </c>
      <c r="B117" s="82" t="s">
        <v>132</v>
      </c>
      <c r="C117" s="251">
        <v>1778</v>
      </c>
      <c r="D117" s="251">
        <v>1615</v>
      </c>
    </row>
    <row r="118" spans="1:4" x14ac:dyDescent="0.2">
      <c r="A118" s="82" t="s">
        <v>53</v>
      </c>
      <c r="B118" s="82" t="s">
        <v>133</v>
      </c>
      <c r="C118" s="251">
        <v>1791</v>
      </c>
      <c r="D118" s="251">
        <v>1632</v>
      </c>
    </row>
    <row r="119" spans="1:4" x14ac:dyDescent="0.2">
      <c r="A119" s="82" t="s">
        <v>53</v>
      </c>
      <c r="B119" s="82" t="s">
        <v>134</v>
      </c>
      <c r="C119" s="251">
        <v>1784</v>
      </c>
      <c r="D119" s="251">
        <v>1652</v>
      </c>
    </row>
    <row r="120" spans="1:4" x14ac:dyDescent="0.2">
      <c r="A120" s="82" t="s">
        <v>53</v>
      </c>
      <c r="B120" s="82" t="s">
        <v>135</v>
      </c>
      <c r="C120" s="251">
        <v>1740</v>
      </c>
      <c r="D120" s="251">
        <v>1668</v>
      </c>
    </row>
    <row r="121" spans="1:4" x14ac:dyDescent="0.2">
      <c r="A121" s="82" t="s">
        <v>53</v>
      </c>
      <c r="B121" s="82" t="s">
        <v>136</v>
      </c>
      <c r="C121" s="251">
        <v>1781</v>
      </c>
      <c r="D121" s="251">
        <v>1688</v>
      </c>
    </row>
    <row r="122" spans="1:4" x14ac:dyDescent="0.2">
      <c r="A122" s="82" t="s">
        <v>53</v>
      </c>
      <c r="B122" s="82" t="s">
        <v>137</v>
      </c>
      <c r="C122" s="251">
        <v>1792</v>
      </c>
      <c r="D122" s="251">
        <v>1710</v>
      </c>
    </row>
    <row r="123" spans="1:4" x14ac:dyDescent="0.2">
      <c r="A123" s="82" t="s">
        <v>53</v>
      </c>
      <c r="B123" s="82" t="s">
        <v>138</v>
      </c>
      <c r="C123" s="251">
        <v>1769</v>
      </c>
      <c r="D123" s="251">
        <v>1727</v>
      </c>
    </row>
    <row r="124" spans="1:4" x14ac:dyDescent="0.2">
      <c r="A124" s="82" t="s">
        <v>53</v>
      </c>
      <c r="B124" s="82" t="s">
        <v>139</v>
      </c>
      <c r="C124" s="251">
        <v>1826</v>
      </c>
      <c r="D124" s="251">
        <v>1747</v>
      </c>
    </row>
    <row r="125" spans="1:4" x14ac:dyDescent="0.2">
      <c r="A125" s="82" t="s">
        <v>53</v>
      </c>
      <c r="B125" s="82" t="s">
        <v>140</v>
      </c>
      <c r="C125" s="251">
        <v>1849</v>
      </c>
      <c r="D125" s="251">
        <v>1764</v>
      </c>
    </row>
    <row r="126" spans="1:4" x14ac:dyDescent="0.2">
      <c r="A126" s="82" t="s">
        <v>1112</v>
      </c>
      <c r="B126" s="82" t="s">
        <v>129</v>
      </c>
      <c r="C126" s="251">
        <v>1879</v>
      </c>
      <c r="D126" s="251">
        <v>1784</v>
      </c>
    </row>
    <row r="127" spans="1:4" x14ac:dyDescent="0.2">
      <c r="A127" s="82" t="s">
        <v>53</v>
      </c>
      <c r="B127" s="82" t="s">
        <v>130</v>
      </c>
      <c r="C127" s="251">
        <v>1856</v>
      </c>
      <c r="D127" s="251">
        <v>1798</v>
      </c>
    </row>
    <row r="128" spans="1:4" x14ac:dyDescent="0.2">
      <c r="A128" s="82" t="s">
        <v>53</v>
      </c>
      <c r="B128" s="82" t="s">
        <v>131</v>
      </c>
      <c r="C128" s="251">
        <v>1893</v>
      </c>
      <c r="D128" s="251">
        <v>1811</v>
      </c>
    </row>
    <row r="129" spans="1:4" x14ac:dyDescent="0.2">
      <c r="A129" s="82" t="s">
        <v>53</v>
      </c>
      <c r="B129" s="82" t="s">
        <v>132</v>
      </c>
      <c r="C129" s="251">
        <v>1837</v>
      </c>
      <c r="D129" s="251">
        <v>1816</v>
      </c>
    </row>
    <row r="130" spans="1:4" x14ac:dyDescent="0.2">
      <c r="A130" s="82" t="s">
        <v>53</v>
      </c>
      <c r="B130" s="82" t="s">
        <v>133</v>
      </c>
      <c r="C130" s="251">
        <v>1814</v>
      </c>
      <c r="D130" s="251">
        <v>1818</v>
      </c>
    </row>
    <row r="131" spans="1:4" x14ac:dyDescent="0.2">
      <c r="A131" s="82" t="s">
        <v>53</v>
      </c>
      <c r="B131" s="82" t="s">
        <v>134</v>
      </c>
      <c r="C131" s="251">
        <v>1837</v>
      </c>
      <c r="D131" s="251">
        <v>1823</v>
      </c>
    </row>
    <row r="132" spans="1:4" x14ac:dyDescent="0.2">
      <c r="A132" s="82" t="s">
        <v>53</v>
      </c>
      <c r="B132" s="82" t="s">
        <v>135</v>
      </c>
      <c r="C132" s="251">
        <v>1792</v>
      </c>
      <c r="D132" s="251">
        <v>1827</v>
      </c>
    </row>
  </sheetData>
  <mergeCells count="1">
    <mergeCell ref="H1:I1"/>
  </mergeCells>
  <hyperlinks>
    <hyperlink ref="H1:I1" location="Index!A1" display="Regresar al Índice" xr:uid="{9FB0BC91-D293-4AA0-8A04-149E1FF73DE0}"/>
  </hyperlink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49B1D-E9C9-4FDD-A672-93E7F7BFE9BF}">
  <sheetPr codeName="Hoja126"/>
  <dimension ref="A1:L132"/>
  <sheetViews>
    <sheetView workbookViewId="0"/>
  </sheetViews>
  <sheetFormatPr baseColWidth="10" defaultRowHeight="12.75" x14ac:dyDescent="0.2"/>
  <cols>
    <col min="1" max="16384" width="11.42578125" style="82"/>
  </cols>
  <sheetData>
    <row r="1" spans="1:12" ht="15" x14ac:dyDescent="0.25">
      <c r="A1" s="27" t="s">
        <v>1926</v>
      </c>
      <c r="H1" s="151" t="s">
        <v>1294</v>
      </c>
      <c r="I1" s="151"/>
    </row>
    <row r="2" spans="1:12" x14ac:dyDescent="0.2">
      <c r="A2" s="82" t="s">
        <v>1264</v>
      </c>
    </row>
    <row r="3" spans="1:12" x14ac:dyDescent="0.2">
      <c r="A3" s="82" t="s">
        <v>595</v>
      </c>
    </row>
    <row r="5" spans="1:12" x14ac:dyDescent="0.2">
      <c r="A5" s="82" t="s">
        <v>285</v>
      </c>
      <c r="B5" s="82" t="s">
        <v>329</v>
      </c>
      <c r="C5" s="82" t="s">
        <v>594</v>
      </c>
      <c r="D5" s="82" t="s">
        <v>51</v>
      </c>
      <c r="E5" s="82" t="s">
        <v>330</v>
      </c>
      <c r="H5" s="82" t="s">
        <v>1805</v>
      </c>
      <c r="I5" s="82" t="s">
        <v>1548</v>
      </c>
      <c r="J5" s="82" t="s">
        <v>1803</v>
      </c>
      <c r="K5" s="82" t="s">
        <v>1546</v>
      </c>
      <c r="L5" s="82" t="s">
        <v>596</v>
      </c>
    </row>
    <row r="6" spans="1:12" x14ac:dyDescent="0.2">
      <c r="A6" s="82" t="s">
        <v>59</v>
      </c>
      <c r="B6" s="82" t="s">
        <v>129</v>
      </c>
      <c r="C6" s="251">
        <v>85880</v>
      </c>
      <c r="D6" s="250">
        <v>7.1</v>
      </c>
      <c r="E6" s="250">
        <v>11.4</v>
      </c>
      <c r="H6" s="251">
        <v>236497</v>
      </c>
      <c r="I6" s="251">
        <v>234491</v>
      </c>
      <c r="J6" s="250">
        <v>17.899999999999999</v>
      </c>
      <c r="K6" s="250">
        <v>18.2</v>
      </c>
      <c r="L6" s="250">
        <v>16.899999999999999</v>
      </c>
    </row>
    <row r="7" spans="1:12" x14ac:dyDescent="0.2">
      <c r="A7" s="82" t="s">
        <v>53</v>
      </c>
      <c r="B7" s="82" t="s">
        <v>130</v>
      </c>
      <c r="C7" s="251">
        <v>86176</v>
      </c>
      <c r="D7" s="250">
        <v>6.3</v>
      </c>
      <c r="E7" s="250">
        <v>11.1</v>
      </c>
    </row>
    <row r="8" spans="1:12" x14ac:dyDescent="0.2">
      <c r="A8" s="82" t="s">
        <v>53</v>
      </c>
      <c r="B8" s="82" t="s">
        <v>131</v>
      </c>
      <c r="C8" s="251">
        <v>85911</v>
      </c>
      <c r="D8" s="250">
        <v>4.9000000000000004</v>
      </c>
      <c r="E8" s="250">
        <v>10.6</v>
      </c>
    </row>
    <row r="9" spans="1:12" x14ac:dyDescent="0.2">
      <c r="A9" s="82" t="s">
        <v>53</v>
      </c>
      <c r="B9" s="82" t="s">
        <v>132</v>
      </c>
      <c r="C9" s="251">
        <v>85846</v>
      </c>
      <c r="D9" s="250">
        <v>3.7</v>
      </c>
      <c r="E9" s="250">
        <v>10.1</v>
      </c>
    </row>
    <row r="10" spans="1:12" x14ac:dyDescent="0.2">
      <c r="A10" s="82" t="s">
        <v>53</v>
      </c>
      <c r="B10" s="82" t="s">
        <v>133</v>
      </c>
      <c r="C10" s="251">
        <v>86325</v>
      </c>
      <c r="D10" s="250">
        <v>2.8</v>
      </c>
      <c r="E10" s="250">
        <v>9.4</v>
      </c>
    </row>
    <row r="11" spans="1:12" x14ac:dyDescent="0.2">
      <c r="A11" s="82" t="s">
        <v>53</v>
      </c>
      <c r="B11" s="82" t="s">
        <v>134</v>
      </c>
      <c r="C11" s="251">
        <v>86504</v>
      </c>
      <c r="D11" s="250">
        <v>1.6</v>
      </c>
      <c r="E11" s="250">
        <v>8.3000000000000007</v>
      </c>
    </row>
    <row r="12" spans="1:12" x14ac:dyDescent="0.2">
      <c r="A12" s="82" t="s">
        <v>53</v>
      </c>
      <c r="B12" s="82" t="s">
        <v>135</v>
      </c>
      <c r="C12" s="251">
        <v>86893</v>
      </c>
      <c r="D12" s="250">
        <v>0.4</v>
      </c>
      <c r="E12" s="250">
        <v>7</v>
      </c>
    </row>
    <row r="13" spans="1:12" x14ac:dyDescent="0.2">
      <c r="A13" s="82" t="s">
        <v>53</v>
      </c>
      <c r="B13" s="82" t="s">
        <v>136</v>
      </c>
      <c r="C13" s="251">
        <v>88222</v>
      </c>
      <c r="D13" s="250">
        <v>1.7</v>
      </c>
      <c r="E13" s="250">
        <v>5.9</v>
      </c>
    </row>
    <row r="14" spans="1:12" x14ac:dyDescent="0.2">
      <c r="A14" s="82" t="s">
        <v>53</v>
      </c>
      <c r="B14" s="82" t="s">
        <v>137</v>
      </c>
      <c r="C14" s="251">
        <v>89213</v>
      </c>
      <c r="D14" s="250">
        <v>3.4</v>
      </c>
      <c r="E14" s="250">
        <v>5.0999999999999996</v>
      </c>
    </row>
    <row r="15" spans="1:12" x14ac:dyDescent="0.2">
      <c r="A15" s="82" t="s">
        <v>53</v>
      </c>
      <c r="B15" s="82" t="s">
        <v>138</v>
      </c>
      <c r="C15" s="251">
        <v>89283</v>
      </c>
      <c r="D15" s="250">
        <v>3.1</v>
      </c>
      <c r="E15" s="250">
        <v>4.3</v>
      </c>
    </row>
    <row r="16" spans="1:12" x14ac:dyDescent="0.2">
      <c r="A16" s="82" t="s">
        <v>53</v>
      </c>
      <c r="B16" s="82" t="s">
        <v>139</v>
      </c>
      <c r="C16" s="251">
        <v>89142</v>
      </c>
      <c r="D16" s="250">
        <v>3.3</v>
      </c>
      <c r="E16" s="250">
        <v>3.8</v>
      </c>
    </row>
    <row r="17" spans="1:5" x14ac:dyDescent="0.2">
      <c r="A17" s="82" t="s">
        <v>53</v>
      </c>
      <c r="B17" s="82" t="s">
        <v>140</v>
      </c>
      <c r="C17" s="251">
        <v>89353</v>
      </c>
      <c r="D17" s="250">
        <v>4.5999999999999996</v>
      </c>
      <c r="E17" s="250">
        <v>3.6</v>
      </c>
    </row>
    <row r="18" spans="1:5" x14ac:dyDescent="0.2">
      <c r="A18" s="82" t="s">
        <v>72</v>
      </c>
      <c r="B18" s="82" t="s">
        <v>129</v>
      </c>
      <c r="C18" s="251">
        <v>89186</v>
      </c>
      <c r="D18" s="250">
        <v>3.8</v>
      </c>
      <c r="E18" s="250">
        <v>3.3</v>
      </c>
    </row>
    <row r="19" spans="1:5" x14ac:dyDescent="0.2">
      <c r="A19" s="82" t="s">
        <v>53</v>
      </c>
      <c r="B19" s="82" t="s">
        <v>130</v>
      </c>
      <c r="C19" s="251">
        <v>89732</v>
      </c>
      <c r="D19" s="250">
        <v>4.0999999999999996</v>
      </c>
      <c r="E19" s="250">
        <v>3.1</v>
      </c>
    </row>
    <row r="20" spans="1:5" x14ac:dyDescent="0.2">
      <c r="A20" s="82" t="s">
        <v>53</v>
      </c>
      <c r="B20" s="82" t="s">
        <v>131</v>
      </c>
      <c r="C20" s="251">
        <v>90608</v>
      </c>
      <c r="D20" s="250">
        <v>5.5</v>
      </c>
      <c r="E20" s="250">
        <v>3.2</v>
      </c>
    </row>
    <row r="21" spans="1:5" x14ac:dyDescent="0.2">
      <c r="A21" s="82" t="s">
        <v>53</v>
      </c>
      <c r="B21" s="82" t="s">
        <v>132</v>
      </c>
      <c r="C21" s="251">
        <v>92414</v>
      </c>
      <c r="D21" s="250">
        <v>7.7</v>
      </c>
      <c r="E21" s="250">
        <v>3.5</v>
      </c>
    </row>
    <row r="22" spans="1:5" x14ac:dyDescent="0.2">
      <c r="A22" s="82" t="s">
        <v>53</v>
      </c>
      <c r="B22" s="82" t="s">
        <v>133</v>
      </c>
      <c r="C22" s="251">
        <v>93450</v>
      </c>
      <c r="D22" s="250">
        <v>8.3000000000000007</v>
      </c>
      <c r="E22" s="250">
        <v>3.9</v>
      </c>
    </row>
    <row r="23" spans="1:5" x14ac:dyDescent="0.2">
      <c r="A23" s="82" t="s">
        <v>53</v>
      </c>
      <c r="B23" s="82" t="s">
        <v>134</v>
      </c>
      <c r="C23" s="251">
        <v>94163</v>
      </c>
      <c r="D23" s="250">
        <v>8.9</v>
      </c>
      <c r="E23" s="250">
        <v>4.5999999999999996</v>
      </c>
    </row>
    <row r="24" spans="1:5" x14ac:dyDescent="0.2">
      <c r="A24" s="82" t="s">
        <v>53</v>
      </c>
      <c r="B24" s="82" t="s">
        <v>135</v>
      </c>
      <c r="C24" s="251">
        <v>94807</v>
      </c>
      <c r="D24" s="250">
        <v>9.1</v>
      </c>
      <c r="E24" s="250">
        <v>5.3</v>
      </c>
    </row>
    <row r="25" spans="1:5" x14ac:dyDescent="0.2">
      <c r="A25" s="82" t="s">
        <v>53</v>
      </c>
      <c r="B25" s="82" t="s">
        <v>136</v>
      </c>
      <c r="C25" s="251">
        <v>94879</v>
      </c>
      <c r="D25" s="250">
        <v>7.5</v>
      </c>
      <c r="E25" s="250">
        <v>5.8</v>
      </c>
    </row>
    <row r="26" spans="1:5" x14ac:dyDescent="0.2">
      <c r="A26" s="82" t="s">
        <v>53</v>
      </c>
      <c r="B26" s="82" t="s">
        <v>137</v>
      </c>
      <c r="C26" s="251">
        <v>95388</v>
      </c>
      <c r="D26" s="250">
        <v>6.9</v>
      </c>
      <c r="E26" s="250">
        <v>6.1</v>
      </c>
    </row>
    <row r="27" spans="1:5" x14ac:dyDescent="0.2">
      <c r="A27" s="82" t="s">
        <v>53</v>
      </c>
      <c r="B27" s="82" t="s">
        <v>138</v>
      </c>
      <c r="C27" s="251">
        <v>96553</v>
      </c>
      <c r="D27" s="250">
        <v>8.1</v>
      </c>
      <c r="E27" s="250">
        <v>6.5</v>
      </c>
    </row>
    <row r="28" spans="1:5" x14ac:dyDescent="0.2">
      <c r="A28" s="82" t="s">
        <v>53</v>
      </c>
      <c r="B28" s="82" t="s">
        <v>139</v>
      </c>
      <c r="C28" s="251">
        <v>96823</v>
      </c>
      <c r="D28" s="250">
        <v>8.6</v>
      </c>
      <c r="E28" s="250">
        <v>6.9</v>
      </c>
    </row>
    <row r="29" spans="1:5" x14ac:dyDescent="0.2">
      <c r="A29" s="82" t="s">
        <v>53</v>
      </c>
      <c r="B29" s="82" t="s">
        <v>140</v>
      </c>
      <c r="C29" s="251">
        <v>98487</v>
      </c>
      <c r="D29" s="250">
        <v>10.199999999999999</v>
      </c>
      <c r="E29" s="250">
        <v>7.4</v>
      </c>
    </row>
    <row r="30" spans="1:5" x14ac:dyDescent="0.2">
      <c r="A30" s="82" t="s">
        <v>73</v>
      </c>
      <c r="B30" s="82" t="s">
        <v>129</v>
      </c>
      <c r="C30" s="251">
        <v>99518</v>
      </c>
      <c r="D30" s="250">
        <v>11.6</v>
      </c>
      <c r="E30" s="250">
        <v>8</v>
      </c>
    </row>
    <row r="31" spans="1:5" x14ac:dyDescent="0.2">
      <c r="A31" s="82" t="s">
        <v>53</v>
      </c>
      <c r="B31" s="82" t="s">
        <v>130</v>
      </c>
      <c r="C31" s="251">
        <v>100582</v>
      </c>
      <c r="D31" s="250">
        <v>12.1</v>
      </c>
      <c r="E31" s="250">
        <v>8.6999999999999993</v>
      </c>
    </row>
    <row r="32" spans="1:5" x14ac:dyDescent="0.2">
      <c r="A32" s="82" t="s">
        <v>53</v>
      </c>
      <c r="B32" s="82" t="s">
        <v>131</v>
      </c>
      <c r="C32" s="251">
        <v>101680</v>
      </c>
      <c r="D32" s="250">
        <v>12.2</v>
      </c>
      <c r="E32" s="250">
        <v>9.3000000000000007</v>
      </c>
    </row>
    <row r="33" spans="1:5" x14ac:dyDescent="0.2">
      <c r="A33" s="82" t="s">
        <v>53</v>
      </c>
      <c r="B33" s="82" t="s">
        <v>132</v>
      </c>
      <c r="C33" s="251">
        <v>102359</v>
      </c>
      <c r="D33" s="250">
        <v>10.8</v>
      </c>
      <c r="E33" s="250">
        <v>9.5</v>
      </c>
    </row>
    <row r="34" spans="1:5" x14ac:dyDescent="0.2">
      <c r="A34" s="82" t="s">
        <v>53</v>
      </c>
      <c r="B34" s="82" t="s">
        <v>133</v>
      </c>
      <c r="C34" s="251">
        <v>103269</v>
      </c>
      <c r="D34" s="250">
        <v>10.5</v>
      </c>
      <c r="E34" s="250">
        <v>9.6999999999999993</v>
      </c>
    </row>
    <row r="35" spans="1:5" x14ac:dyDescent="0.2">
      <c r="A35" s="82" t="s">
        <v>53</v>
      </c>
      <c r="B35" s="82" t="s">
        <v>134</v>
      </c>
      <c r="C35" s="251">
        <v>104756</v>
      </c>
      <c r="D35" s="250">
        <v>11.2</v>
      </c>
      <c r="E35" s="250">
        <v>9.9</v>
      </c>
    </row>
    <row r="36" spans="1:5" x14ac:dyDescent="0.2">
      <c r="A36" s="82" t="s">
        <v>53</v>
      </c>
      <c r="B36" s="82" t="s">
        <v>135</v>
      </c>
      <c r="C36" s="251">
        <v>106933</v>
      </c>
      <c r="D36" s="250">
        <v>12.8</v>
      </c>
      <c r="E36" s="250">
        <v>10.199999999999999</v>
      </c>
    </row>
    <row r="37" spans="1:5" x14ac:dyDescent="0.2">
      <c r="A37" s="82" t="s">
        <v>53</v>
      </c>
      <c r="B37" s="82" t="s">
        <v>136</v>
      </c>
      <c r="C37" s="251">
        <v>108541</v>
      </c>
      <c r="D37" s="250">
        <v>14.4</v>
      </c>
      <c r="E37" s="250">
        <v>10.8</v>
      </c>
    </row>
    <row r="38" spans="1:5" x14ac:dyDescent="0.2">
      <c r="A38" s="82" t="s">
        <v>53</v>
      </c>
      <c r="B38" s="82" t="s">
        <v>137</v>
      </c>
      <c r="C38" s="251">
        <v>110707</v>
      </c>
      <c r="D38" s="250">
        <v>16.100000000000001</v>
      </c>
      <c r="E38" s="250">
        <v>11.6</v>
      </c>
    </row>
    <row r="39" spans="1:5" x14ac:dyDescent="0.2">
      <c r="A39" s="82" t="s">
        <v>53</v>
      </c>
      <c r="B39" s="82" t="s">
        <v>138</v>
      </c>
      <c r="C39" s="251">
        <v>111703</v>
      </c>
      <c r="D39" s="250">
        <v>15.7</v>
      </c>
      <c r="E39" s="250">
        <v>12.2</v>
      </c>
    </row>
    <row r="40" spans="1:5" x14ac:dyDescent="0.2">
      <c r="A40" s="82" t="s">
        <v>53</v>
      </c>
      <c r="B40" s="82" t="s">
        <v>139</v>
      </c>
      <c r="C40" s="251">
        <v>113393</v>
      </c>
      <c r="D40" s="250">
        <v>17.100000000000001</v>
      </c>
      <c r="E40" s="250">
        <v>12.9</v>
      </c>
    </row>
    <row r="41" spans="1:5" x14ac:dyDescent="0.2">
      <c r="A41" s="82" t="s">
        <v>53</v>
      </c>
      <c r="B41" s="82" t="s">
        <v>140</v>
      </c>
      <c r="C41" s="251">
        <v>114994</v>
      </c>
      <c r="D41" s="250">
        <v>16.8</v>
      </c>
      <c r="E41" s="250">
        <v>13.4</v>
      </c>
    </row>
    <row r="42" spans="1:5" x14ac:dyDescent="0.2">
      <c r="A42" s="82" t="s">
        <v>74</v>
      </c>
      <c r="B42" s="82" t="s">
        <v>129</v>
      </c>
      <c r="C42" s="251">
        <v>116525</v>
      </c>
      <c r="D42" s="250">
        <v>17.100000000000001</v>
      </c>
      <c r="E42" s="250">
        <v>13.9</v>
      </c>
    </row>
    <row r="43" spans="1:5" x14ac:dyDescent="0.2">
      <c r="A43" s="82" t="s">
        <v>53</v>
      </c>
      <c r="B43" s="82" t="s">
        <v>130</v>
      </c>
      <c r="C43" s="251">
        <v>118626</v>
      </c>
      <c r="D43" s="250">
        <v>17.899999999999999</v>
      </c>
      <c r="E43" s="250">
        <v>14.4</v>
      </c>
    </row>
    <row r="44" spans="1:5" x14ac:dyDescent="0.2">
      <c r="A44" s="82" t="s">
        <v>53</v>
      </c>
      <c r="B44" s="82" t="s">
        <v>131</v>
      </c>
      <c r="C44" s="251">
        <v>119779</v>
      </c>
      <c r="D44" s="250">
        <v>17.8</v>
      </c>
      <c r="E44" s="250">
        <v>14.8</v>
      </c>
    </row>
    <row r="45" spans="1:5" x14ac:dyDescent="0.2">
      <c r="A45" s="82" t="s">
        <v>53</v>
      </c>
      <c r="B45" s="82" t="s">
        <v>132</v>
      </c>
      <c r="C45" s="251">
        <v>121373</v>
      </c>
      <c r="D45" s="250">
        <v>18.600000000000001</v>
      </c>
      <c r="E45" s="250">
        <v>15.5</v>
      </c>
    </row>
    <row r="46" spans="1:5" x14ac:dyDescent="0.2">
      <c r="A46" s="82" t="s">
        <v>53</v>
      </c>
      <c r="B46" s="82" t="s">
        <v>133</v>
      </c>
      <c r="C46" s="251">
        <v>123257</v>
      </c>
      <c r="D46" s="250">
        <v>19.399999999999999</v>
      </c>
      <c r="E46" s="250">
        <v>16.2</v>
      </c>
    </row>
    <row r="47" spans="1:5" x14ac:dyDescent="0.2">
      <c r="A47" s="82" t="s">
        <v>53</v>
      </c>
      <c r="B47" s="82" t="s">
        <v>134</v>
      </c>
      <c r="C47" s="251">
        <v>125276</v>
      </c>
      <c r="D47" s="250">
        <v>19.600000000000001</v>
      </c>
      <c r="E47" s="250">
        <v>16.899999999999999</v>
      </c>
    </row>
    <row r="48" spans="1:5" x14ac:dyDescent="0.2">
      <c r="A48" s="82" t="s">
        <v>53</v>
      </c>
      <c r="B48" s="82" t="s">
        <v>135</v>
      </c>
      <c r="C48" s="251">
        <v>125775</v>
      </c>
      <c r="D48" s="250">
        <v>17.600000000000001</v>
      </c>
      <c r="E48" s="250">
        <v>17.3</v>
      </c>
    </row>
    <row r="49" spans="1:5" x14ac:dyDescent="0.2">
      <c r="A49" s="82" t="s">
        <v>53</v>
      </c>
      <c r="B49" s="82" t="s">
        <v>136</v>
      </c>
      <c r="C49" s="251">
        <v>126878</v>
      </c>
      <c r="D49" s="250">
        <v>16.899999999999999</v>
      </c>
      <c r="E49" s="250">
        <v>17.5</v>
      </c>
    </row>
    <row r="50" spans="1:5" x14ac:dyDescent="0.2">
      <c r="A50" s="82" t="s">
        <v>53</v>
      </c>
      <c r="B50" s="82" t="s">
        <v>137</v>
      </c>
      <c r="C50" s="251">
        <v>127749</v>
      </c>
      <c r="D50" s="250">
        <v>15.4</v>
      </c>
      <c r="E50" s="250">
        <v>17.5</v>
      </c>
    </row>
    <row r="51" spans="1:5" x14ac:dyDescent="0.2">
      <c r="A51" s="82" t="s">
        <v>53</v>
      </c>
      <c r="B51" s="82" t="s">
        <v>138</v>
      </c>
      <c r="C51" s="251">
        <v>129531</v>
      </c>
      <c r="D51" s="250">
        <v>16</v>
      </c>
      <c r="E51" s="250">
        <v>17.5</v>
      </c>
    </row>
    <row r="52" spans="1:5" x14ac:dyDescent="0.2">
      <c r="A52" s="82" t="s">
        <v>53</v>
      </c>
      <c r="B52" s="82" t="s">
        <v>139</v>
      </c>
      <c r="C52" s="251">
        <v>131396</v>
      </c>
      <c r="D52" s="250">
        <v>15.9</v>
      </c>
      <c r="E52" s="250">
        <v>17.399999999999999</v>
      </c>
    </row>
    <row r="53" spans="1:5" x14ac:dyDescent="0.2">
      <c r="A53" s="82" t="s">
        <v>53</v>
      </c>
      <c r="B53" s="82" t="s">
        <v>140</v>
      </c>
      <c r="C53" s="251">
        <v>132152</v>
      </c>
      <c r="D53" s="250">
        <v>14.9</v>
      </c>
      <c r="E53" s="250">
        <v>17.3</v>
      </c>
    </row>
    <row r="54" spans="1:5" x14ac:dyDescent="0.2">
      <c r="A54" s="82" t="s">
        <v>75</v>
      </c>
      <c r="B54" s="82" t="s">
        <v>129</v>
      </c>
      <c r="C54" s="251">
        <v>132687</v>
      </c>
      <c r="D54" s="250">
        <v>13.9</v>
      </c>
      <c r="E54" s="250">
        <v>17</v>
      </c>
    </row>
    <row r="55" spans="1:5" x14ac:dyDescent="0.2">
      <c r="A55" s="82" t="s">
        <v>53</v>
      </c>
      <c r="B55" s="82" t="s">
        <v>130</v>
      </c>
      <c r="C55" s="251">
        <v>133808</v>
      </c>
      <c r="D55" s="250">
        <v>12.8</v>
      </c>
      <c r="E55" s="250">
        <v>16.600000000000001</v>
      </c>
    </row>
    <row r="56" spans="1:5" x14ac:dyDescent="0.2">
      <c r="A56" s="82" t="s">
        <v>53</v>
      </c>
      <c r="B56" s="82" t="s">
        <v>131</v>
      </c>
      <c r="C56" s="251">
        <v>136212</v>
      </c>
      <c r="D56" s="250">
        <v>13.7</v>
      </c>
      <c r="E56" s="250">
        <v>16.2</v>
      </c>
    </row>
    <row r="57" spans="1:5" x14ac:dyDescent="0.2">
      <c r="A57" s="82" t="s">
        <v>53</v>
      </c>
      <c r="B57" s="82" t="s">
        <v>132</v>
      </c>
      <c r="C57" s="251">
        <v>135850</v>
      </c>
      <c r="D57" s="250">
        <v>11.9</v>
      </c>
      <c r="E57" s="250">
        <v>15.7</v>
      </c>
    </row>
    <row r="58" spans="1:5" x14ac:dyDescent="0.2">
      <c r="A58" s="82" t="s">
        <v>53</v>
      </c>
      <c r="B58" s="82" t="s">
        <v>133</v>
      </c>
      <c r="C58" s="251">
        <v>136751</v>
      </c>
      <c r="D58" s="250">
        <v>10.9</v>
      </c>
      <c r="E58" s="250">
        <v>15</v>
      </c>
    </row>
    <row r="59" spans="1:5" x14ac:dyDescent="0.2">
      <c r="A59" s="82" t="s">
        <v>53</v>
      </c>
      <c r="B59" s="82" t="s">
        <v>134</v>
      </c>
      <c r="C59" s="251">
        <v>137356</v>
      </c>
      <c r="D59" s="250">
        <v>9.6</v>
      </c>
      <c r="E59" s="250">
        <v>14.1</v>
      </c>
    </row>
    <row r="60" spans="1:5" x14ac:dyDescent="0.2">
      <c r="A60" s="82" t="s">
        <v>53</v>
      </c>
      <c r="B60" s="82" t="s">
        <v>135</v>
      </c>
      <c r="C60" s="251">
        <v>137685</v>
      </c>
      <c r="D60" s="250">
        <v>9.5</v>
      </c>
      <c r="E60" s="250">
        <v>13.5</v>
      </c>
    </row>
    <row r="61" spans="1:5" x14ac:dyDescent="0.2">
      <c r="A61" s="82" t="s">
        <v>53</v>
      </c>
      <c r="B61" s="82" t="s">
        <v>136</v>
      </c>
      <c r="C61" s="251">
        <v>138238</v>
      </c>
      <c r="D61" s="250">
        <v>9</v>
      </c>
      <c r="E61" s="250">
        <v>12.8</v>
      </c>
    </row>
    <row r="62" spans="1:5" x14ac:dyDescent="0.2">
      <c r="A62" s="82" t="s">
        <v>53</v>
      </c>
      <c r="B62" s="82" t="s">
        <v>137</v>
      </c>
      <c r="C62" s="251">
        <v>138534</v>
      </c>
      <c r="D62" s="250">
        <v>8.4</v>
      </c>
      <c r="E62" s="250">
        <v>12.2</v>
      </c>
    </row>
    <row r="63" spans="1:5" x14ac:dyDescent="0.2">
      <c r="A63" s="82" t="s">
        <v>53</v>
      </c>
      <c r="B63" s="82" t="s">
        <v>138</v>
      </c>
      <c r="C63" s="251">
        <v>138793</v>
      </c>
      <c r="D63" s="250">
        <v>7.2</v>
      </c>
      <c r="E63" s="250">
        <v>11.5</v>
      </c>
    </row>
    <row r="64" spans="1:5" x14ac:dyDescent="0.2">
      <c r="A64" s="82" t="s">
        <v>53</v>
      </c>
      <c r="B64" s="82" t="s">
        <v>139</v>
      </c>
      <c r="C64" s="251">
        <v>139464</v>
      </c>
      <c r="D64" s="250">
        <v>6.1</v>
      </c>
      <c r="E64" s="250">
        <v>10.7</v>
      </c>
    </row>
    <row r="65" spans="1:5" x14ac:dyDescent="0.2">
      <c r="A65" s="82" t="s">
        <v>53</v>
      </c>
      <c r="B65" s="82" t="s">
        <v>140</v>
      </c>
      <c r="C65" s="251">
        <v>140339</v>
      </c>
      <c r="D65" s="250">
        <v>6.2</v>
      </c>
      <c r="E65" s="250">
        <v>9.9</v>
      </c>
    </row>
    <row r="66" spans="1:5" x14ac:dyDescent="0.2">
      <c r="A66" s="82" t="s">
        <v>76</v>
      </c>
      <c r="B66" s="82" t="s">
        <v>129</v>
      </c>
      <c r="C66" s="251">
        <v>142777</v>
      </c>
      <c r="D66" s="250">
        <v>7.6</v>
      </c>
      <c r="E66" s="250">
        <v>9.4</v>
      </c>
    </row>
    <row r="67" spans="1:5" x14ac:dyDescent="0.2">
      <c r="A67" s="82" t="s">
        <v>53</v>
      </c>
      <c r="B67" s="82" t="s">
        <v>130</v>
      </c>
      <c r="C67" s="251">
        <v>142907</v>
      </c>
      <c r="D67" s="250">
        <v>6.8</v>
      </c>
      <c r="E67" s="250">
        <v>8.9</v>
      </c>
    </row>
    <row r="68" spans="1:5" x14ac:dyDescent="0.2">
      <c r="A68" s="82" t="s">
        <v>53</v>
      </c>
      <c r="B68" s="82" t="s">
        <v>131</v>
      </c>
      <c r="C68" s="251">
        <v>143404</v>
      </c>
      <c r="D68" s="250">
        <v>5.3</v>
      </c>
      <c r="E68" s="250">
        <v>8.1999999999999993</v>
      </c>
    </row>
    <row r="69" spans="1:5" x14ac:dyDescent="0.2">
      <c r="A69" s="82" t="s">
        <v>53</v>
      </c>
      <c r="B69" s="82" t="s">
        <v>132</v>
      </c>
      <c r="C69" s="251">
        <v>145628</v>
      </c>
      <c r="D69" s="250">
        <v>7.2</v>
      </c>
      <c r="E69" s="250">
        <v>7.8</v>
      </c>
    </row>
    <row r="70" spans="1:5" x14ac:dyDescent="0.2">
      <c r="A70" s="82" t="s">
        <v>53</v>
      </c>
      <c r="B70" s="82" t="s">
        <v>133</v>
      </c>
      <c r="C70" s="251">
        <v>147175</v>
      </c>
      <c r="D70" s="250">
        <v>7.6</v>
      </c>
      <c r="E70" s="250">
        <v>7.5</v>
      </c>
    </row>
    <row r="71" spans="1:5" x14ac:dyDescent="0.2">
      <c r="A71" s="82" t="s">
        <v>53</v>
      </c>
      <c r="B71" s="82" t="s">
        <v>134</v>
      </c>
      <c r="C71" s="251">
        <v>148775</v>
      </c>
      <c r="D71" s="250">
        <v>8.3000000000000007</v>
      </c>
      <c r="E71" s="250">
        <v>7.4</v>
      </c>
    </row>
    <row r="72" spans="1:5" x14ac:dyDescent="0.2">
      <c r="A72" s="82" t="s">
        <v>53</v>
      </c>
      <c r="B72" s="82" t="s">
        <v>135</v>
      </c>
      <c r="C72" s="251">
        <v>150585</v>
      </c>
      <c r="D72" s="250">
        <v>9.4</v>
      </c>
      <c r="E72" s="250">
        <v>7.4</v>
      </c>
    </row>
    <row r="73" spans="1:5" x14ac:dyDescent="0.2">
      <c r="A73" s="82" t="s">
        <v>53</v>
      </c>
      <c r="B73" s="82" t="s">
        <v>136</v>
      </c>
      <c r="C73" s="251">
        <v>152352</v>
      </c>
      <c r="D73" s="250">
        <v>10.199999999999999</v>
      </c>
      <c r="E73" s="250">
        <v>7.5</v>
      </c>
    </row>
    <row r="74" spans="1:5" x14ac:dyDescent="0.2">
      <c r="A74" s="82" t="s">
        <v>53</v>
      </c>
      <c r="B74" s="82" t="s">
        <v>137</v>
      </c>
      <c r="C74" s="251">
        <v>153698</v>
      </c>
      <c r="D74" s="250">
        <v>10.9</v>
      </c>
      <c r="E74" s="250">
        <v>7.7</v>
      </c>
    </row>
    <row r="75" spans="1:5" x14ac:dyDescent="0.2">
      <c r="A75" s="82" t="s">
        <v>53</v>
      </c>
      <c r="B75" s="82" t="s">
        <v>138</v>
      </c>
      <c r="C75" s="251">
        <v>154716</v>
      </c>
      <c r="D75" s="250">
        <v>11.5</v>
      </c>
      <c r="E75" s="250">
        <v>8.1</v>
      </c>
    </row>
    <row r="76" spans="1:5" x14ac:dyDescent="0.2">
      <c r="A76" s="82" t="s">
        <v>53</v>
      </c>
      <c r="B76" s="82" t="s">
        <v>139</v>
      </c>
      <c r="C76" s="251">
        <v>155564</v>
      </c>
      <c r="D76" s="250">
        <v>11.5</v>
      </c>
      <c r="E76" s="250">
        <v>8.5</v>
      </c>
    </row>
    <row r="77" spans="1:5" x14ac:dyDescent="0.2">
      <c r="A77" s="82" t="s">
        <v>53</v>
      </c>
      <c r="B77" s="82" t="s">
        <v>140</v>
      </c>
      <c r="C77" s="251">
        <v>156659</v>
      </c>
      <c r="D77" s="250">
        <v>11.6</v>
      </c>
      <c r="E77" s="250">
        <v>9</v>
      </c>
    </row>
    <row r="78" spans="1:5" x14ac:dyDescent="0.2">
      <c r="A78" s="82" t="s">
        <v>77</v>
      </c>
      <c r="B78" s="82" t="s">
        <v>129</v>
      </c>
      <c r="C78" s="251">
        <v>157482</v>
      </c>
      <c r="D78" s="250">
        <v>10.3</v>
      </c>
      <c r="E78" s="250">
        <v>9.1999999999999993</v>
      </c>
    </row>
    <row r="79" spans="1:5" x14ac:dyDescent="0.2">
      <c r="A79" s="82" t="s">
        <v>53</v>
      </c>
      <c r="B79" s="82" t="s">
        <v>130</v>
      </c>
      <c r="C79" s="251">
        <v>159316</v>
      </c>
      <c r="D79" s="250">
        <v>11.5</v>
      </c>
      <c r="E79" s="250">
        <v>9.6</v>
      </c>
    </row>
    <row r="80" spans="1:5" x14ac:dyDescent="0.2">
      <c r="A80" s="82" t="s">
        <v>53</v>
      </c>
      <c r="B80" s="82" t="s">
        <v>131</v>
      </c>
      <c r="C80" s="251">
        <v>161115</v>
      </c>
      <c r="D80" s="250">
        <v>12.4</v>
      </c>
      <c r="E80" s="250">
        <v>10.199999999999999</v>
      </c>
    </row>
    <row r="81" spans="1:5" x14ac:dyDescent="0.2">
      <c r="A81" s="82" t="s">
        <v>53</v>
      </c>
      <c r="B81" s="82" t="s">
        <v>132</v>
      </c>
      <c r="C81" s="251">
        <v>162289</v>
      </c>
      <c r="D81" s="250">
        <v>11.4</v>
      </c>
      <c r="E81" s="250">
        <v>10.6</v>
      </c>
    </row>
    <row r="82" spans="1:5" x14ac:dyDescent="0.2">
      <c r="A82" s="82" t="s">
        <v>53</v>
      </c>
      <c r="B82" s="82" t="s">
        <v>133</v>
      </c>
      <c r="C82" s="251">
        <v>163684</v>
      </c>
      <c r="D82" s="250">
        <v>11.2</v>
      </c>
      <c r="E82" s="250">
        <v>10.9</v>
      </c>
    </row>
    <row r="83" spans="1:5" x14ac:dyDescent="0.2">
      <c r="A83" s="82" t="s">
        <v>53</v>
      </c>
      <c r="B83" s="82" t="s">
        <v>134</v>
      </c>
      <c r="C83" s="251">
        <v>164835</v>
      </c>
      <c r="D83" s="250">
        <v>10.8</v>
      </c>
      <c r="E83" s="250">
        <v>11.1</v>
      </c>
    </row>
    <row r="84" spans="1:5" x14ac:dyDescent="0.2">
      <c r="A84" s="82" t="s">
        <v>53</v>
      </c>
      <c r="B84" s="82" t="s">
        <v>135</v>
      </c>
      <c r="C84" s="251">
        <v>166748</v>
      </c>
      <c r="D84" s="250">
        <v>10.7</v>
      </c>
      <c r="E84" s="250">
        <v>11.2</v>
      </c>
    </row>
    <row r="85" spans="1:5" x14ac:dyDescent="0.2">
      <c r="A85" s="82" t="s">
        <v>53</v>
      </c>
      <c r="B85" s="82" t="s">
        <v>136</v>
      </c>
      <c r="C85" s="251">
        <v>168202</v>
      </c>
      <c r="D85" s="250">
        <v>10.4</v>
      </c>
      <c r="E85" s="250">
        <v>11.2</v>
      </c>
    </row>
    <row r="86" spans="1:5" x14ac:dyDescent="0.2">
      <c r="A86" s="82" t="s">
        <v>53</v>
      </c>
      <c r="B86" s="82" t="s">
        <v>137</v>
      </c>
      <c r="C86" s="251">
        <v>170009</v>
      </c>
      <c r="D86" s="250">
        <v>10.6</v>
      </c>
      <c r="E86" s="250">
        <v>11.2</v>
      </c>
    </row>
    <row r="87" spans="1:5" x14ac:dyDescent="0.2">
      <c r="A87" s="82" t="s">
        <v>53</v>
      </c>
      <c r="B87" s="82" t="s">
        <v>138</v>
      </c>
      <c r="C87" s="251">
        <v>171834</v>
      </c>
      <c r="D87" s="250">
        <v>11.1</v>
      </c>
      <c r="E87" s="250">
        <v>11.1</v>
      </c>
    </row>
    <row r="88" spans="1:5" x14ac:dyDescent="0.2">
      <c r="A88" s="82" t="s">
        <v>53</v>
      </c>
      <c r="B88" s="82" t="s">
        <v>139</v>
      </c>
      <c r="C88" s="251">
        <v>173166</v>
      </c>
      <c r="D88" s="250">
        <v>11.3</v>
      </c>
      <c r="E88" s="250">
        <v>11.1</v>
      </c>
    </row>
    <row r="89" spans="1:5" x14ac:dyDescent="0.2">
      <c r="A89" s="82" t="s">
        <v>53</v>
      </c>
      <c r="B89" s="82" t="s">
        <v>140</v>
      </c>
      <c r="C89" s="251">
        <v>173508</v>
      </c>
      <c r="D89" s="250">
        <v>10.8</v>
      </c>
      <c r="E89" s="250">
        <v>11</v>
      </c>
    </row>
    <row r="90" spans="1:5" x14ac:dyDescent="0.2">
      <c r="A90" s="82" t="s">
        <v>78</v>
      </c>
      <c r="B90" s="82" t="s">
        <v>129</v>
      </c>
      <c r="C90" s="251">
        <v>172619</v>
      </c>
      <c r="D90" s="250">
        <v>9.6</v>
      </c>
      <c r="E90" s="250">
        <v>11</v>
      </c>
    </row>
    <row r="91" spans="1:5" x14ac:dyDescent="0.2">
      <c r="A91" s="82" t="s">
        <v>53</v>
      </c>
      <c r="B91" s="82" t="s">
        <v>130</v>
      </c>
      <c r="C91" s="251">
        <v>171348</v>
      </c>
      <c r="D91" s="250">
        <v>7.6</v>
      </c>
      <c r="E91" s="250">
        <v>10.7</v>
      </c>
    </row>
    <row r="92" spans="1:5" x14ac:dyDescent="0.2">
      <c r="A92" s="82" t="s">
        <v>53</v>
      </c>
      <c r="B92" s="82" t="s">
        <v>131</v>
      </c>
      <c r="C92" s="251">
        <v>170146</v>
      </c>
      <c r="D92" s="250">
        <v>5.6</v>
      </c>
      <c r="E92" s="250">
        <v>10.1</v>
      </c>
    </row>
    <row r="93" spans="1:5" x14ac:dyDescent="0.2">
      <c r="A93" s="82" t="s">
        <v>53</v>
      </c>
      <c r="B93" s="82" t="s">
        <v>132</v>
      </c>
      <c r="C93" s="251">
        <v>166828</v>
      </c>
      <c r="D93" s="250">
        <v>2.8</v>
      </c>
      <c r="E93" s="250">
        <v>9.4</v>
      </c>
    </row>
    <row r="94" spans="1:5" x14ac:dyDescent="0.2">
      <c r="A94" s="82" t="s">
        <v>53</v>
      </c>
      <c r="B94" s="82" t="s">
        <v>133</v>
      </c>
      <c r="C94" s="251">
        <v>161512</v>
      </c>
      <c r="D94" s="250">
        <v>-1.3</v>
      </c>
      <c r="E94" s="250">
        <v>8.3000000000000007</v>
      </c>
    </row>
    <row r="95" spans="1:5" x14ac:dyDescent="0.2">
      <c r="A95" s="82" t="s">
        <v>53</v>
      </c>
      <c r="B95" s="82" t="s">
        <v>134</v>
      </c>
      <c r="C95" s="251">
        <v>159325</v>
      </c>
      <c r="D95" s="250">
        <v>-3.3</v>
      </c>
      <c r="E95" s="250">
        <v>7.1</v>
      </c>
    </row>
    <row r="96" spans="1:5" x14ac:dyDescent="0.2">
      <c r="A96" s="82" t="s">
        <v>53</v>
      </c>
      <c r="B96" s="82" t="s">
        <v>135</v>
      </c>
      <c r="C96" s="251">
        <v>159217</v>
      </c>
      <c r="D96" s="250">
        <v>-4.5</v>
      </c>
      <c r="E96" s="250">
        <v>5.9</v>
      </c>
    </row>
    <row r="97" spans="1:5" x14ac:dyDescent="0.2">
      <c r="A97" s="82" t="s">
        <v>53</v>
      </c>
      <c r="B97" s="82" t="s">
        <v>136</v>
      </c>
      <c r="C97" s="251">
        <v>158293</v>
      </c>
      <c r="D97" s="250">
        <v>-5.9</v>
      </c>
      <c r="E97" s="250">
        <v>4.5</v>
      </c>
    </row>
    <row r="98" spans="1:5" x14ac:dyDescent="0.2">
      <c r="A98" s="82" t="s">
        <v>53</v>
      </c>
      <c r="B98" s="82" t="s">
        <v>137</v>
      </c>
      <c r="C98" s="251">
        <v>158070</v>
      </c>
      <c r="D98" s="250">
        <v>-7</v>
      </c>
      <c r="E98" s="250">
        <v>3.1</v>
      </c>
    </row>
    <row r="99" spans="1:5" x14ac:dyDescent="0.2">
      <c r="A99" s="82" t="s">
        <v>53</v>
      </c>
      <c r="B99" s="82" t="s">
        <v>138</v>
      </c>
      <c r="C99" s="251">
        <v>157797</v>
      </c>
      <c r="D99" s="250">
        <v>-8.1999999999999993</v>
      </c>
      <c r="E99" s="250">
        <v>1.4</v>
      </c>
    </row>
    <row r="100" spans="1:5" x14ac:dyDescent="0.2">
      <c r="A100" s="82" t="s">
        <v>53</v>
      </c>
      <c r="B100" s="82" t="s">
        <v>139</v>
      </c>
      <c r="C100" s="251">
        <v>157532</v>
      </c>
      <c r="D100" s="250">
        <v>-9</v>
      </c>
      <c r="E100" s="250">
        <v>-0.2</v>
      </c>
    </row>
    <row r="101" spans="1:5" x14ac:dyDescent="0.2">
      <c r="A101" s="82" t="s">
        <v>53</v>
      </c>
      <c r="B101" s="82" t="s">
        <v>140</v>
      </c>
      <c r="C101" s="251">
        <v>158562</v>
      </c>
      <c r="D101" s="250">
        <v>-8.6</v>
      </c>
      <c r="E101" s="250">
        <v>-1.9</v>
      </c>
    </row>
    <row r="102" spans="1:5" x14ac:dyDescent="0.2">
      <c r="A102" s="82" t="s">
        <v>413</v>
      </c>
      <c r="B102" s="82" t="s">
        <v>129</v>
      </c>
      <c r="C102" s="251">
        <v>159676</v>
      </c>
      <c r="D102" s="250">
        <v>-7.5</v>
      </c>
      <c r="E102" s="250">
        <v>-3.3</v>
      </c>
    </row>
    <row r="103" spans="1:5" x14ac:dyDescent="0.2">
      <c r="A103" s="82" t="s">
        <v>53</v>
      </c>
      <c r="B103" s="82" t="s">
        <v>130</v>
      </c>
      <c r="C103" s="251">
        <v>161505</v>
      </c>
      <c r="D103" s="250">
        <v>-5.7</v>
      </c>
      <c r="E103" s="250">
        <v>-4.4000000000000004</v>
      </c>
    </row>
    <row r="104" spans="1:5" x14ac:dyDescent="0.2">
      <c r="A104" s="82" t="s">
        <v>53</v>
      </c>
      <c r="B104" s="82" t="s">
        <v>131</v>
      </c>
      <c r="C104" s="251">
        <v>163406</v>
      </c>
      <c r="D104" s="250">
        <v>-4</v>
      </c>
      <c r="E104" s="250">
        <v>-5.2</v>
      </c>
    </row>
    <row r="105" spans="1:5" x14ac:dyDescent="0.2">
      <c r="A105" s="82" t="s">
        <v>53</v>
      </c>
      <c r="B105" s="82" t="s">
        <v>132</v>
      </c>
      <c r="C105" s="251">
        <v>167804</v>
      </c>
      <c r="D105" s="250">
        <v>0.6</v>
      </c>
      <c r="E105" s="250">
        <v>-5.4</v>
      </c>
    </row>
    <row r="106" spans="1:5" x14ac:dyDescent="0.2">
      <c r="A106" s="82" t="s">
        <v>53</v>
      </c>
      <c r="B106" s="82" t="s">
        <v>133</v>
      </c>
      <c r="C106" s="251">
        <v>172405</v>
      </c>
      <c r="D106" s="250">
        <v>6.7</v>
      </c>
      <c r="E106" s="250">
        <v>-4.7</v>
      </c>
    </row>
    <row r="107" spans="1:5" x14ac:dyDescent="0.2">
      <c r="A107" s="82" t="s">
        <v>53</v>
      </c>
      <c r="B107" s="82" t="s">
        <v>134</v>
      </c>
      <c r="C107" s="251">
        <v>175142</v>
      </c>
      <c r="D107" s="250">
        <v>9.9</v>
      </c>
      <c r="E107" s="250">
        <v>-3.6</v>
      </c>
    </row>
    <row r="108" spans="1:5" x14ac:dyDescent="0.2">
      <c r="A108" s="82" t="s">
        <v>53</v>
      </c>
      <c r="B108" s="82" t="s">
        <v>135</v>
      </c>
      <c r="C108" s="251">
        <v>176869</v>
      </c>
      <c r="D108" s="250">
        <v>11.1</v>
      </c>
      <c r="E108" s="250">
        <v>-2.2999999999999998</v>
      </c>
    </row>
    <row r="109" spans="1:5" x14ac:dyDescent="0.2">
      <c r="A109" s="82" t="s">
        <v>53</v>
      </c>
      <c r="B109" s="82" t="s">
        <v>136</v>
      </c>
      <c r="C109" s="251">
        <v>178286</v>
      </c>
      <c r="D109" s="250">
        <v>12.6</v>
      </c>
      <c r="E109" s="250">
        <v>-0.8</v>
      </c>
    </row>
    <row r="110" spans="1:5" x14ac:dyDescent="0.2">
      <c r="A110" s="82" t="s">
        <v>53</v>
      </c>
      <c r="B110" s="82" t="s">
        <v>137</v>
      </c>
      <c r="C110" s="251">
        <v>178498</v>
      </c>
      <c r="D110" s="250">
        <v>12.9</v>
      </c>
      <c r="E110" s="250">
        <v>0.9</v>
      </c>
    </row>
    <row r="111" spans="1:5" x14ac:dyDescent="0.2">
      <c r="A111" s="82" t="s">
        <v>53</v>
      </c>
      <c r="B111" s="82" t="s">
        <v>138</v>
      </c>
      <c r="C111" s="251">
        <v>180023</v>
      </c>
      <c r="D111" s="250">
        <v>14.1</v>
      </c>
      <c r="E111" s="250">
        <v>2.8</v>
      </c>
    </row>
    <row r="112" spans="1:5" x14ac:dyDescent="0.2">
      <c r="A112" s="82" t="s">
        <v>53</v>
      </c>
      <c r="B112" s="82" t="s">
        <v>139</v>
      </c>
      <c r="C112" s="251">
        <v>182221</v>
      </c>
      <c r="D112" s="250">
        <v>15.7</v>
      </c>
      <c r="E112" s="250">
        <v>4.8</v>
      </c>
    </row>
    <row r="113" spans="1:5" x14ac:dyDescent="0.2">
      <c r="A113" s="82" t="s">
        <v>53</v>
      </c>
      <c r="B113" s="82" t="s">
        <v>140</v>
      </c>
      <c r="C113" s="251">
        <v>184620</v>
      </c>
      <c r="D113" s="250">
        <v>16.399999999999999</v>
      </c>
      <c r="E113" s="250">
        <v>6.9</v>
      </c>
    </row>
    <row r="114" spans="1:5" x14ac:dyDescent="0.2">
      <c r="A114" s="82" t="s">
        <v>708</v>
      </c>
      <c r="B114" s="82" t="s">
        <v>129</v>
      </c>
      <c r="C114" s="251">
        <v>187088</v>
      </c>
      <c r="D114" s="250">
        <v>17.2</v>
      </c>
      <c r="E114" s="250">
        <v>9</v>
      </c>
    </row>
    <row r="115" spans="1:5" x14ac:dyDescent="0.2">
      <c r="A115" s="82" t="s">
        <v>53</v>
      </c>
      <c r="B115" s="82" t="s">
        <v>130</v>
      </c>
      <c r="C115" s="251">
        <v>189599</v>
      </c>
      <c r="D115" s="250">
        <v>17.399999999999999</v>
      </c>
      <c r="E115" s="250">
        <v>10.9</v>
      </c>
    </row>
    <row r="116" spans="1:5" x14ac:dyDescent="0.2">
      <c r="A116" s="82" t="s">
        <v>53</v>
      </c>
      <c r="B116" s="82" t="s">
        <v>131</v>
      </c>
      <c r="C116" s="251">
        <v>191077</v>
      </c>
      <c r="D116" s="250">
        <v>16.899999999999999</v>
      </c>
      <c r="E116" s="250">
        <v>12.6</v>
      </c>
    </row>
    <row r="117" spans="1:5" x14ac:dyDescent="0.2">
      <c r="A117" s="82" t="s">
        <v>53</v>
      </c>
      <c r="B117" s="82" t="s">
        <v>132</v>
      </c>
      <c r="C117" s="251">
        <v>192650</v>
      </c>
      <c r="D117" s="250">
        <v>14.8</v>
      </c>
      <c r="E117" s="250">
        <v>13.8</v>
      </c>
    </row>
    <row r="118" spans="1:5" x14ac:dyDescent="0.2">
      <c r="A118" s="82" t="s">
        <v>53</v>
      </c>
      <c r="B118" s="82" t="s">
        <v>133</v>
      </c>
      <c r="C118" s="251">
        <v>196010</v>
      </c>
      <c r="D118" s="250">
        <v>13.7</v>
      </c>
      <c r="E118" s="250">
        <v>14.4</v>
      </c>
    </row>
    <row r="119" spans="1:5" x14ac:dyDescent="0.2">
      <c r="A119" s="82" t="s">
        <v>53</v>
      </c>
      <c r="B119" s="82" t="s">
        <v>134</v>
      </c>
      <c r="C119" s="251">
        <v>198459</v>
      </c>
      <c r="D119" s="250">
        <v>13.3</v>
      </c>
      <c r="E119" s="250">
        <v>14.7</v>
      </c>
    </row>
    <row r="120" spans="1:5" x14ac:dyDescent="0.2">
      <c r="A120" s="82" t="s">
        <v>53</v>
      </c>
      <c r="B120" s="82" t="s">
        <v>135</v>
      </c>
      <c r="C120" s="251">
        <v>200569</v>
      </c>
      <c r="D120" s="250">
        <v>13.4</v>
      </c>
      <c r="E120" s="250">
        <v>14.9</v>
      </c>
    </row>
    <row r="121" spans="1:5" x14ac:dyDescent="0.2">
      <c r="A121" s="82" t="s">
        <v>53</v>
      </c>
      <c r="B121" s="82" t="s">
        <v>136</v>
      </c>
      <c r="C121" s="251">
        <v>204329</v>
      </c>
      <c r="D121" s="250">
        <v>14.6</v>
      </c>
      <c r="E121" s="250">
        <v>15</v>
      </c>
    </row>
    <row r="122" spans="1:5" x14ac:dyDescent="0.2">
      <c r="A122" s="82" t="s">
        <v>53</v>
      </c>
      <c r="B122" s="82" t="s">
        <v>137</v>
      </c>
      <c r="C122" s="251">
        <v>208783</v>
      </c>
      <c r="D122" s="250">
        <v>17</v>
      </c>
      <c r="E122" s="250">
        <v>15.4</v>
      </c>
    </row>
    <row r="123" spans="1:5" x14ac:dyDescent="0.2">
      <c r="A123" s="82" t="s">
        <v>53</v>
      </c>
      <c r="B123" s="82" t="s">
        <v>138</v>
      </c>
      <c r="C123" s="251">
        <v>211146</v>
      </c>
      <c r="D123" s="250">
        <v>17.3</v>
      </c>
      <c r="E123" s="250">
        <v>15.6</v>
      </c>
    </row>
    <row r="124" spans="1:5" x14ac:dyDescent="0.2">
      <c r="A124" s="82" t="s">
        <v>53</v>
      </c>
      <c r="B124" s="82" t="s">
        <v>139</v>
      </c>
      <c r="C124" s="251">
        <v>213250</v>
      </c>
      <c r="D124" s="250">
        <v>17</v>
      </c>
      <c r="E124" s="250">
        <v>15.8</v>
      </c>
    </row>
    <row r="125" spans="1:5" x14ac:dyDescent="0.2">
      <c r="A125" s="82" t="s">
        <v>53</v>
      </c>
      <c r="B125" s="82" t="s">
        <v>140</v>
      </c>
      <c r="C125" s="251">
        <v>216461</v>
      </c>
      <c r="D125" s="250">
        <v>17.2</v>
      </c>
      <c r="E125" s="250">
        <v>15.8</v>
      </c>
    </row>
    <row r="126" spans="1:5" x14ac:dyDescent="0.2">
      <c r="A126" s="82" t="s">
        <v>1112</v>
      </c>
      <c r="B126" s="82" t="s">
        <v>129</v>
      </c>
      <c r="C126" s="251">
        <v>218989</v>
      </c>
      <c r="D126" s="250">
        <v>17.100000000000001</v>
      </c>
      <c r="E126" s="250">
        <v>15.8</v>
      </c>
    </row>
    <row r="127" spans="1:5" x14ac:dyDescent="0.2">
      <c r="A127" s="82" t="s">
        <v>53</v>
      </c>
      <c r="B127" s="82" t="s">
        <v>130</v>
      </c>
      <c r="C127" s="251">
        <v>220371</v>
      </c>
      <c r="D127" s="250">
        <v>16.2</v>
      </c>
      <c r="E127" s="250">
        <v>15.7</v>
      </c>
    </row>
    <row r="128" spans="1:5" x14ac:dyDescent="0.2">
      <c r="A128" s="82" t="s">
        <v>53</v>
      </c>
      <c r="B128" s="82" t="s">
        <v>131</v>
      </c>
      <c r="C128" s="251">
        <v>222883</v>
      </c>
      <c r="D128" s="250">
        <v>16.600000000000001</v>
      </c>
      <c r="E128" s="250">
        <v>15.7</v>
      </c>
    </row>
    <row r="129" spans="1:5" x14ac:dyDescent="0.2">
      <c r="A129" s="82" t="s">
        <v>53</v>
      </c>
      <c r="B129" s="82" t="s">
        <v>132</v>
      </c>
      <c r="C129" s="251">
        <v>225360</v>
      </c>
      <c r="D129" s="250">
        <v>17</v>
      </c>
      <c r="E129" s="250">
        <v>15.9</v>
      </c>
    </row>
    <row r="130" spans="1:5" x14ac:dyDescent="0.2">
      <c r="A130" s="82" t="s">
        <v>53</v>
      </c>
      <c r="B130" s="82" t="s">
        <v>133</v>
      </c>
      <c r="C130" s="251">
        <v>229519</v>
      </c>
      <c r="D130" s="250">
        <v>17.100000000000001</v>
      </c>
      <c r="E130" s="250">
        <v>16.2</v>
      </c>
    </row>
    <row r="131" spans="1:5" x14ac:dyDescent="0.2">
      <c r="A131" s="82" t="s">
        <v>53</v>
      </c>
      <c r="B131" s="82" t="s">
        <v>134</v>
      </c>
      <c r="C131" s="251">
        <v>234491</v>
      </c>
      <c r="D131" s="250">
        <v>18.2</v>
      </c>
      <c r="E131" s="250">
        <v>16.600000000000001</v>
      </c>
    </row>
    <row r="132" spans="1:5" x14ac:dyDescent="0.2">
      <c r="A132" s="82" t="s">
        <v>53</v>
      </c>
      <c r="B132" s="82" t="s">
        <v>135</v>
      </c>
      <c r="C132" s="251">
        <v>236497</v>
      </c>
      <c r="D132" s="250">
        <v>17.899999999999999</v>
      </c>
      <c r="E132" s="250">
        <v>16.899999999999999</v>
      </c>
    </row>
  </sheetData>
  <mergeCells count="1">
    <mergeCell ref="H1:I1"/>
  </mergeCells>
  <hyperlinks>
    <hyperlink ref="H1:I1" location="Index!A1" display="Regresar al Índice" xr:uid="{D510AF36-82FD-4A65-9A94-798E0E1A7748}"/>
  </hyperlink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2C0F2-A3AE-46BA-9789-577AE71B9B8B}">
  <sheetPr codeName="Hoja127"/>
  <dimension ref="A1:L132"/>
  <sheetViews>
    <sheetView workbookViewId="0"/>
  </sheetViews>
  <sheetFormatPr baseColWidth="10" defaultRowHeight="12.75" x14ac:dyDescent="0.2"/>
  <cols>
    <col min="1" max="16384" width="11.42578125" style="82"/>
  </cols>
  <sheetData>
    <row r="1" spans="1:12" ht="15" x14ac:dyDescent="0.25">
      <c r="A1" s="27" t="s">
        <v>1927</v>
      </c>
      <c r="H1" s="151" t="s">
        <v>1294</v>
      </c>
      <c r="I1" s="151"/>
    </row>
    <row r="2" spans="1:12" x14ac:dyDescent="0.2">
      <c r="A2" s="82" t="s">
        <v>1264</v>
      </c>
    </row>
    <row r="5" spans="1:12" x14ac:dyDescent="0.2">
      <c r="A5" s="82" t="s">
        <v>285</v>
      </c>
      <c r="B5" s="82" t="s">
        <v>329</v>
      </c>
      <c r="C5" s="82" t="s">
        <v>597</v>
      </c>
      <c r="D5" s="82" t="s">
        <v>591</v>
      </c>
      <c r="G5" s="82" t="s">
        <v>1806</v>
      </c>
      <c r="H5" s="82" t="s">
        <v>1549</v>
      </c>
      <c r="I5" s="82" t="s">
        <v>1807</v>
      </c>
      <c r="J5" s="82" t="s">
        <v>598</v>
      </c>
      <c r="K5" s="82" t="s">
        <v>1804</v>
      </c>
      <c r="L5" s="82" t="s">
        <v>1547</v>
      </c>
    </row>
    <row r="6" spans="1:12" x14ac:dyDescent="0.2">
      <c r="A6" s="82" t="s">
        <v>59</v>
      </c>
      <c r="B6" s="82" t="s">
        <v>129</v>
      </c>
      <c r="C6" s="251">
        <v>448</v>
      </c>
      <c r="D6" s="251">
        <v>427</v>
      </c>
      <c r="G6" s="251">
        <v>423</v>
      </c>
      <c r="H6" s="251">
        <v>421</v>
      </c>
      <c r="I6" s="251">
        <v>420</v>
      </c>
      <c r="J6" s="250">
        <v>0.7</v>
      </c>
      <c r="K6" s="251">
        <v>420</v>
      </c>
      <c r="L6" s="251">
        <v>420</v>
      </c>
    </row>
    <row r="7" spans="1:12" x14ac:dyDescent="0.2">
      <c r="A7" s="82" t="s">
        <v>53</v>
      </c>
      <c r="B7" s="82" t="s">
        <v>130</v>
      </c>
      <c r="C7" s="251">
        <v>450</v>
      </c>
      <c r="D7" s="251">
        <v>429</v>
      </c>
    </row>
    <row r="8" spans="1:12" x14ac:dyDescent="0.2">
      <c r="A8" s="82" t="s">
        <v>53</v>
      </c>
      <c r="B8" s="82" t="s">
        <v>131</v>
      </c>
      <c r="C8" s="251">
        <v>454</v>
      </c>
      <c r="D8" s="251">
        <v>432</v>
      </c>
    </row>
    <row r="9" spans="1:12" x14ac:dyDescent="0.2">
      <c r="A9" s="82" t="s">
        <v>53</v>
      </c>
      <c r="B9" s="82" t="s">
        <v>132</v>
      </c>
      <c r="C9" s="251">
        <v>452</v>
      </c>
      <c r="D9" s="251">
        <v>434</v>
      </c>
    </row>
    <row r="10" spans="1:12" x14ac:dyDescent="0.2">
      <c r="A10" s="82" t="s">
        <v>53</v>
      </c>
      <c r="B10" s="82" t="s">
        <v>133</v>
      </c>
      <c r="C10" s="251">
        <v>453</v>
      </c>
      <c r="D10" s="251">
        <v>437</v>
      </c>
    </row>
    <row r="11" spans="1:12" x14ac:dyDescent="0.2">
      <c r="A11" s="82" t="s">
        <v>53</v>
      </c>
      <c r="B11" s="82" t="s">
        <v>134</v>
      </c>
      <c r="C11" s="251">
        <v>451</v>
      </c>
      <c r="D11" s="251">
        <v>439</v>
      </c>
    </row>
    <row r="12" spans="1:12" x14ac:dyDescent="0.2">
      <c r="A12" s="82" t="s">
        <v>53</v>
      </c>
      <c r="B12" s="82" t="s">
        <v>135</v>
      </c>
      <c r="C12" s="251">
        <v>444</v>
      </c>
      <c r="D12" s="251">
        <v>440</v>
      </c>
    </row>
    <row r="13" spans="1:12" x14ac:dyDescent="0.2">
      <c r="A13" s="82" t="s">
        <v>53</v>
      </c>
      <c r="B13" s="82" t="s">
        <v>136</v>
      </c>
      <c r="C13" s="251">
        <v>448</v>
      </c>
      <c r="D13" s="251">
        <v>442</v>
      </c>
    </row>
    <row r="14" spans="1:12" x14ac:dyDescent="0.2">
      <c r="A14" s="82" t="s">
        <v>53</v>
      </c>
      <c r="B14" s="82" t="s">
        <v>137</v>
      </c>
      <c r="C14" s="251">
        <v>438</v>
      </c>
      <c r="D14" s="251">
        <v>442</v>
      </c>
    </row>
    <row r="15" spans="1:12" x14ac:dyDescent="0.2">
      <c r="A15" s="82" t="s">
        <v>53</v>
      </c>
      <c r="B15" s="82" t="s">
        <v>138</v>
      </c>
      <c r="C15" s="251">
        <v>439</v>
      </c>
      <c r="D15" s="251">
        <v>444</v>
      </c>
    </row>
    <row r="16" spans="1:12" x14ac:dyDescent="0.2">
      <c r="A16" s="82" t="s">
        <v>53</v>
      </c>
      <c r="B16" s="82" t="s">
        <v>139</v>
      </c>
      <c r="C16" s="251">
        <v>437</v>
      </c>
      <c r="D16" s="251">
        <v>445</v>
      </c>
    </row>
    <row r="17" spans="1:4" x14ac:dyDescent="0.2">
      <c r="A17" s="82" t="s">
        <v>53</v>
      </c>
      <c r="B17" s="82" t="s">
        <v>140</v>
      </c>
      <c r="C17" s="251">
        <v>437</v>
      </c>
      <c r="D17" s="251">
        <v>446</v>
      </c>
    </row>
    <row r="18" spans="1:4" x14ac:dyDescent="0.2">
      <c r="A18" s="82" t="s">
        <v>72</v>
      </c>
      <c r="B18" s="82" t="s">
        <v>129</v>
      </c>
      <c r="C18" s="251">
        <v>425</v>
      </c>
      <c r="D18" s="251">
        <v>444</v>
      </c>
    </row>
    <row r="19" spans="1:4" x14ac:dyDescent="0.2">
      <c r="A19" s="82" t="s">
        <v>53</v>
      </c>
      <c r="B19" s="82" t="s">
        <v>130</v>
      </c>
      <c r="C19" s="251">
        <v>425</v>
      </c>
      <c r="D19" s="251">
        <v>442</v>
      </c>
    </row>
    <row r="20" spans="1:4" x14ac:dyDescent="0.2">
      <c r="A20" s="82" t="s">
        <v>53</v>
      </c>
      <c r="B20" s="82" t="s">
        <v>131</v>
      </c>
      <c r="C20" s="251">
        <v>424</v>
      </c>
      <c r="D20" s="251">
        <v>439</v>
      </c>
    </row>
    <row r="21" spans="1:4" x14ac:dyDescent="0.2">
      <c r="A21" s="82" t="s">
        <v>53</v>
      </c>
      <c r="B21" s="82" t="s">
        <v>132</v>
      </c>
      <c r="C21" s="251">
        <v>425</v>
      </c>
      <c r="D21" s="251">
        <v>437</v>
      </c>
    </row>
    <row r="22" spans="1:4" x14ac:dyDescent="0.2">
      <c r="A22" s="82" t="s">
        <v>53</v>
      </c>
      <c r="B22" s="82" t="s">
        <v>133</v>
      </c>
      <c r="C22" s="251">
        <v>425</v>
      </c>
      <c r="D22" s="251">
        <v>435</v>
      </c>
    </row>
    <row r="23" spans="1:4" x14ac:dyDescent="0.2">
      <c r="A23" s="82" t="s">
        <v>53</v>
      </c>
      <c r="B23" s="82" t="s">
        <v>134</v>
      </c>
      <c r="C23" s="251">
        <v>420</v>
      </c>
      <c r="D23" s="251">
        <v>432</v>
      </c>
    </row>
    <row r="24" spans="1:4" x14ac:dyDescent="0.2">
      <c r="A24" s="82" t="s">
        <v>53</v>
      </c>
      <c r="B24" s="82" t="s">
        <v>135</v>
      </c>
      <c r="C24" s="251">
        <v>421</v>
      </c>
      <c r="D24" s="251">
        <v>430</v>
      </c>
    </row>
    <row r="25" spans="1:4" x14ac:dyDescent="0.2">
      <c r="A25" s="82" t="s">
        <v>53</v>
      </c>
      <c r="B25" s="82" t="s">
        <v>136</v>
      </c>
      <c r="C25" s="251">
        <v>425</v>
      </c>
      <c r="D25" s="251">
        <v>428</v>
      </c>
    </row>
    <row r="26" spans="1:4" x14ac:dyDescent="0.2">
      <c r="A26" s="82" t="s">
        <v>53</v>
      </c>
      <c r="B26" s="82" t="s">
        <v>137</v>
      </c>
      <c r="C26" s="251">
        <v>407</v>
      </c>
      <c r="D26" s="251">
        <v>426</v>
      </c>
    </row>
    <row r="27" spans="1:4" x14ac:dyDescent="0.2">
      <c r="A27" s="82" t="s">
        <v>53</v>
      </c>
      <c r="B27" s="82" t="s">
        <v>138</v>
      </c>
      <c r="C27" s="251">
        <v>409</v>
      </c>
      <c r="D27" s="251">
        <v>423</v>
      </c>
    </row>
    <row r="28" spans="1:4" x14ac:dyDescent="0.2">
      <c r="A28" s="82" t="s">
        <v>53</v>
      </c>
      <c r="B28" s="82" t="s">
        <v>139</v>
      </c>
      <c r="C28" s="251">
        <v>410</v>
      </c>
      <c r="D28" s="251">
        <v>421</v>
      </c>
    </row>
    <row r="29" spans="1:4" x14ac:dyDescent="0.2">
      <c r="A29" s="82" t="s">
        <v>53</v>
      </c>
      <c r="B29" s="82" t="s">
        <v>140</v>
      </c>
      <c r="C29" s="251">
        <v>411</v>
      </c>
      <c r="D29" s="251">
        <v>419</v>
      </c>
    </row>
    <row r="30" spans="1:4" x14ac:dyDescent="0.2">
      <c r="A30" s="82" t="s">
        <v>73</v>
      </c>
      <c r="B30" s="82" t="s">
        <v>129</v>
      </c>
      <c r="C30" s="251">
        <v>411</v>
      </c>
      <c r="D30" s="251">
        <v>418</v>
      </c>
    </row>
    <row r="31" spans="1:4" x14ac:dyDescent="0.2">
      <c r="A31" s="82" t="s">
        <v>53</v>
      </c>
      <c r="B31" s="82" t="s">
        <v>130</v>
      </c>
      <c r="C31" s="251">
        <v>411</v>
      </c>
      <c r="D31" s="251">
        <v>417</v>
      </c>
    </row>
    <row r="32" spans="1:4" x14ac:dyDescent="0.2">
      <c r="A32" s="82" t="s">
        <v>53</v>
      </c>
      <c r="B32" s="82" t="s">
        <v>131</v>
      </c>
      <c r="C32" s="251">
        <v>413</v>
      </c>
      <c r="D32" s="251">
        <v>416</v>
      </c>
    </row>
    <row r="33" spans="1:4" x14ac:dyDescent="0.2">
      <c r="A33" s="82" t="s">
        <v>53</v>
      </c>
      <c r="B33" s="82" t="s">
        <v>132</v>
      </c>
      <c r="C33" s="251">
        <v>413</v>
      </c>
      <c r="D33" s="251">
        <v>415</v>
      </c>
    </row>
    <row r="34" spans="1:4" x14ac:dyDescent="0.2">
      <c r="A34" s="82" t="s">
        <v>53</v>
      </c>
      <c r="B34" s="82" t="s">
        <v>133</v>
      </c>
      <c r="C34" s="251">
        <v>414</v>
      </c>
      <c r="D34" s="251">
        <v>414</v>
      </c>
    </row>
    <row r="35" spans="1:4" x14ac:dyDescent="0.2">
      <c r="A35" s="82" t="s">
        <v>53</v>
      </c>
      <c r="B35" s="82" t="s">
        <v>134</v>
      </c>
      <c r="C35" s="251">
        <v>416</v>
      </c>
      <c r="D35" s="251">
        <v>413</v>
      </c>
    </row>
    <row r="36" spans="1:4" x14ac:dyDescent="0.2">
      <c r="A36" s="82" t="s">
        <v>53</v>
      </c>
      <c r="B36" s="82" t="s">
        <v>135</v>
      </c>
      <c r="C36" s="251">
        <v>410</v>
      </c>
      <c r="D36" s="251">
        <v>412</v>
      </c>
    </row>
    <row r="37" spans="1:4" x14ac:dyDescent="0.2">
      <c r="A37" s="82" t="s">
        <v>53</v>
      </c>
      <c r="B37" s="82" t="s">
        <v>136</v>
      </c>
      <c r="C37" s="251">
        <v>411</v>
      </c>
      <c r="D37" s="251">
        <v>411</v>
      </c>
    </row>
    <row r="38" spans="1:4" x14ac:dyDescent="0.2">
      <c r="A38" s="82" t="s">
        <v>53</v>
      </c>
      <c r="B38" s="82" t="s">
        <v>137</v>
      </c>
      <c r="C38" s="251">
        <v>411</v>
      </c>
      <c r="D38" s="251">
        <v>412</v>
      </c>
    </row>
    <row r="39" spans="1:4" x14ac:dyDescent="0.2">
      <c r="A39" s="82" t="s">
        <v>53</v>
      </c>
      <c r="B39" s="82" t="s">
        <v>138</v>
      </c>
      <c r="C39" s="251">
        <v>409</v>
      </c>
      <c r="D39" s="251">
        <v>412</v>
      </c>
    </row>
    <row r="40" spans="1:4" x14ac:dyDescent="0.2">
      <c r="A40" s="82" t="s">
        <v>53</v>
      </c>
      <c r="B40" s="82" t="s">
        <v>139</v>
      </c>
      <c r="C40" s="251">
        <v>407</v>
      </c>
      <c r="D40" s="251">
        <v>411</v>
      </c>
    </row>
    <row r="41" spans="1:4" x14ac:dyDescent="0.2">
      <c r="A41" s="82" t="s">
        <v>53</v>
      </c>
      <c r="B41" s="82" t="s">
        <v>140</v>
      </c>
      <c r="C41" s="251">
        <v>402</v>
      </c>
      <c r="D41" s="251">
        <v>411</v>
      </c>
    </row>
    <row r="42" spans="1:4" x14ac:dyDescent="0.2">
      <c r="A42" s="82" t="s">
        <v>74</v>
      </c>
      <c r="B42" s="82" t="s">
        <v>129</v>
      </c>
      <c r="C42" s="251">
        <v>396</v>
      </c>
      <c r="D42" s="251">
        <v>409</v>
      </c>
    </row>
    <row r="43" spans="1:4" x14ac:dyDescent="0.2">
      <c r="A43" s="82" t="s">
        <v>53</v>
      </c>
      <c r="B43" s="82" t="s">
        <v>130</v>
      </c>
      <c r="C43" s="251">
        <v>397</v>
      </c>
      <c r="D43" s="251">
        <v>408</v>
      </c>
    </row>
    <row r="44" spans="1:4" x14ac:dyDescent="0.2">
      <c r="A44" s="82" t="s">
        <v>53</v>
      </c>
      <c r="B44" s="82" t="s">
        <v>131</v>
      </c>
      <c r="C44" s="251">
        <v>402</v>
      </c>
      <c r="D44" s="251">
        <v>407</v>
      </c>
    </row>
    <row r="45" spans="1:4" x14ac:dyDescent="0.2">
      <c r="A45" s="82" t="s">
        <v>53</v>
      </c>
      <c r="B45" s="82" t="s">
        <v>132</v>
      </c>
      <c r="C45" s="251">
        <v>401</v>
      </c>
      <c r="D45" s="251">
        <v>406</v>
      </c>
    </row>
    <row r="46" spans="1:4" x14ac:dyDescent="0.2">
      <c r="A46" s="82" t="s">
        <v>53</v>
      </c>
      <c r="B46" s="82" t="s">
        <v>133</v>
      </c>
      <c r="C46" s="251">
        <v>402</v>
      </c>
      <c r="D46" s="251">
        <v>405</v>
      </c>
    </row>
    <row r="47" spans="1:4" x14ac:dyDescent="0.2">
      <c r="A47" s="82" t="s">
        <v>53</v>
      </c>
      <c r="B47" s="82" t="s">
        <v>134</v>
      </c>
      <c r="C47" s="251">
        <v>401</v>
      </c>
      <c r="D47" s="251">
        <v>404</v>
      </c>
    </row>
    <row r="48" spans="1:4" x14ac:dyDescent="0.2">
      <c r="A48" s="82" t="s">
        <v>53</v>
      </c>
      <c r="B48" s="82" t="s">
        <v>135</v>
      </c>
      <c r="C48" s="251">
        <v>406</v>
      </c>
      <c r="D48" s="251">
        <v>404</v>
      </c>
    </row>
    <row r="49" spans="1:4" x14ac:dyDescent="0.2">
      <c r="A49" s="82" t="s">
        <v>53</v>
      </c>
      <c r="B49" s="82" t="s">
        <v>136</v>
      </c>
      <c r="C49" s="251">
        <v>404</v>
      </c>
      <c r="D49" s="251">
        <v>403</v>
      </c>
    </row>
    <row r="50" spans="1:4" x14ac:dyDescent="0.2">
      <c r="A50" s="82" t="s">
        <v>53</v>
      </c>
      <c r="B50" s="82" t="s">
        <v>137</v>
      </c>
      <c r="C50" s="251">
        <v>393</v>
      </c>
      <c r="D50" s="251">
        <v>402</v>
      </c>
    </row>
    <row r="51" spans="1:4" x14ac:dyDescent="0.2">
      <c r="A51" s="82" t="s">
        <v>53</v>
      </c>
      <c r="B51" s="82" t="s">
        <v>138</v>
      </c>
      <c r="C51" s="251">
        <v>394</v>
      </c>
      <c r="D51" s="251">
        <v>400</v>
      </c>
    </row>
    <row r="52" spans="1:4" x14ac:dyDescent="0.2">
      <c r="A52" s="82" t="s">
        <v>53</v>
      </c>
      <c r="B52" s="82" t="s">
        <v>139</v>
      </c>
      <c r="C52" s="251">
        <v>395</v>
      </c>
      <c r="D52" s="251">
        <v>399</v>
      </c>
    </row>
    <row r="53" spans="1:4" x14ac:dyDescent="0.2">
      <c r="A53" s="82" t="s">
        <v>53</v>
      </c>
      <c r="B53" s="82" t="s">
        <v>140</v>
      </c>
      <c r="C53" s="251">
        <v>394</v>
      </c>
      <c r="D53" s="251">
        <v>399</v>
      </c>
    </row>
    <row r="54" spans="1:4" x14ac:dyDescent="0.2">
      <c r="A54" s="82" t="s">
        <v>75</v>
      </c>
      <c r="B54" s="82" t="s">
        <v>129</v>
      </c>
      <c r="C54" s="251">
        <v>395</v>
      </c>
      <c r="D54" s="251">
        <v>399</v>
      </c>
    </row>
    <row r="55" spans="1:4" x14ac:dyDescent="0.2">
      <c r="A55" s="82" t="s">
        <v>53</v>
      </c>
      <c r="B55" s="82" t="s">
        <v>130</v>
      </c>
      <c r="C55" s="251">
        <v>393</v>
      </c>
      <c r="D55" s="251">
        <v>398</v>
      </c>
    </row>
    <row r="56" spans="1:4" x14ac:dyDescent="0.2">
      <c r="A56" s="82" t="s">
        <v>53</v>
      </c>
      <c r="B56" s="82" t="s">
        <v>131</v>
      </c>
      <c r="C56" s="251">
        <v>394</v>
      </c>
      <c r="D56" s="251">
        <v>398</v>
      </c>
    </row>
    <row r="57" spans="1:4" x14ac:dyDescent="0.2">
      <c r="A57" s="82" t="s">
        <v>53</v>
      </c>
      <c r="B57" s="82" t="s">
        <v>132</v>
      </c>
      <c r="C57" s="251">
        <v>390</v>
      </c>
      <c r="D57" s="251">
        <v>397</v>
      </c>
    </row>
    <row r="58" spans="1:4" x14ac:dyDescent="0.2">
      <c r="A58" s="82" t="s">
        <v>53</v>
      </c>
      <c r="B58" s="82" t="s">
        <v>133</v>
      </c>
      <c r="C58" s="251">
        <v>391</v>
      </c>
      <c r="D58" s="251">
        <v>396</v>
      </c>
    </row>
    <row r="59" spans="1:4" x14ac:dyDescent="0.2">
      <c r="A59" s="82" t="s">
        <v>53</v>
      </c>
      <c r="B59" s="82" t="s">
        <v>134</v>
      </c>
      <c r="C59" s="251">
        <v>393</v>
      </c>
      <c r="D59" s="251">
        <v>395</v>
      </c>
    </row>
    <row r="60" spans="1:4" x14ac:dyDescent="0.2">
      <c r="A60" s="82" t="s">
        <v>53</v>
      </c>
      <c r="B60" s="82" t="s">
        <v>135</v>
      </c>
      <c r="C60" s="251">
        <v>394</v>
      </c>
      <c r="D60" s="251">
        <v>394</v>
      </c>
    </row>
    <row r="61" spans="1:4" x14ac:dyDescent="0.2">
      <c r="A61" s="82" t="s">
        <v>53</v>
      </c>
      <c r="B61" s="82" t="s">
        <v>136</v>
      </c>
      <c r="C61" s="251">
        <v>396</v>
      </c>
      <c r="D61" s="251">
        <v>394</v>
      </c>
    </row>
    <row r="62" spans="1:4" x14ac:dyDescent="0.2">
      <c r="A62" s="82" t="s">
        <v>53</v>
      </c>
      <c r="B62" s="82" t="s">
        <v>137</v>
      </c>
      <c r="C62" s="251">
        <v>388</v>
      </c>
      <c r="D62" s="251">
        <v>393</v>
      </c>
    </row>
    <row r="63" spans="1:4" x14ac:dyDescent="0.2">
      <c r="A63" s="82" t="s">
        <v>53</v>
      </c>
      <c r="B63" s="82" t="s">
        <v>138</v>
      </c>
      <c r="C63" s="251">
        <v>389</v>
      </c>
      <c r="D63" s="251">
        <v>393</v>
      </c>
    </row>
    <row r="64" spans="1:4" x14ac:dyDescent="0.2">
      <c r="A64" s="82" t="s">
        <v>53</v>
      </c>
      <c r="B64" s="82" t="s">
        <v>139</v>
      </c>
      <c r="C64" s="251">
        <v>387</v>
      </c>
      <c r="D64" s="251">
        <v>392</v>
      </c>
    </row>
    <row r="65" spans="1:4" x14ac:dyDescent="0.2">
      <c r="A65" s="82" t="s">
        <v>53</v>
      </c>
      <c r="B65" s="82" t="s">
        <v>140</v>
      </c>
      <c r="C65" s="251">
        <v>390</v>
      </c>
      <c r="D65" s="251">
        <v>392</v>
      </c>
    </row>
    <row r="66" spans="1:4" x14ac:dyDescent="0.2">
      <c r="A66" s="82" t="s">
        <v>76</v>
      </c>
      <c r="B66" s="82" t="s">
        <v>129</v>
      </c>
      <c r="C66" s="251">
        <v>389</v>
      </c>
      <c r="D66" s="251">
        <v>391</v>
      </c>
    </row>
    <row r="67" spans="1:4" x14ac:dyDescent="0.2">
      <c r="A67" s="82" t="s">
        <v>53</v>
      </c>
      <c r="B67" s="82" t="s">
        <v>130</v>
      </c>
      <c r="C67" s="251">
        <v>387</v>
      </c>
      <c r="D67" s="251">
        <v>391</v>
      </c>
    </row>
    <row r="68" spans="1:4" x14ac:dyDescent="0.2">
      <c r="A68" s="82" t="s">
        <v>53</v>
      </c>
      <c r="B68" s="82" t="s">
        <v>131</v>
      </c>
      <c r="C68" s="251">
        <v>386</v>
      </c>
      <c r="D68" s="251">
        <v>390</v>
      </c>
    </row>
    <row r="69" spans="1:4" x14ac:dyDescent="0.2">
      <c r="A69" s="82" t="s">
        <v>53</v>
      </c>
      <c r="B69" s="82" t="s">
        <v>132</v>
      </c>
      <c r="C69" s="251">
        <v>386</v>
      </c>
      <c r="D69" s="251">
        <v>390</v>
      </c>
    </row>
    <row r="70" spans="1:4" x14ac:dyDescent="0.2">
      <c r="A70" s="82" t="s">
        <v>53</v>
      </c>
      <c r="B70" s="82" t="s">
        <v>133</v>
      </c>
      <c r="C70" s="251">
        <v>388</v>
      </c>
      <c r="D70" s="251">
        <v>389</v>
      </c>
    </row>
    <row r="71" spans="1:4" x14ac:dyDescent="0.2">
      <c r="A71" s="82" t="s">
        <v>53</v>
      </c>
      <c r="B71" s="82" t="s">
        <v>134</v>
      </c>
      <c r="C71" s="251">
        <v>389</v>
      </c>
      <c r="D71" s="251">
        <v>389</v>
      </c>
    </row>
    <row r="72" spans="1:4" x14ac:dyDescent="0.2">
      <c r="A72" s="82" t="s">
        <v>53</v>
      </c>
      <c r="B72" s="82" t="s">
        <v>135</v>
      </c>
      <c r="C72" s="251">
        <v>389</v>
      </c>
      <c r="D72" s="251">
        <v>389</v>
      </c>
    </row>
    <row r="73" spans="1:4" x14ac:dyDescent="0.2">
      <c r="A73" s="82" t="s">
        <v>53</v>
      </c>
      <c r="B73" s="82" t="s">
        <v>136</v>
      </c>
      <c r="C73" s="251">
        <v>388</v>
      </c>
      <c r="D73" s="251">
        <v>388</v>
      </c>
    </row>
    <row r="74" spans="1:4" x14ac:dyDescent="0.2">
      <c r="A74" s="82" t="s">
        <v>53</v>
      </c>
      <c r="B74" s="82" t="s">
        <v>137</v>
      </c>
      <c r="C74" s="251">
        <v>381</v>
      </c>
      <c r="D74" s="251">
        <v>387</v>
      </c>
    </row>
    <row r="75" spans="1:4" x14ac:dyDescent="0.2">
      <c r="A75" s="82" t="s">
        <v>53</v>
      </c>
      <c r="B75" s="82" t="s">
        <v>138</v>
      </c>
      <c r="C75" s="251">
        <v>385</v>
      </c>
      <c r="D75" s="251">
        <v>387</v>
      </c>
    </row>
    <row r="76" spans="1:4" x14ac:dyDescent="0.2">
      <c r="A76" s="82" t="s">
        <v>53</v>
      </c>
      <c r="B76" s="82" t="s">
        <v>139</v>
      </c>
      <c r="C76" s="251">
        <v>387</v>
      </c>
      <c r="D76" s="251">
        <v>387</v>
      </c>
    </row>
    <row r="77" spans="1:4" x14ac:dyDescent="0.2">
      <c r="A77" s="82" t="s">
        <v>53</v>
      </c>
      <c r="B77" s="82" t="s">
        <v>140</v>
      </c>
      <c r="C77" s="251">
        <v>386</v>
      </c>
      <c r="D77" s="251">
        <v>387</v>
      </c>
    </row>
    <row r="78" spans="1:4" x14ac:dyDescent="0.2">
      <c r="A78" s="82" t="s">
        <v>77</v>
      </c>
      <c r="B78" s="82" t="s">
        <v>129</v>
      </c>
      <c r="C78" s="251">
        <v>388</v>
      </c>
      <c r="D78" s="251">
        <v>387</v>
      </c>
    </row>
    <row r="79" spans="1:4" x14ac:dyDescent="0.2">
      <c r="A79" s="82" t="s">
        <v>53</v>
      </c>
      <c r="B79" s="82" t="s">
        <v>130</v>
      </c>
      <c r="C79" s="251">
        <v>387</v>
      </c>
      <c r="D79" s="251">
        <v>387</v>
      </c>
    </row>
    <row r="80" spans="1:4" x14ac:dyDescent="0.2">
      <c r="A80" s="82" t="s">
        <v>53</v>
      </c>
      <c r="B80" s="82" t="s">
        <v>131</v>
      </c>
      <c r="C80" s="251">
        <v>390</v>
      </c>
      <c r="D80" s="251">
        <v>387</v>
      </c>
    </row>
    <row r="81" spans="1:4" x14ac:dyDescent="0.2">
      <c r="A81" s="82" t="s">
        <v>53</v>
      </c>
      <c r="B81" s="82" t="s">
        <v>132</v>
      </c>
      <c r="C81" s="251">
        <v>392</v>
      </c>
      <c r="D81" s="251">
        <v>388</v>
      </c>
    </row>
    <row r="82" spans="1:4" x14ac:dyDescent="0.2">
      <c r="A82" s="82" t="s">
        <v>53</v>
      </c>
      <c r="B82" s="82" t="s">
        <v>133</v>
      </c>
      <c r="C82" s="251">
        <v>399</v>
      </c>
      <c r="D82" s="251">
        <v>388</v>
      </c>
    </row>
    <row r="83" spans="1:4" x14ac:dyDescent="0.2">
      <c r="A83" s="82" t="s">
        <v>53</v>
      </c>
      <c r="B83" s="82" t="s">
        <v>134</v>
      </c>
      <c r="C83" s="251">
        <v>401</v>
      </c>
      <c r="D83" s="251">
        <v>389</v>
      </c>
    </row>
    <row r="84" spans="1:4" x14ac:dyDescent="0.2">
      <c r="A84" s="82" t="s">
        <v>53</v>
      </c>
      <c r="B84" s="82" t="s">
        <v>135</v>
      </c>
      <c r="C84" s="251">
        <v>402</v>
      </c>
      <c r="D84" s="251">
        <v>390</v>
      </c>
    </row>
    <row r="85" spans="1:4" x14ac:dyDescent="0.2">
      <c r="A85" s="82" t="s">
        <v>53</v>
      </c>
      <c r="B85" s="82" t="s">
        <v>136</v>
      </c>
      <c r="C85" s="251">
        <v>397</v>
      </c>
      <c r="D85" s="251">
        <v>391</v>
      </c>
    </row>
    <row r="86" spans="1:4" x14ac:dyDescent="0.2">
      <c r="A86" s="82" t="s">
        <v>53</v>
      </c>
      <c r="B86" s="82" t="s">
        <v>137</v>
      </c>
      <c r="C86" s="251">
        <v>391</v>
      </c>
      <c r="D86" s="251">
        <v>392</v>
      </c>
    </row>
    <row r="87" spans="1:4" x14ac:dyDescent="0.2">
      <c r="A87" s="82" t="s">
        <v>53</v>
      </c>
      <c r="B87" s="82" t="s">
        <v>138</v>
      </c>
      <c r="C87" s="251">
        <v>389</v>
      </c>
      <c r="D87" s="251">
        <v>392</v>
      </c>
    </row>
    <row r="88" spans="1:4" x14ac:dyDescent="0.2">
      <c r="A88" s="82" t="s">
        <v>53</v>
      </c>
      <c r="B88" s="82" t="s">
        <v>139</v>
      </c>
      <c r="C88" s="251">
        <v>388</v>
      </c>
      <c r="D88" s="251">
        <v>392</v>
      </c>
    </row>
    <row r="89" spans="1:4" x14ac:dyDescent="0.2">
      <c r="A89" s="82" t="s">
        <v>53</v>
      </c>
      <c r="B89" s="82" t="s">
        <v>140</v>
      </c>
      <c r="C89" s="251">
        <v>392</v>
      </c>
      <c r="D89" s="251">
        <v>393</v>
      </c>
    </row>
    <row r="90" spans="1:4" x14ac:dyDescent="0.2">
      <c r="A90" s="82" t="s">
        <v>78</v>
      </c>
      <c r="B90" s="82" t="s">
        <v>129</v>
      </c>
      <c r="C90" s="251">
        <v>394</v>
      </c>
      <c r="D90" s="251">
        <v>394</v>
      </c>
    </row>
    <row r="91" spans="1:4" x14ac:dyDescent="0.2">
      <c r="A91" s="82" t="s">
        <v>53</v>
      </c>
      <c r="B91" s="82" t="s">
        <v>130</v>
      </c>
      <c r="C91" s="251">
        <v>395</v>
      </c>
      <c r="D91" s="251">
        <v>394</v>
      </c>
    </row>
    <row r="92" spans="1:4" x14ac:dyDescent="0.2">
      <c r="A92" s="82" t="s">
        <v>53</v>
      </c>
      <c r="B92" s="82" t="s">
        <v>131</v>
      </c>
      <c r="C92" s="251">
        <v>396</v>
      </c>
      <c r="D92" s="251">
        <v>395</v>
      </c>
    </row>
    <row r="93" spans="1:4" x14ac:dyDescent="0.2">
      <c r="A93" s="82" t="s">
        <v>53</v>
      </c>
      <c r="B93" s="82" t="s">
        <v>132</v>
      </c>
      <c r="C93" s="251">
        <v>395</v>
      </c>
      <c r="D93" s="251">
        <v>395</v>
      </c>
    </row>
    <row r="94" spans="1:4" x14ac:dyDescent="0.2">
      <c r="A94" s="82" t="s">
        <v>53</v>
      </c>
      <c r="B94" s="82" t="s">
        <v>133</v>
      </c>
      <c r="C94" s="251">
        <v>396</v>
      </c>
      <c r="D94" s="251">
        <v>395</v>
      </c>
    </row>
    <row r="95" spans="1:4" x14ac:dyDescent="0.2">
      <c r="A95" s="82" t="s">
        <v>53</v>
      </c>
      <c r="B95" s="82" t="s">
        <v>134</v>
      </c>
      <c r="C95" s="251">
        <v>403</v>
      </c>
      <c r="D95" s="251">
        <v>395</v>
      </c>
    </row>
    <row r="96" spans="1:4" x14ac:dyDescent="0.2">
      <c r="A96" s="82" t="s">
        <v>53</v>
      </c>
      <c r="B96" s="82" t="s">
        <v>135</v>
      </c>
      <c r="C96" s="251">
        <v>407</v>
      </c>
      <c r="D96" s="251">
        <v>395</v>
      </c>
    </row>
    <row r="97" spans="1:4" x14ac:dyDescent="0.2">
      <c r="A97" s="82" t="s">
        <v>53</v>
      </c>
      <c r="B97" s="82" t="s">
        <v>136</v>
      </c>
      <c r="C97" s="251">
        <v>409</v>
      </c>
      <c r="D97" s="251">
        <v>396</v>
      </c>
    </row>
    <row r="98" spans="1:4" x14ac:dyDescent="0.2">
      <c r="A98" s="82" t="s">
        <v>53</v>
      </c>
      <c r="B98" s="82" t="s">
        <v>137</v>
      </c>
      <c r="C98" s="251">
        <v>403</v>
      </c>
      <c r="D98" s="251">
        <v>397</v>
      </c>
    </row>
    <row r="99" spans="1:4" x14ac:dyDescent="0.2">
      <c r="A99" s="82" t="s">
        <v>53</v>
      </c>
      <c r="B99" s="82" t="s">
        <v>138</v>
      </c>
      <c r="C99" s="251">
        <v>402</v>
      </c>
      <c r="D99" s="251">
        <v>398</v>
      </c>
    </row>
    <row r="100" spans="1:4" x14ac:dyDescent="0.2">
      <c r="A100" s="82" t="s">
        <v>53</v>
      </c>
      <c r="B100" s="82" t="s">
        <v>139</v>
      </c>
      <c r="C100" s="251">
        <v>404</v>
      </c>
      <c r="D100" s="251">
        <v>400</v>
      </c>
    </row>
    <row r="101" spans="1:4" x14ac:dyDescent="0.2">
      <c r="A101" s="82" t="s">
        <v>53</v>
      </c>
      <c r="B101" s="82" t="s">
        <v>140</v>
      </c>
      <c r="C101" s="251">
        <v>405</v>
      </c>
      <c r="D101" s="251">
        <v>401</v>
      </c>
    </row>
    <row r="102" spans="1:4" x14ac:dyDescent="0.2">
      <c r="A102" s="82" t="s">
        <v>413</v>
      </c>
      <c r="B102" s="82" t="s">
        <v>129</v>
      </c>
      <c r="C102" s="251">
        <v>405</v>
      </c>
      <c r="D102" s="251">
        <v>402</v>
      </c>
    </row>
    <row r="103" spans="1:4" x14ac:dyDescent="0.2">
      <c r="A103" s="82" t="s">
        <v>53</v>
      </c>
      <c r="B103" s="82" t="s">
        <v>130</v>
      </c>
      <c r="C103" s="251">
        <v>412</v>
      </c>
      <c r="D103" s="251">
        <v>403</v>
      </c>
    </row>
    <row r="104" spans="1:4" x14ac:dyDescent="0.2">
      <c r="A104" s="82" t="s">
        <v>53</v>
      </c>
      <c r="B104" s="82" t="s">
        <v>131</v>
      </c>
      <c r="C104" s="251">
        <v>415</v>
      </c>
      <c r="D104" s="251">
        <v>405</v>
      </c>
    </row>
    <row r="105" spans="1:4" x14ac:dyDescent="0.2">
      <c r="A105" s="82" t="s">
        <v>53</v>
      </c>
      <c r="B105" s="82" t="s">
        <v>132</v>
      </c>
      <c r="C105" s="251">
        <v>418</v>
      </c>
      <c r="D105" s="251">
        <v>407</v>
      </c>
    </row>
    <row r="106" spans="1:4" x14ac:dyDescent="0.2">
      <c r="A106" s="82" t="s">
        <v>53</v>
      </c>
      <c r="B106" s="82" t="s">
        <v>133</v>
      </c>
      <c r="C106" s="251">
        <v>420</v>
      </c>
      <c r="D106" s="251">
        <v>409</v>
      </c>
    </row>
    <row r="107" spans="1:4" x14ac:dyDescent="0.2">
      <c r="A107" s="82" t="s">
        <v>53</v>
      </c>
      <c r="B107" s="82" t="s">
        <v>134</v>
      </c>
      <c r="C107" s="251">
        <v>421</v>
      </c>
      <c r="D107" s="251">
        <v>410</v>
      </c>
    </row>
    <row r="108" spans="1:4" x14ac:dyDescent="0.2">
      <c r="A108" s="82" t="s">
        <v>53</v>
      </c>
      <c r="B108" s="82" t="s">
        <v>135</v>
      </c>
      <c r="C108" s="251">
        <v>420</v>
      </c>
      <c r="D108" s="251">
        <v>411</v>
      </c>
    </row>
    <row r="109" spans="1:4" x14ac:dyDescent="0.2">
      <c r="A109" s="82" t="s">
        <v>53</v>
      </c>
      <c r="B109" s="82" t="s">
        <v>136</v>
      </c>
      <c r="C109" s="251">
        <v>419</v>
      </c>
      <c r="D109" s="251">
        <v>412</v>
      </c>
    </row>
    <row r="110" spans="1:4" x14ac:dyDescent="0.2">
      <c r="A110" s="82" t="s">
        <v>53</v>
      </c>
      <c r="B110" s="82" t="s">
        <v>137</v>
      </c>
      <c r="C110" s="251">
        <v>418</v>
      </c>
      <c r="D110" s="251">
        <v>413</v>
      </c>
    </row>
    <row r="111" spans="1:4" x14ac:dyDescent="0.2">
      <c r="A111" s="82" t="s">
        <v>53</v>
      </c>
      <c r="B111" s="82" t="s">
        <v>138</v>
      </c>
      <c r="C111" s="251">
        <v>418</v>
      </c>
      <c r="D111" s="251">
        <v>415</v>
      </c>
    </row>
    <row r="112" spans="1:4" x14ac:dyDescent="0.2">
      <c r="A112" s="82" t="s">
        <v>53</v>
      </c>
      <c r="B112" s="82" t="s">
        <v>139</v>
      </c>
      <c r="C112" s="251">
        <v>417</v>
      </c>
      <c r="D112" s="251">
        <v>416</v>
      </c>
    </row>
    <row r="113" spans="1:4" x14ac:dyDescent="0.2">
      <c r="A113" s="82" t="s">
        <v>53</v>
      </c>
      <c r="B113" s="82" t="s">
        <v>140</v>
      </c>
      <c r="C113" s="251">
        <v>416</v>
      </c>
      <c r="D113" s="251">
        <v>417</v>
      </c>
    </row>
    <row r="114" spans="1:4" x14ac:dyDescent="0.2">
      <c r="A114" s="82" t="s">
        <v>708</v>
      </c>
      <c r="B114" s="82" t="s">
        <v>129</v>
      </c>
      <c r="C114" s="251">
        <v>416</v>
      </c>
      <c r="D114" s="251">
        <v>418</v>
      </c>
    </row>
    <row r="115" spans="1:4" x14ac:dyDescent="0.2">
      <c r="A115" s="82" t="s">
        <v>53</v>
      </c>
      <c r="B115" s="82" t="s">
        <v>130</v>
      </c>
      <c r="C115" s="251">
        <v>418</v>
      </c>
      <c r="D115" s="251">
        <v>418</v>
      </c>
    </row>
    <row r="116" spans="1:4" x14ac:dyDescent="0.2">
      <c r="A116" s="82" t="s">
        <v>53</v>
      </c>
      <c r="B116" s="82" t="s">
        <v>131</v>
      </c>
      <c r="C116" s="251">
        <v>422</v>
      </c>
      <c r="D116" s="251">
        <v>419</v>
      </c>
    </row>
    <row r="117" spans="1:4" x14ac:dyDescent="0.2">
      <c r="A117" s="82" t="s">
        <v>53</v>
      </c>
      <c r="B117" s="82" t="s">
        <v>132</v>
      </c>
      <c r="C117" s="251">
        <v>419</v>
      </c>
      <c r="D117" s="251">
        <v>419</v>
      </c>
    </row>
    <row r="118" spans="1:4" x14ac:dyDescent="0.2">
      <c r="A118" s="82" t="s">
        <v>53</v>
      </c>
      <c r="B118" s="82" t="s">
        <v>133</v>
      </c>
      <c r="C118" s="251">
        <v>419</v>
      </c>
      <c r="D118" s="251">
        <v>419</v>
      </c>
    </row>
    <row r="119" spans="1:4" x14ac:dyDescent="0.2">
      <c r="A119" s="82" t="s">
        <v>53</v>
      </c>
      <c r="B119" s="82" t="s">
        <v>134</v>
      </c>
      <c r="C119" s="251">
        <v>421</v>
      </c>
      <c r="D119" s="251">
        <v>419</v>
      </c>
    </row>
    <row r="120" spans="1:4" x14ac:dyDescent="0.2">
      <c r="A120" s="82" t="s">
        <v>53</v>
      </c>
      <c r="B120" s="82" t="s">
        <v>135</v>
      </c>
      <c r="C120" s="251">
        <v>420</v>
      </c>
      <c r="D120" s="251">
        <v>419</v>
      </c>
    </row>
    <row r="121" spans="1:4" x14ac:dyDescent="0.2">
      <c r="A121" s="82" t="s">
        <v>53</v>
      </c>
      <c r="B121" s="82" t="s">
        <v>136</v>
      </c>
      <c r="C121" s="251">
        <v>416</v>
      </c>
      <c r="D121" s="251">
        <v>418</v>
      </c>
    </row>
    <row r="122" spans="1:4" x14ac:dyDescent="0.2">
      <c r="A122" s="82" t="s">
        <v>53</v>
      </c>
      <c r="B122" s="82" t="s">
        <v>137</v>
      </c>
      <c r="C122" s="251">
        <v>421</v>
      </c>
      <c r="D122" s="251">
        <v>419</v>
      </c>
    </row>
    <row r="123" spans="1:4" x14ac:dyDescent="0.2">
      <c r="A123" s="82" t="s">
        <v>53</v>
      </c>
      <c r="B123" s="82" t="s">
        <v>138</v>
      </c>
      <c r="C123" s="251">
        <v>418</v>
      </c>
      <c r="D123" s="251">
        <v>419</v>
      </c>
    </row>
    <row r="124" spans="1:4" x14ac:dyDescent="0.2">
      <c r="A124" s="82" t="s">
        <v>53</v>
      </c>
      <c r="B124" s="82" t="s">
        <v>139</v>
      </c>
      <c r="C124" s="251">
        <v>417</v>
      </c>
      <c r="D124" s="251">
        <v>419</v>
      </c>
    </row>
    <row r="125" spans="1:4" x14ac:dyDescent="0.2">
      <c r="A125" s="82" t="s">
        <v>53</v>
      </c>
      <c r="B125" s="82" t="s">
        <v>140</v>
      </c>
      <c r="C125" s="251">
        <v>422</v>
      </c>
      <c r="D125" s="251">
        <v>419</v>
      </c>
    </row>
    <row r="126" spans="1:4" x14ac:dyDescent="0.2">
      <c r="A126" s="82" t="s">
        <v>1112</v>
      </c>
      <c r="B126" s="82" t="s">
        <v>129</v>
      </c>
      <c r="C126" s="251">
        <v>422</v>
      </c>
      <c r="D126" s="251">
        <v>420</v>
      </c>
    </row>
    <row r="127" spans="1:4" x14ac:dyDescent="0.2">
      <c r="A127" s="82" t="s">
        <v>53</v>
      </c>
      <c r="B127" s="82" t="s">
        <v>130</v>
      </c>
      <c r="C127" s="251">
        <v>422</v>
      </c>
      <c r="D127" s="251">
        <v>420</v>
      </c>
    </row>
    <row r="128" spans="1:4" x14ac:dyDescent="0.2">
      <c r="A128" s="82" t="s">
        <v>53</v>
      </c>
      <c r="B128" s="82" t="s">
        <v>131</v>
      </c>
      <c r="C128" s="251">
        <v>420</v>
      </c>
      <c r="D128" s="251">
        <v>420</v>
      </c>
    </row>
    <row r="129" spans="1:4" x14ac:dyDescent="0.2">
      <c r="A129" s="82" t="s">
        <v>53</v>
      </c>
      <c r="B129" s="82" t="s">
        <v>132</v>
      </c>
      <c r="C129" s="251">
        <v>421</v>
      </c>
      <c r="D129" s="251">
        <v>420</v>
      </c>
    </row>
    <row r="130" spans="1:4" x14ac:dyDescent="0.2">
      <c r="A130" s="82" t="s">
        <v>53</v>
      </c>
      <c r="B130" s="82" t="s">
        <v>133</v>
      </c>
      <c r="C130" s="251">
        <v>420</v>
      </c>
      <c r="D130" s="251">
        <v>420</v>
      </c>
    </row>
    <row r="131" spans="1:4" x14ac:dyDescent="0.2">
      <c r="A131" s="82" t="s">
        <v>53</v>
      </c>
      <c r="B131" s="82" t="s">
        <v>134</v>
      </c>
      <c r="C131" s="251">
        <v>421</v>
      </c>
      <c r="D131" s="251">
        <v>420</v>
      </c>
    </row>
    <row r="132" spans="1:4" x14ac:dyDescent="0.2">
      <c r="A132" s="82" t="s">
        <v>53</v>
      </c>
      <c r="B132" s="82" t="s">
        <v>135</v>
      </c>
      <c r="C132" s="251">
        <v>423</v>
      </c>
      <c r="D132" s="251">
        <v>420</v>
      </c>
    </row>
  </sheetData>
  <mergeCells count="1">
    <mergeCell ref="H1:I1"/>
  </mergeCells>
  <hyperlinks>
    <hyperlink ref="H1:I1" location="Index!A1" display="Regresar al Índice" xr:uid="{B0B7000A-ED06-4D25-ADA0-CF1ADBBD42EC}"/>
  </hyperlink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E4EEE-7BCC-4EBE-8B6B-F5906ECC4264}">
  <sheetPr codeName="Hoja128"/>
  <dimension ref="A1:I24"/>
  <sheetViews>
    <sheetView workbookViewId="0"/>
  </sheetViews>
  <sheetFormatPr baseColWidth="10" defaultRowHeight="12.75" x14ac:dyDescent="0.2"/>
  <cols>
    <col min="1" max="16384" width="11.42578125" style="82"/>
  </cols>
  <sheetData>
    <row r="1" spans="1:9" ht="15" x14ac:dyDescent="0.25">
      <c r="A1" s="27" t="s">
        <v>1928</v>
      </c>
      <c r="H1" s="151" t="s">
        <v>1294</v>
      </c>
      <c r="I1" s="151"/>
    </row>
    <row r="2" spans="1:9" x14ac:dyDescent="0.2">
      <c r="A2" s="82" t="s">
        <v>1264</v>
      </c>
    </row>
    <row r="5" spans="1:9" x14ac:dyDescent="0.2">
      <c r="A5" s="82" t="s">
        <v>2</v>
      </c>
      <c r="B5" s="82" t="s">
        <v>592</v>
      </c>
    </row>
    <row r="6" spans="1:9" x14ac:dyDescent="0.2">
      <c r="A6" s="82" t="s">
        <v>17</v>
      </c>
      <c r="B6" s="250">
        <v>0.41626641050272201</v>
      </c>
    </row>
    <row r="7" spans="1:9" x14ac:dyDescent="0.2">
      <c r="A7" s="82" t="s">
        <v>32</v>
      </c>
      <c r="B7" s="250">
        <v>0.73647134165866202</v>
      </c>
    </row>
    <row r="8" spans="1:9" x14ac:dyDescent="0.2">
      <c r="A8" s="82" t="s">
        <v>26</v>
      </c>
      <c r="B8" s="250">
        <v>0.75248158821645805</v>
      </c>
    </row>
    <row r="9" spans="1:9" x14ac:dyDescent="0.2">
      <c r="A9" s="82" t="s">
        <v>31</v>
      </c>
      <c r="B9" s="250">
        <v>0.91258405379442797</v>
      </c>
    </row>
    <row r="10" spans="1:9" x14ac:dyDescent="0.2">
      <c r="A10" s="82" t="s">
        <v>12</v>
      </c>
      <c r="B10" s="250">
        <v>1.16874799871918</v>
      </c>
    </row>
    <row r="11" spans="1:9" x14ac:dyDescent="0.2">
      <c r="A11" s="82" t="s">
        <v>3</v>
      </c>
      <c r="B11" s="250">
        <v>1.4089016970861299</v>
      </c>
    </row>
    <row r="12" spans="1:9" x14ac:dyDescent="0.2">
      <c r="A12" s="82" t="s">
        <v>9</v>
      </c>
      <c r="B12" s="250">
        <v>2.2094140249759802</v>
      </c>
    </row>
    <row r="13" spans="1:9" x14ac:dyDescent="0.2">
      <c r="A13" s="82" t="s">
        <v>22</v>
      </c>
      <c r="B13" s="250">
        <v>2.81780339417227</v>
      </c>
    </row>
    <row r="14" spans="1:9" x14ac:dyDescent="0.2">
      <c r="A14" s="82" t="s">
        <v>25</v>
      </c>
      <c r="B14" s="250">
        <v>2.9298751200768498</v>
      </c>
    </row>
    <row r="15" spans="1:9" x14ac:dyDescent="0.2">
      <c r="A15" s="82" t="s">
        <v>23</v>
      </c>
      <c r="B15" s="250">
        <v>3.9545308997758601</v>
      </c>
    </row>
    <row r="16" spans="1:9" x14ac:dyDescent="0.2">
      <c r="A16" s="82" t="s">
        <v>13</v>
      </c>
      <c r="B16" s="250">
        <v>4.4028178033941696</v>
      </c>
    </row>
    <row r="17" spans="1:2" x14ac:dyDescent="0.2">
      <c r="A17" s="82" t="s">
        <v>27</v>
      </c>
      <c r="B17" s="250">
        <v>5.63560678834454</v>
      </c>
    </row>
    <row r="18" spans="1:2" x14ac:dyDescent="0.2">
      <c r="A18" s="82" t="s">
        <v>14</v>
      </c>
      <c r="B18" s="250">
        <v>6.4681396093499801</v>
      </c>
    </row>
    <row r="19" spans="1:2" x14ac:dyDescent="0.2">
      <c r="A19" s="82" t="s">
        <v>0</v>
      </c>
      <c r="B19" s="250">
        <v>6.7723342939481297</v>
      </c>
    </row>
    <row r="20" spans="1:2" x14ac:dyDescent="0.2">
      <c r="A20" s="82" t="s">
        <v>29</v>
      </c>
      <c r="B20" s="250">
        <v>6.8203650336215196</v>
      </c>
    </row>
    <row r="21" spans="1:2" x14ac:dyDescent="0.2">
      <c r="A21" s="82" t="s">
        <v>10</v>
      </c>
      <c r="B21" s="250">
        <v>7.2686519372398299</v>
      </c>
    </row>
    <row r="22" spans="1:2" x14ac:dyDescent="0.2">
      <c r="A22" s="82" t="s">
        <v>8</v>
      </c>
      <c r="B22" s="250">
        <v>9.2058917707332704</v>
      </c>
    </row>
    <row r="23" spans="1:2" x14ac:dyDescent="0.2">
      <c r="A23" s="82" t="s">
        <v>20</v>
      </c>
      <c r="B23" s="250">
        <v>13.368555875760499</v>
      </c>
    </row>
    <row r="24" spans="1:2" x14ac:dyDescent="0.2">
      <c r="A24" s="82" t="s">
        <v>4</v>
      </c>
      <c r="B24" s="250">
        <v>18.715978226064699</v>
      </c>
    </row>
  </sheetData>
  <mergeCells count="1">
    <mergeCell ref="H1:I1"/>
  </mergeCells>
  <hyperlinks>
    <hyperlink ref="H1:I1" location="Index!A1" display="Regresar al Índice" xr:uid="{6DB5B958-B8B3-4C9C-8522-26CAC75F593D}"/>
  </hyperlink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EAF77-3420-4E8B-898C-659E117B3B32}">
  <sheetPr codeName="Hoja129"/>
  <dimension ref="A1:M132"/>
  <sheetViews>
    <sheetView workbookViewId="0"/>
  </sheetViews>
  <sheetFormatPr baseColWidth="10" defaultRowHeight="12.75" x14ac:dyDescent="0.2"/>
  <cols>
    <col min="1" max="16384" width="11.42578125" style="82"/>
  </cols>
  <sheetData>
    <row r="1" spans="1:13" ht="15" x14ac:dyDescent="0.25">
      <c r="A1" s="27" t="s">
        <v>1929</v>
      </c>
      <c r="H1" s="151" t="s">
        <v>1294</v>
      </c>
      <c r="I1" s="151"/>
    </row>
    <row r="2" spans="1:13" x14ac:dyDescent="0.2">
      <c r="A2" s="82" t="s">
        <v>1264</v>
      </c>
    </row>
    <row r="5" spans="1:13" x14ac:dyDescent="0.2">
      <c r="A5" s="82" t="s">
        <v>285</v>
      </c>
      <c r="B5" s="82" t="s">
        <v>329</v>
      </c>
      <c r="C5" s="82" t="s">
        <v>599</v>
      </c>
      <c r="D5" s="82" t="s">
        <v>591</v>
      </c>
      <c r="G5" s="82" t="s">
        <v>135</v>
      </c>
      <c r="H5" s="82" t="s">
        <v>134</v>
      </c>
      <c r="I5" s="82" t="s">
        <v>1173</v>
      </c>
      <c r="J5" s="82" t="s">
        <v>1803</v>
      </c>
      <c r="K5" s="82" t="s">
        <v>1546</v>
      </c>
      <c r="L5" s="82" t="s">
        <v>1804</v>
      </c>
      <c r="M5" s="82" t="s">
        <v>1547</v>
      </c>
    </row>
    <row r="6" spans="1:13" x14ac:dyDescent="0.2">
      <c r="A6" s="82" t="s">
        <v>59</v>
      </c>
      <c r="B6" s="82" t="s">
        <v>129</v>
      </c>
      <c r="C6" s="251">
        <v>132542</v>
      </c>
      <c r="D6" s="251">
        <v>125560</v>
      </c>
      <c r="G6" s="251">
        <v>219996</v>
      </c>
      <c r="H6" s="251">
        <v>228960</v>
      </c>
      <c r="I6" s="251">
        <v>215290</v>
      </c>
      <c r="J6" s="250">
        <v>2.2000000000000002</v>
      </c>
      <c r="K6" s="250">
        <v>7.7</v>
      </c>
      <c r="L6" s="251">
        <v>224454</v>
      </c>
      <c r="M6" s="251">
        <v>224061</v>
      </c>
    </row>
    <row r="7" spans="1:13" x14ac:dyDescent="0.2">
      <c r="A7" s="82" t="s">
        <v>53</v>
      </c>
      <c r="B7" s="82" t="s">
        <v>130</v>
      </c>
      <c r="C7" s="251">
        <v>132003</v>
      </c>
      <c r="D7" s="251">
        <v>126180</v>
      </c>
    </row>
    <row r="8" spans="1:13" x14ac:dyDescent="0.2">
      <c r="A8" s="82" t="s">
        <v>53</v>
      </c>
      <c r="B8" s="82" t="s">
        <v>131</v>
      </c>
      <c r="C8" s="251">
        <v>134911</v>
      </c>
      <c r="D8" s="251">
        <v>126844</v>
      </c>
    </row>
    <row r="9" spans="1:13" x14ac:dyDescent="0.2">
      <c r="A9" s="82" t="s">
        <v>53</v>
      </c>
      <c r="B9" s="82" t="s">
        <v>132</v>
      </c>
      <c r="C9" s="251">
        <v>135436</v>
      </c>
      <c r="D9" s="251">
        <v>127707</v>
      </c>
    </row>
    <row r="10" spans="1:13" x14ac:dyDescent="0.2">
      <c r="A10" s="82" t="s">
        <v>53</v>
      </c>
      <c r="B10" s="82" t="s">
        <v>133</v>
      </c>
      <c r="C10" s="251">
        <v>137183</v>
      </c>
      <c r="D10" s="251">
        <v>128808</v>
      </c>
    </row>
    <row r="11" spans="1:13" x14ac:dyDescent="0.2">
      <c r="A11" s="82" t="s">
        <v>53</v>
      </c>
      <c r="B11" s="82" t="s">
        <v>134</v>
      </c>
      <c r="C11" s="251">
        <v>137311</v>
      </c>
      <c r="D11" s="251">
        <v>129765</v>
      </c>
    </row>
    <row r="12" spans="1:13" x14ac:dyDescent="0.2">
      <c r="A12" s="82" t="s">
        <v>53</v>
      </c>
      <c r="B12" s="82" t="s">
        <v>135</v>
      </c>
      <c r="C12" s="251">
        <v>135598</v>
      </c>
      <c r="D12" s="251">
        <v>130719</v>
      </c>
    </row>
    <row r="13" spans="1:13" x14ac:dyDescent="0.2">
      <c r="A13" s="82" t="s">
        <v>53</v>
      </c>
      <c r="B13" s="82" t="s">
        <v>136</v>
      </c>
      <c r="C13" s="251">
        <v>135693</v>
      </c>
      <c r="D13" s="251">
        <v>131835</v>
      </c>
    </row>
    <row r="14" spans="1:13" x14ac:dyDescent="0.2">
      <c r="A14" s="82" t="s">
        <v>53</v>
      </c>
      <c r="B14" s="82" t="s">
        <v>137</v>
      </c>
      <c r="C14" s="251">
        <v>135379</v>
      </c>
      <c r="D14" s="251">
        <v>132891</v>
      </c>
    </row>
    <row r="15" spans="1:13" x14ac:dyDescent="0.2">
      <c r="A15" s="82" t="s">
        <v>53</v>
      </c>
      <c r="B15" s="82" t="s">
        <v>138</v>
      </c>
      <c r="C15" s="251">
        <v>137228</v>
      </c>
      <c r="D15" s="251">
        <v>133881</v>
      </c>
    </row>
    <row r="16" spans="1:13" x14ac:dyDescent="0.2">
      <c r="A16" s="82" t="s">
        <v>53</v>
      </c>
      <c r="B16" s="82" t="s">
        <v>139</v>
      </c>
      <c r="C16" s="251">
        <v>136598</v>
      </c>
      <c r="D16" s="251">
        <v>134732</v>
      </c>
    </row>
    <row r="17" spans="1:4" x14ac:dyDescent="0.2">
      <c r="A17" s="82" t="s">
        <v>53</v>
      </c>
      <c r="B17" s="82" t="s">
        <v>140</v>
      </c>
      <c r="C17" s="251">
        <v>137134</v>
      </c>
      <c r="D17" s="251">
        <v>135585</v>
      </c>
    </row>
    <row r="18" spans="1:4" x14ac:dyDescent="0.2">
      <c r="A18" s="82" t="s">
        <v>72</v>
      </c>
      <c r="B18" s="82" t="s">
        <v>129</v>
      </c>
      <c r="C18" s="251">
        <v>137068</v>
      </c>
      <c r="D18" s="251">
        <v>135962</v>
      </c>
    </row>
    <row r="19" spans="1:4" x14ac:dyDescent="0.2">
      <c r="A19" s="82" t="s">
        <v>53</v>
      </c>
      <c r="B19" s="82" t="s">
        <v>130</v>
      </c>
      <c r="C19" s="251">
        <v>138202</v>
      </c>
      <c r="D19" s="251">
        <v>136478</v>
      </c>
    </row>
    <row r="20" spans="1:4" x14ac:dyDescent="0.2">
      <c r="A20" s="82" t="s">
        <v>53</v>
      </c>
      <c r="B20" s="82" t="s">
        <v>131</v>
      </c>
      <c r="C20" s="251">
        <v>135755</v>
      </c>
      <c r="D20" s="251">
        <v>136549</v>
      </c>
    </row>
    <row r="21" spans="1:4" x14ac:dyDescent="0.2">
      <c r="A21" s="82" t="s">
        <v>53</v>
      </c>
      <c r="B21" s="82" t="s">
        <v>132</v>
      </c>
      <c r="C21" s="251">
        <v>135620</v>
      </c>
      <c r="D21" s="251">
        <v>136564</v>
      </c>
    </row>
    <row r="22" spans="1:4" x14ac:dyDescent="0.2">
      <c r="A22" s="82" t="s">
        <v>53</v>
      </c>
      <c r="B22" s="82" t="s">
        <v>133</v>
      </c>
      <c r="C22" s="251">
        <v>135760</v>
      </c>
      <c r="D22" s="251">
        <v>136446</v>
      </c>
    </row>
    <row r="23" spans="1:4" x14ac:dyDescent="0.2">
      <c r="A23" s="82" t="s">
        <v>53</v>
      </c>
      <c r="B23" s="82" t="s">
        <v>134</v>
      </c>
      <c r="C23" s="251">
        <v>135146</v>
      </c>
      <c r="D23" s="251">
        <v>136265</v>
      </c>
    </row>
    <row r="24" spans="1:4" x14ac:dyDescent="0.2">
      <c r="A24" s="82" t="s">
        <v>53</v>
      </c>
      <c r="B24" s="82" t="s">
        <v>135</v>
      </c>
      <c r="C24" s="251">
        <v>133261</v>
      </c>
      <c r="D24" s="251">
        <v>136070</v>
      </c>
    </row>
    <row r="25" spans="1:4" x14ac:dyDescent="0.2">
      <c r="A25" s="82" t="s">
        <v>53</v>
      </c>
      <c r="B25" s="82" t="s">
        <v>136</v>
      </c>
      <c r="C25" s="251">
        <v>136395</v>
      </c>
      <c r="D25" s="251">
        <v>136129</v>
      </c>
    </row>
    <row r="26" spans="1:4" x14ac:dyDescent="0.2">
      <c r="A26" s="82" t="s">
        <v>53</v>
      </c>
      <c r="B26" s="82" t="s">
        <v>137</v>
      </c>
      <c r="C26" s="251">
        <v>138072</v>
      </c>
      <c r="D26" s="251">
        <v>136353</v>
      </c>
    </row>
    <row r="27" spans="1:4" x14ac:dyDescent="0.2">
      <c r="A27" s="82" t="s">
        <v>53</v>
      </c>
      <c r="B27" s="82" t="s">
        <v>138</v>
      </c>
      <c r="C27" s="251">
        <v>138343</v>
      </c>
      <c r="D27" s="251">
        <v>136446</v>
      </c>
    </row>
    <row r="28" spans="1:4" x14ac:dyDescent="0.2">
      <c r="A28" s="82" t="s">
        <v>53</v>
      </c>
      <c r="B28" s="82" t="s">
        <v>139</v>
      </c>
      <c r="C28" s="251">
        <v>140999</v>
      </c>
      <c r="D28" s="251">
        <v>136813</v>
      </c>
    </row>
    <row r="29" spans="1:4" x14ac:dyDescent="0.2">
      <c r="A29" s="82" t="s">
        <v>53</v>
      </c>
      <c r="B29" s="82" t="s">
        <v>140</v>
      </c>
      <c r="C29" s="251">
        <v>138657</v>
      </c>
      <c r="D29" s="251">
        <v>136940</v>
      </c>
    </row>
    <row r="30" spans="1:4" x14ac:dyDescent="0.2">
      <c r="A30" s="82" t="s">
        <v>73</v>
      </c>
      <c r="B30" s="82" t="s">
        <v>129</v>
      </c>
      <c r="C30" s="251">
        <v>138297</v>
      </c>
      <c r="D30" s="251">
        <v>137042</v>
      </c>
    </row>
    <row r="31" spans="1:4" x14ac:dyDescent="0.2">
      <c r="A31" s="82" t="s">
        <v>53</v>
      </c>
      <c r="B31" s="82" t="s">
        <v>130</v>
      </c>
      <c r="C31" s="251">
        <v>135299</v>
      </c>
      <c r="D31" s="251">
        <v>136800</v>
      </c>
    </row>
    <row r="32" spans="1:4" x14ac:dyDescent="0.2">
      <c r="A32" s="82" t="s">
        <v>53</v>
      </c>
      <c r="B32" s="82" t="s">
        <v>131</v>
      </c>
      <c r="C32" s="251">
        <v>136376</v>
      </c>
      <c r="D32" s="251">
        <v>136852</v>
      </c>
    </row>
    <row r="33" spans="1:4" x14ac:dyDescent="0.2">
      <c r="A33" s="82" t="s">
        <v>53</v>
      </c>
      <c r="B33" s="82" t="s">
        <v>132</v>
      </c>
      <c r="C33" s="251">
        <v>137921</v>
      </c>
      <c r="D33" s="251">
        <v>137044</v>
      </c>
    </row>
    <row r="34" spans="1:4" x14ac:dyDescent="0.2">
      <c r="A34" s="82" t="s">
        <v>53</v>
      </c>
      <c r="B34" s="82" t="s">
        <v>133</v>
      </c>
      <c r="C34" s="251">
        <v>138944</v>
      </c>
      <c r="D34" s="251">
        <v>137309</v>
      </c>
    </row>
    <row r="35" spans="1:4" x14ac:dyDescent="0.2">
      <c r="A35" s="82" t="s">
        <v>53</v>
      </c>
      <c r="B35" s="82" t="s">
        <v>134</v>
      </c>
      <c r="C35" s="251">
        <v>141006</v>
      </c>
      <c r="D35" s="251">
        <v>137798</v>
      </c>
    </row>
    <row r="36" spans="1:4" x14ac:dyDescent="0.2">
      <c r="A36" s="82" t="s">
        <v>53</v>
      </c>
      <c r="B36" s="82" t="s">
        <v>135</v>
      </c>
      <c r="C36" s="251">
        <v>141101</v>
      </c>
      <c r="D36" s="251">
        <v>138451</v>
      </c>
    </row>
    <row r="37" spans="1:4" x14ac:dyDescent="0.2">
      <c r="A37" s="82" t="s">
        <v>53</v>
      </c>
      <c r="B37" s="82" t="s">
        <v>136</v>
      </c>
      <c r="C37" s="251">
        <v>140867</v>
      </c>
      <c r="D37" s="251">
        <v>138824</v>
      </c>
    </row>
    <row r="38" spans="1:4" x14ac:dyDescent="0.2">
      <c r="A38" s="82" t="s">
        <v>53</v>
      </c>
      <c r="B38" s="82" t="s">
        <v>137</v>
      </c>
      <c r="C38" s="251">
        <v>143124</v>
      </c>
      <c r="D38" s="251">
        <v>139244</v>
      </c>
    </row>
    <row r="39" spans="1:4" x14ac:dyDescent="0.2">
      <c r="A39" s="82" t="s">
        <v>53</v>
      </c>
      <c r="B39" s="82" t="s">
        <v>138</v>
      </c>
      <c r="C39" s="251">
        <v>145017</v>
      </c>
      <c r="D39" s="251">
        <v>139801</v>
      </c>
    </row>
    <row r="40" spans="1:4" x14ac:dyDescent="0.2">
      <c r="A40" s="82" t="s">
        <v>53</v>
      </c>
      <c r="B40" s="82" t="s">
        <v>139</v>
      </c>
      <c r="C40" s="251">
        <v>146837</v>
      </c>
      <c r="D40" s="251">
        <v>140287</v>
      </c>
    </row>
    <row r="41" spans="1:4" x14ac:dyDescent="0.2">
      <c r="A41" s="82" t="s">
        <v>53</v>
      </c>
      <c r="B41" s="82" t="s">
        <v>140</v>
      </c>
      <c r="C41" s="251">
        <v>148110</v>
      </c>
      <c r="D41" s="251">
        <v>141075</v>
      </c>
    </row>
    <row r="42" spans="1:4" x14ac:dyDescent="0.2">
      <c r="A42" s="82" t="s">
        <v>74</v>
      </c>
      <c r="B42" s="82" t="s">
        <v>129</v>
      </c>
      <c r="C42" s="251">
        <v>143355</v>
      </c>
      <c r="D42" s="251">
        <v>141496</v>
      </c>
    </row>
    <row r="43" spans="1:4" x14ac:dyDescent="0.2">
      <c r="A43" s="82" t="s">
        <v>53</v>
      </c>
      <c r="B43" s="82" t="s">
        <v>130</v>
      </c>
      <c r="C43" s="251">
        <v>144166</v>
      </c>
      <c r="D43" s="251">
        <v>142235</v>
      </c>
    </row>
    <row r="44" spans="1:4" x14ac:dyDescent="0.2">
      <c r="A44" s="82" t="s">
        <v>53</v>
      </c>
      <c r="B44" s="82" t="s">
        <v>131</v>
      </c>
      <c r="C44" s="251">
        <v>145207</v>
      </c>
      <c r="D44" s="251">
        <v>142971</v>
      </c>
    </row>
    <row r="45" spans="1:4" x14ac:dyDescent="0.2">
      <c r="A45" s="82" t="s">
        <v>53</v>
      </c>
      <c r="B45" s="82" t="s">
        <v>132</v>
      </c>
      <c r="C45" s="251">
        <v>147078</v>
      </c>
      <c r="D45" s="251">
        <v>143734</v>
      </c>
    </row>
    <row r="46" spans="1:4" x14ac:dyDescent="0.2">
      <c r="A46" s="82" t="s">
        <v>53</v>
      </c>
      <c r="B46" s="82" t="s">
        <v>133</v>
      </c>
      <c r="C46" s="251">
        <v>145950</v>
      </c>
      <c r="D46" s="251">
        <v>144318</v>
      </c>
    </row>
    <row r="47" spans="1:4" x14ac:dyDescent="0.2">
      <c r="A47" s="82" t="s">
        <v>53</v>
      </c>
      <c r="B47" s="82" t="s">
        <v>134</v>
      </c>
      <c r="C47" s="251">
        <v>148723</v>
      </c>
      <c r="D47" s="251">
        <v>144961</v>
      </c>
    </row>
    <row r="48" spans="1:4" x14ac:dyDescent="0.2">
      <c r="A48" s="82" t="s">
        <v>53</v>
      </c>
      <c r="B48" s="82" t="s">
        <v>135</v>
      </c>
      <c r="C48" s="251">
        <v>147632</v>
      </c>
      <c r="D48" s="251">
        <v>145506</v>
      </c>
    </row>
    <row r="49" spans="1:4" x14ac:dyDescent="0.2">
      <c r="A49" s="82" t="s">
        <v>53</v>
      </c>
      <c r="B49" s="82" t="s">
        <v>136</v>
      </c>
      <c r="C49" s="251">
        <v>152741</v>
      </c>
      <c r="D49" s="251">
        <v>146495</v>
      </c>
    </row>
    <row r="50" spans="1:4" x14ac:dyDescent="0.2">
      <c r="A50" s="82" t="s">
        <v>53</v>
      </c>
      <c r="B50" s="82" t="s">
        <v>137</v>
      </c>
      <c r="C50" s="251">
        <v>156454</v>
      </c>
      <c r="D50" s="251">
        <v>147606</v>
      </c>
    </row>
    <row r="51" spans="1:4" x14ac:dyDescent="0.2">
      <c r="A51" s="82" t="s">
        <v>53</v>
      </c>
      <c r="B51" s="82" t="s">
        <v>138</v>
      </c>
      <c r="C51" s="251">
        <v>162705</v>
      </c>
      <c r="D51" s="251">
        <v>149080</v>
      </c>
    </row>
    <row r="52" spans="1:4" x14ac:dyDescent="0.2">
      <c r="A52" s="82" t="s">
        <v>53</v>
      </c>
      <c r="B52" s="82" t="s">
        <v>139</v>
      </c>
      <c r="C52" s="251">
        <v>166273</v>
      </c>
      <c r="D52" s="251">
        <v>150700</v>
      </c>
    </row>
    <row r="53" spans="1:4" x14ac:dyDescent="0.2">
      <c r="A53" s="82" t="s">
        <v>53</v>
      </c>
      <c r="B53" s="82" t="s">
        <v>140</v>
      </c>
      <c r="C53" s="251">
        <v>167561</v>
      </c>
      <c r="D53" s="251">
        <v>152320</v>
      </c>
    </row>
    <row r="54" spans="1:4" x14ac:dyDescent="0.2">
      <c r="A54" s="82" t="s">
        <v>75</v>
      </c>
      <c r="B54" s="82" t="s">
        <v>129</v>
      </c>
      <c r="C54" s="251">
        <v>166202</v>
      </c>
      <c r="D54" s="251">
        <v>154224</v>
      </c>
    </row>
    <row r="55" spans="1:4" x14ac:dyDescent="0.2">
      <c r="A55" s="82" t="s">
        <v>53</v>
      </c>
      <c r="B55" s="82" t="s">
        <v>130</v>
      </c>
      <c r="C55" s="251">
        <v>165255</v>
      </c>
      <c r="D55" s="251">
        <v>155982</v>
      </c>
    </row>
    <row r="56" spans="1:4" x14ac:dyDescent="0.2">
      <c r="A56" s="82" t="s">
        <v>53</v>
      </c>
      <c r="B56" s="82" t="s">
        <v>131</v>
      </c>
      <c r="C56" s="251">
        <v>169563</v>
      </c>
      <c r="D56" s="251">
        <v>158011</v>
      </c>
    </row>
    <row r="57" spans="1:4" x14ac:dyDescent="0.2">
      <c r="A57" s="82" t="s">
        <v>53</v>
      </c>
      <c r="B57" s="82" t="s">
        <v>132</v>
      </c>
      <c r="C57" s="251">
        <v>169234</v>
      </c>
      <c r="D57" s="251">
        <v>159858</v>
      </c>
    </row>
    <row r="58" spans="1:4" x14ac:dyDescent="0.2">
      <c r="A58" s="82" t="s">
        <v>53</v>
      </c>
      <c r="B58" s="82" t="s">
        <v>133</v>
      </c>
      <c r="C58" s="251">
        <v>167441</v>
      </c>
      <c r="D58" s="251">
        <v>161649</v>
      </c>
    </row>
    <row r="59" spans="1:4" x14ac:dyDescent="0.2">
      <c r="A59" s="82" t="s">
        <v>53</v>
      </c>
      <c r="B59" s="82" t="s">
        <v>134</v>
      </c>
      <c r="C59" s="251">
        <v>167945</v>
      </c>
      <c r="D59" s="251">
        <v>163250</v>
      </c>
    </row>
    <row r="60" spans="1:4" x14ac:dyDescent="0.2">
      <c r="A60" s="82" t="s">
        <v>53</v>
      </c>
      <c r="B60" s="82" t="s">
        <v>135</v>
      </c>
      <c r="C60" s="251">
        <v>169689</v>
      </c>
      <c r="D60" s="251">
        <v>165089</v>
      </c>
    </row>
    <row r="61" spans="1:4" x14ac:dyDescent="0.2">
      <c r="A61" s="82" t="s">
        <v>53</v>
      </c>
      <c r="B61" s="82" t="s">
        <v>136</v>
      </c>
      <c r="C61" s="251">
        <v>169933</v>
      </c>
      <c r="D61" s="251">
        <v>166521</v>
      </c>
    </row>
    <row r="62" spans="1:4" x14ac:dyDescent="0.2">
      <c r="A62" s="82" t="s">
        <v>53</v>
      </c>
      <c r="B62" s="82" t="s">
        <v>137</v>
      </c>
      <c r="C62" s="251">
        <v>171982</v>
      </c>
      <c r="D62" s="251">
        <v>167815</v>
      </c>
    </row>
    <row r="63" spans="1:4" x14ac:dyDescent="0.2">
      <c r="A63" s="82" t="s">
        <v>53</v>
      </c>
      <c r="B63" s="82" t="s">
        <v>138</v>
      </c>
      <c r="C63" s="251">
        <v>175631</v>
      </c>
      <c r="D63" s="251">
        <v>168892</v>
      </c>
    </row>
    <row r="64" spans="1:4" x14ac:dyDescent="0.2">
      <c r="A64" s="82" t="s">
        <v>53</v>
      </c>
      <c r="B64" s="82" t="s">
        <v>139</v>
      </c>
      <c r="C64" s="251">
        <v>177347</v>
      </c>
      <c r="D64" s="251">
        <v>169815</v>
      </c>
    </row>
    <row r="65" spans="1:4" x14ac:dyDescent="0.2">
      <c r="A65" s="82" t="s">
        <v>53</v>
      </c>
      <c r="B65" s="82" t="s">
        <v>140</v>
      </c>
      <c r="C65" s="251">
        <v>179261</v>
      </c>
      <c r="D65" s="251">
        <v>170790</v>
      </c>
    </row>
    <row r="66" spans="1:4" x14ac:dyDescent="0.2">
      <c r="A66" s="82" t="s">
        <v>76</v>
      </c>
      <c r="B66" s="82" t="s">
        <v>129</v>
      </c>
      <c r="C66" s="251">
        <v>175560</v>
      </c>
      <c r="D66" s="251">
        <v>171570</v>
      </c>
    </row>
    <row r="67" spans="1:4" x14ac:dyDescent="0.2">
      <c r="A67" s="82" t="s">
        <v>53</v>
      </c>
      <c r="B67" s="82" t="s">
        <v>130</v>
      </c>
      <c r="C67" s="251">
        <v>175111</v>
      </c>
      <c r="D67" s="251">
        <v>172391</v>
      </c>
    </row>
    <row r="68" spans="1:4" x14ac:dyDescent="0.2">
      <c r="A68" s="82" t="s">
        <v>53</v>
      </c>
      <c r="B68" s="82" t="s">
        <v>131</v>
      </c>
      <c r="C68" s="251">
        <v>175854</v>
      </c>
      <c r="D68" s="251">
        <v>172916</v>
      </c>
    </row>
    <row r="69" spans="1:4" x14ac:dyDescent="0.2">
      <c r="A69" s="82" t="s">
        <v>53</v>
      </c>
      <c r="B69" s="82" t="s">
        <v>132</v>
      </c>
      <c r="C69" s="251">
        <v>177884</v>
      </c>
      <c r="D69" s="251">
        <v>173636</v>
      </c>
    </row>
    <row r="70" spans="1:4" x14ac:dyDescent="0.2">
      <c r="A70" s="82" t="s">
        <v>53</v>
      </c>
      <c r="B70" s="82" t="s">
        <v>133</v>
      </c>
      <c r="C70" s="251">
        <v>180730</v>
      </c>
      <c r="D70" s="251">
        <v>174744</v>
      </c>
    </row>
    <row r="71" spans="1:4" x14ac:dyDescent="0.2">
      <c r="A71" s="82" t="s">
        <v>53</v>
      </c>
      <c r="B71" s="82" t="s">
        <v>134</v>
      </c>
      <c r="C71" s="251">
        <v>182595</v>
      </c>
      <c r="D71" s="251">
        <v>175965</v>
      </c>
    </row>
    <row r="72" spans="1:4" x14ac:dyDescent="0.2">
      <c r="A72" s="82" t="s">
        <v>53</v>
      </c>
      <c r="B72" s="82" t="s">
        <v>135</v>
      </c>
      <c r="C72" s="251">
        <v>185563</v>
      </c>
      <c r="D72" s="251">
        <v>177288</v>
      </c>
    </row>
    <row r="73" spans="1:4" x14ac:dyDescent="0.2">
      <c r="A73" s="82" t="s">
        <v>53</v>
      </c>
      <c r="B73" s="82" t="s">
        <v>136</v>
      </c>
      <c r="C73" s="251">
        <v>188966</v>
      </c>
      <c r="D73" s="251">
        <v>178874</v>
      </c>
    </row>
    <row r="74" spans="1:4" x14ac:dyDescent="0.2">
      <c r="A74" s="82" t="s">
        <v>53</v>
      </c>
      <c r="B74" s="82" t="s">
        <v>137</v>
      </c>
      <c r="C74" s="251">
        <v>192371</v>
      </c>
      <c r="D74" s="251">
        <v>180573</v>
      </c>
    </row>
    <row r="75" spans="1:4" x14ac:dyDescent="0.2">
      <c r="A75" s="82" t="s">
        <v>53</v>
      </c>
      <c r="B75" s="82" t="s">
        <v>138</v>
      </c>
      <c r="C75" s="251">
        <v>194536</v>
      </c>
      <c r="D75" s="251">
        <v>182148</v>
      </c>
    </row>
    <row r="76" spans="1:4" x14ac:dyDescent="0.2">
      <c r="A76" s="82" t="s">
        <v>53</v>
      </c>
      <c r="B76" s="82" t="s">
        <v>139</v>
      </c>
      <c r="C76" s="251">
        <v>194720</v>
      </c>
      <c r="D76" s="251">
        <v>183596</v>
      </c>
    </row>
    <row r="77" spans="1:4" x14ac:dyDescent="0.2">
      <c r="A77" s="82" t="s">
        <v>53</v>
      </c>
      <c r="B77" s="82" t="s">
        <v>140</v>
      </c>
      <c r="C77" s="251">
        <v>195275</v>
      </c>
      <c r="D77" s="251">
        <v>184930</v>
      </c>
    </row>
    <row r="78" spans="1:4" x14ac:dyDescent="0.2">
      <c r="A78" s="82" t="s">
        <v>77</v>
      </c>
      <c r="B78" s="82" t="s">
        <v>129</v>
      </c>
      <c r="C78" s="251">
        <v>195653</v>
      </c>
      <c r="D78" s="251">
        <v>186605</v>
      </c>
    </row>
    <row r="79" spans="1:4" x14ac:dyDescent="0.2">
      <c r="A79" s="82" t="s">
        <v>53</v>
      </c>
      <c r="B79" s="82" t="s">
        <v>130</v>
      </c>
      <c r="C79" s="251">
        <v>195633</v>
      </c>
      <c r="D79" s="251">
        <v>188315</v>
      </c>
    </row>
    <row r="80" spans="1:4" x14ac:dyDescent="0.2">
      <c r="A80" s="82" t="s">
        <v>53</v>
      </c>
      <c r="B80" s="82" t="s">
        <v>131</v>
      </c>
      <c r="C80" s="251">
        <v>198109</v>
      </c>
      <c r="D80" s="251">
        <v>190170</v>
      </c>
    </row>
    <row r="81" spans="1:4" x14ac:dyDescent="0.2">
      <c r="A81" s="82" t="s">
        <v>53</v>
      </c>
      <c r="B81" s="82" t="s">
        <v>132</v>
      </c>
      <c r="C81" s="251">
        <v>203212</v>
      </c>
      <c r="D81" s="251">
        <v>192280</v>
      </c>
    </row>
    <row r="82" spans="1:4" x14ac:dyDescent="0.2">
      <c r="A82" s="82" t="s">
        <v>53</v>
      </c>
      <c r="B82" s="82" t="s">
        <v>133</v>
      </c>
      <c r="C82" s="251">
        <v>203538</v>
      </c>
      <c r="D82" s="251">
        <v>194181</v>
      </c>
    </row>
    <row r="83" spans="1:4" x14ac:dyDescent="0.2">
      <c r="A83" s="82" t="s">
        <v>53</v>
      </c>
      <c r="B83" s="82" t="s">
        <v>134</v>
      </c>
      <c r="C83" s="251">
        <v>204192</v>
      </c>
      <c r="D83" s="251">
        <v>195981</v>
      </c>
    </row>
    <row r="84" spans="1:4" x14ac:dyDescent="0.2">
      <c r="A84" s="82" t="s">
        <v>53</v>
      </c>
      <c r="B84" s="82" t="s">
        <v>135</v>
      </c>
      <c r="C84" s="251">
        <v>203819</v>
      </c>
      <c r="D84" s="251">
        <v>197502</v>
      </c>
    </row>
    <row r="85" spans="1:4" x14ac:dyDescent="0.2">
      <c r="A85" s="82" t="s">
        <v>53</v>
      </c>
      <c r="B85" s="82" t="s">
        <v>136</v>
      </c>
      <c r="C85" s="251">
        <v>202269</v>
      </c>
      <c r="D85" s="251">
        <v>198611</v>
      </c>
    </row>
    <row r="86" spans="1:4" x14ac:dyDescent="0.2">
      <c r="A86" s="82" t="s">
        <v>53</v>
      </c>
      <c r="B86" s="82" t="s">
        <v>137</v>
      </c>
      <c r="C86" s="251">
        <v>206125</v>
      </c>
      <c r="D86" s="251">
        <v>199757</v>
      </c>
    </row>
    <row r="87" spans="1:4" x14ac:dyDescent="0.2">
      <c r="A87" s="82" t="s">
        <v>53</v>
      </c>
      <c r="B87" s="82" t="s">
        <v>138</v>
      </c>
      <c r="C87" s="251">
        <v>207299</v>
      </c>
      <c r="D87" s="251">
        <v>200820</v>
      </c>
    </row>
    <row r="88" spans="1:4" x14ac:dyDescent="0.2">
      <c r="A88" s="82" t="s">
        <v>53</v>
      </c>
      <c r="B88" s="82" t="s">
        <v>139</v>
      </c>
      <c r="C88" s="251">
        <v>205076</v>
      </c>
      <c r="D88" s="251">
        <v>201683</v>
      </c>
    </row>
    <row r="89" spans="1:4" x14ac:dyDescent="0.2">
      <c r="A89" s="82" t="s">
        <v>53</v>
      </c>
      <c r="B89" s="82" t="s">
        <v>140</v>
      </c>
      <c r="C89" s="251">
        <v>205719</v>
      </c>
      <c r="D89" s="251">
        <v>202554</v>
      </c>
    </row>
    <row r="90" spans="1:4" x14ac:dyDescent="0.2">
      <c r="A90" s="82" t="s">
        <v>78</v>
      </c>
      <c r="B90" s="82" t="s">
        <v>129</v>
      </c>
      <c r="C90" s="251">
        <v>200803</v>
      </c>
      <c r="D90" s="251">
        <v>202983</v>
      </c>
    </row>
    <row r="91" spans="1:4" x14ac:dyDescent="0.2">
      <c r="A91" s="82" t="s">
        <v>53</v>
      </c>
      <c r="B91" s="82" t="s">
        <v>130</v>
      </c>
      <c r="C91" s="251">
        <v>200947</v>
      </c>
      <c r="D91" s="251">
        <v>203426</v>
      </c>
    </row>
    <row r="92" spans="1:4" x14ac:dyDescent="0.2">
      <c r="A92" s="82" t="s">
        <v>53</v>
      </c>
      <c r="B92" s="82" t="s">
        <v>131</v>
      </c>
      <c r="C92" s="251">
        <v>203670</v>
      </c>
      <c r="D92" s="251">
        <v>203889</v>
      </c>
    </row>
    <row r="93" spans="1:4" x14ac:dyDescent="0.2">
      <c r="A93" s="82" t="s">
        <v>53</v>
      </c>
      <c r="B93" s="82" t="s">
        <v>132</v>
      </c>
      <c r="C93" s="251">
        <v>198946</v>
      </c>
      <c r="D93" s="251">
        <v>203534</v>
      </c>
    </row>
    <row r="94" spans="1:4" x14ac:dyDescent="0.2">
      <c r="A94" s="82" t="s">
        <v>53</v>
      </c>
      <c r="B94" s="82" t="s">
        <v>133</v>
      </c>
      <c r="C94" s="251">
        <v>193758</v>
      </c>
      <c r="D94" s="251">
        <v>202719</v>
      </c>
    </row>
    <row r="95" spans="1:4" x14ac:dyDescent="0.2">
      <c r="A95" s="82" t="s">
        <v>53</v>
      </c>
      <c r="B95" s="82" t="s">
        <v>134</v>
      </c>
      <c r="C95" s="251">
        <v>194649</v>
      </c>
      <c r="D95" s="251">
        <v>201923</v>
      </c>
    </row>
    <row r="96" spans="1:4" x14ac:dyDescent="0.2">
      <c r="A96" s="82" t="s">
        <v>53</v>
      </c>
      <c r="B96" s="82" t="s">
        <v>135</v>
      </c>
      <c r="C96" s="251">
        <v>191599</v>
      </c>
      <c r="D96" s="251">
        <v>200905</v>
      </c>
    </row>
    <row r="97" spans="1:4" x14ac:dyDescent="0.2">
      <c r="A97" s="82" t="s">
        <v>53</v>
      </c>
      <c r="B97" s="82" t="s">
        <v>136</v>
      </c>
      <c r="C97" s="251">
        <v>192948</v>
      </c>
      <c r="D97" s="251">
        <v>200128</v>
      </c>
    </row>
    <row r="98" spans="1:4" x14ac:dyDescent="0.2">
      <c r="A98" s="82" t="s">
        <v>53</v>
      </c>
      <c r="B98" s="82" t="s">
        <v>137</v>
      </c>
      <c r="C98" s="251">
        <v>195648</v>
      </c>
      <c r="D98" s="251">
        <v>199255</v>
      </c>
    </row>
    <row r="99" spans="1:4" x14ac:dyDescent="0.2">
      <c r="A99" s="82" t="s">
        <v>53</v>
      </c>
      <c r="B99" s="82" t="s">
        <v>138</v>
      </c>
      <c r="C99" s="251">
        <v>195719</v>
      </c>
      <c r="D99" s="251">
        <v>198290</v>
      </c>
    </row>
    <row r="100" spans="1:4" x14ac:dyDescent="0.2">
      <c r="A100" s="82" t="s">
        <v>53</v>
      </c>
      <c r="B100" s="82" t="s">
        <v>139</v>
      </c>
      <c r="C100" s="251">
        <v>198046</v>
      </c>
      <c r="D100" s="251">
        <v>197704</v>
      </c>
    </row>
    <row r="101" spans="1:4" x14ac:dyDescent="0.2">
      <c r="A101" s="82" t="s">
        <v>53</v>
      </c>
      <c r="B101" s="82" t="s">
        <v>140</v>
      </c>
      <c r="C101" s="251">
        <v>200309</v>
      </c>
      <c r="D101" s="251">
        <v>197254</v>
      </c>
    </row>
    <row r="102" spans="1:4" x14ac:dyDescent="0.2">
      <c r="A102" s="82" t="s">
        <v>413</v>
      </c>
      <c r="B102" s="82" t="s">
        <v>129</v>
      </c>
      <c r="C102" s="251">
        <v>200718</v>
      </c>
      <c r="D102" s="251">
        <v>197246</v>
      </c>
    </row>
    <row r="103" spans="1:4" x14ac:dyDescent="0.2">
      <c r="A103" s="82" t="s">
        <v>53</v>
      </c>
      <c r="B103" s="82" t="s">
        <v>130</v>
      </c>
      <c r="C103" s="251">
        <v>205931</v>
      </c>
      <c r="D103" s="251">
        <v>197662</v>
      </c>
    </row>
    <row r="104" spans="1:4" x14ac:dyDescent="0.2">
      <c r="A104" s="82" t="s">
        <v>53</v>
      </c>
      <c r="B104" s="82" t="s">
        <v>131</v>
      </c>
      <c r="C104" s="251">
        <v>207112</v>
      </c>
      <c r="D104" s="251">
        <v>197949</v>
      </c>
    </row>
    <row r="105" spans="1:4" x14ac:dyDescent="0.2">
      <c r="A105" s="82" t="s">
        <v>53</v>
      </c>
      <c r="B105" s="82" t="s">
        <v>132</v>
      </c>
      <c r="C105" s="251">
        <v>209090</v>
      </c>
      <c r="D105" s="251">
        <v>198794</v>
      </c>
    </row>
    <row r="106" spans="1:4" x14ac:dyDescent="0.2">
      <c r="A106" s="82" t="s">
        <v>53</v>
      </c>
      <c r="B106" s="82" t="s">
        <v>133</v>
      </c>
      <c r="C106" s="251">
        <v>205309</v>
      </c>
      <c r="D106" s="251">
        <v>199756</v>
      </c>
    </row>
    <row r="107" spans="1:4" x14ac:dyDescent="0.2">
      <c r="A107" s="82" t="s">
        <v>53</v>
      </c>
      <c r="B107" s="82" t="s">
        <v>134</v>
      </c>
      <c r="C107" s="251">
        <v>204370</v>
      </c>
      <c r="D107" s="251">
        <v>200567</v>
      </c>
    </row>
    <row r="108" spans="1:4" x14ac:dyDescent="0.2">
      <c r="A108" s="82" t="s">
        <v>53</v>
      </c>
      <c r="B108" s="82" t="s">
        <v>135</v>
      </c>
      <c r="C108" s="251">
        <v>203445</v>
      </c>
      <c r="D108" s="251">
        <v>201554</v>
      </c>
    </row>
    <row r="109" spans="1:4" x14ac:dyDescent="0.2">
      <c r="A109" s="82" t="s">
        <v>53</v>
      </c>
      <c r="B109" s="82" t="s">
        <v>136</v>
      </c>
      <c r="C109" s="251">
        <v>196347</v>
      </c>
      <c r="D109" s="251">
        <v>201837</v>
      </c>
    </row>
    <row r="110" spans="1:4" x14ac:dyDescent="0.2">
      <c r="A110" s="82" t="s">
        <v>53</v>
      </c>
      <c r="B110" s="82" t="s">
        <v>137</v>
      </c>
      <c r="C110" s="251">
        <v>192303</v>
      </c>
      <c r="D110" s="251">
        <v>201558</v>
      </c>
    </row>
    <row r="111" spans="1:4" x14ac:dyDescent="0.2">
      <c r="A111" s="82" t="s">
        <v>53</v>
      </c>
      <c r="B111" s="82" t="s">
        <v>138</v>
      </c>
      <c r="C111" s="251">
        <v>187080</v>
      </c>
      <c r="D111" s="251">
        <v>200838</v>
      </c>
    </row>
    <row r="112" spans="1:4" x14ac:dyDescent="0.2">
      <c r="A112" s="82" t="s">
        <v>53</v>
      </c>
      <c r="B112" s="82" t="s">
        <v>139</v>
      </c>
      <c r="C112" s="251">
        <v>185901</v>
      </c>
      <c r="D112" s="251">
        <v>199826</v>
      </c>
    </row>
    <row r="113" spans="1:4" x14ac:dyDescent="0.2">
      <c r="A113" s="82" t="s">
        <v>53</v>
      </c>
      <c r="B113" s="82" t="s">
        <v>140</v>
      </c>
      <c r="C113" s="251">
        <v>186546</v>
      </c>
      <c r="D113" s="251">
        <v>198679</v>
      </c>
    </row>
    <row r="114" spans="1:4" x14ac:dyDescent="0.2">
      <c r="A114" s="82" t="s">
        <v>708</v>
      </c>
      <c r="B114" s="82" t="s">
        <v>129</v>
      </c>
      <c r="C114" s="251">
        <v>187153</v>
      </c>
      <c r="D114" s="251">
        <v>197549</v>
      </c>
    </row>
    <row r="115" spans="1:4" x14ac:dyDescent="0.2">
      <c r="A115" s="82" t="s">
        <v>53</v>
      </c>
      <c r="B115" s="82" t="s">
        <v>130</v>
      </c>
      <c r="C115" s="251">
        <v>195851</v>
      </c>
      <c r="D115" s="251">
        <v>196709</v>
      </c>
    </row>
    <row r="116" spans="1:4" x14ac:dyDescent="0.2">
      <c r="A116" s="82" t="s">
        <v>53</v>
      </c>
      <c r="B116" s="82" t="s">
        <v>131</v>
      </c>
      <c r="C116" s="251">
        <v>200810</v>
      </c>
      <c r="D116" s="251">
        <v>196184</v>
      </c>
    </row>
    <row r="117" spans="1:4" x14ac:dyDescent="0.2">
      <c r="A117" s="82" t="s">
        <v>53</v>
      </c>
      <c r="B117" s="82" t="s">
        <v>132</v>
      </c>
      <c r="C117" s="251">
        <v>205249</v>
      </c>
      <c r="D117" s="251">
        <v>195864</v>
      </c>
    </row>
    <row r="118" spans="1:4" x14ac:dyDescent="0.2">
      <c r="A118" s="82" t="s">
        <v>53</v>
      </c>
      <c r="B118" s="82" t="s">
        <v>133</v>
      </c>
      <c r="C118" s="251">
        <v>208966</v>
      </c>
      <c r="D118" s="251">
        <v>196168</v>
      </c>
    </row>
    <row r="119" spans="1:4" x14ac:dyDescent="0.2">
      <c r="A119" s="82" t="s">
        <v>53</v>
      </c>
      <c r="B119" s="82" t="s">
        <v>134</v>
      </c>
      <c r="C119" s="251">
        <v>212500</v>
      </c>
      <c r="D119" s="251">
        <v>196846</v>
      </c>
    </row>
    <row r="120" spans="1:4" x14ac:dyDescent="0.2">
      <c r="A120" s="82" t="s">
        <v>53</v>
      </c>
      <c r="B120" s="82" t="s">
        <v>135</v>
      </c>
      <c r="C120" s="251">
        <v>215290</v>
      </c>
      <c r="D120" s="251">
        <v>197833</v>
      </c>
    </row>
    <row r="121" spans="1:4" x14ac:dyDescent="0.2">
      <c r="A121" s="82" t="s">
        <v>53</v>
      </c>
      <c r="B121" s="82" t="s">
        <v>136</v>
      </c>
      <c r="C121" s="251">
        <v>219426</v>
      </c>
      <c r="D121" s="251">
        <v>199756</v>
      </c>
    </row>
    <row r="122" spans="1:4" x14ac:dyDescent="0.2">
      <c r="A122" s="82" t="s">
        <v>53</v>
      </c>
      <c r="B122" s="82" t="s">
        <v>137</v>
      </c>
      <c r="C122" s="251">
        <v>220685</v>
      </c>
      <c r="D122" s="251">
        <v>202121</v>
      </c>
    </row>
    <row r="123" spans="1:4" x14ac:dyDescent="0.2">
      <c r="A123" s="82" t="s">
        <v>53</v>
      </c>
      <c r="B123" s="82" t="s">
        <v>138</v>
      </c>
      <c r="C123" s="251">
        <v>221863</v>
      </c>
      <c r="D123" s="251">
        <v>205020</v>
      </c>
    </row>
    <row r="124" spans="1:4" x14ac:dyDescent="0.2">
      <c r="A124" s="82" t="s">
        <v>53</v>
      </c>
      <c r="B124" s="82" t="s">
        <v>139</v>
      </c>
      <c r="C124" s="251">
        <v>223630</v>
      </c>
      <c r="D124" s="251">
        <v>208164</v>
      </c>
    </row>
    <row r="125" spans="1:4" x14ac:dyDescent="0.2">
      <c r="A125" s="82" t="s">
        <v>53</v>
      </c>
      <c r="B125" s="82" t="s">
        <v>140</v>
      </c>
      <c r="C125" s="251">
        <v>224001</v>
      </c>
      <c r="D125" s="251">
        <v>211285</v>
      </c>
    </row>
    <row r="126" spans="1:4" x14ac:dyDescent="0.2">
      <c r="A126" s="82" t="s">
        <v>1112</v>
      </c>
      <c r="B126" s="82" t="s">
        <v>129</v>
      </c>
      <c r="C126" s="251">
        <v>223804</v>
      </c>
      <c r="D126" s="251">
        <v>214340</v>
      </c>
    </row>
    <row r="127" spans="1:4" x14ac:dyDescent="0.2">
      <c r="A127" s="82" t="s">
        <v>53</v>
      </c>
      <c r="B127" s="82" t="s">
        <v>130</v>
      </c>
      <c r="C127" s="251">
        <v>226555</v>
      </c>
      <c r="D127" s="251">
        <v>216898</v>
      </c>
    </row>
    <row r="128" spans="1:4" x14ac:dyDescent="0.2">
      <c r="A128" s="82" t="s">
        <v>53</v>
      </c>
      <c r="B128" s="82" t="s">
        <v>131</v>
      </c>
      <c r="C128" s="251">
        <v>225363</v>
      </c>
      <c r="D128" s="251">
        <v>218944</v>
      </c>
    </row>
    <row r="129" spans="1:4" x14ac:dyDescent="0.2">
      <c r="A129" s="82" t="s">
        <v>53</v>
      </c>
      <c r="B129" s="82" t="s">
        <v>132</v>
      </c>
      <c r="C129" s="251">
        <v>232040</v>
      </c>
      <c r="D129" s="251">
        <v>221177</v>
      </c>
    </row>
    <row r="130" spans="1:4" x14ac:dyDescent="0.2">
      <c r="A130" s="82" t="s">
        <v>53</v>
      </c>
      <c r="B130" s="82" t="s">
        <v>133</v>
      </c>
      <c r="C130" s="251">
        <v>227119</v>
      </c>
      <c r="D130" s="251">
        <v>222690</v>
      </c>
    </row>
    <row r="131" spans="1:4" x14ac:dyDescent="0.2">
      <c r="A131" s="82" t="s">
        <v>53</v>
      </c>
      <c r="B131" s="82" t="s">
        <v>134</v>
      </c>
      <c r="C131" s="251">
        <v>228960</v>
      </c>
      <c r="D131" s="251">
        <v>224061</v>
      </c>
    </row>
    <row r="132" spans="1:4" x14ac:dyDescent="0.2">
      <c r="A132" s="82" t="s">
        <v>53</v>
      </c>
      <c r="B132" s="82" t="s">
        <v>135</v>
      </c>
      <c r="C132" s="251">
        <v>219996</v>
      </c>
      <c r="D132" s="251">
        <v>224454</v>
      </c>
    </row>
  </sheetData>
  <mergeCells count="1">
    <mergeCell ref="H1:I1"/>
  </mergeCells>
  <hyperlinks>
    <hyperlink ref="H1:I1" location="Index!A1" display="Regresar al Índice" xr:uid="{E409127C-8888-4EA3-8AF9-A2609D31D09E}"/>
  </hyperlink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D6182-9F75-49C5-B6B6-6F9127FCFD81}">
  <sheetPr codeName="Hoja130"/>
  <dimension ref="A1:K132"/>
  <sheetViews>
    <sheetView workbookViewId="0"/>
  </sheetViews>
  <sheetFormatPr baseColWidth="10" defaultRowHeight="12.75" x14ac:dyDescent="0.2"/>
  <cols>
    <col min="1" max="16384" width="11.42578125" style="82"/>
  </cols>
  <sheetData>
    <row r="1" spans="1:11" ht="15" x14ac:dyDescent="0.25">
      <c r="A1" s="27" t="s">
        <v>1930</v>
      </c>
      <c r="H1" s="151" t="s">
        <v>1294</v>
      </c>
      <c r="I1" s="151"/>
    </row>
    <row r="2" spans="1:11" x14ac:dyDescent="0.2">
      <c r="A2" s="82" t="s">
        <v>1264</v>
      </c>
    </row>
    <row r="5" spans="1:11" x14ac:dyDescent="0.2">
      <c r="A5" s="82" t="s">
        <v>285</v>
      </c>
      <c r="B5" s="82" t="s">
        <v>329</v>
      </c>
      <c r="C5" s="82" t="s">
        <v>51</v>
      </c>
      <c r="D5" s="82" t="s">
        <v>330</v>
      </c>
      <c r="G5" s="82" t="s">
        <v>135</v>
      </c>
      <c r="H5" s="82" t="s">
        <v>134</v>
      </c>
      <c r="I5" s="82" t="s">
        <v>1173</v>
      </c>
      <c r="J5" s="82" t="s">
        <v>1804</v>
      </c>
      <c r="K5" s="82" t="s">
        <v>1547</v>
      </c>
    </row>
    <row r="6" spans="1:11" x14ac:dyDescent="0.2">
      <c r="A6" s="82" t="s">
        <v>59</v>
      </c>
      <c r="B6" s="82" t="s">
        <v>129</v>
      </c>
      <c r="C6" s="250">
        <v>7</v>
      </c>
      <c r="D6" s="250">
        <v>4.5</v>
      </c>
      <c r="G6" s="250">
        <v>2.2000000000000002</v>
      </c>
      <c r="H6" s="250">
        <v>7.7</v>
      </c>
      <c r="I6" s="250">
        <v>5.8</v>
      </c>
      <c r="J6" s="250">
        <v>13.7</v>
      </c>
      <c r="K6" s="250">
        <v>14</v>
      </c>
    </row>
    <row r="7" spans="1:11" x14ac:dyDescent="0.2">
      <c r="A7" s="82" t="s">
        <v>53</v>
      </c>
      <c r="B7" s="82" t="s">
        <v>130</v>
      </c>
      <c r="C7" s="250">
        <v>6</v>
      </c>
      <c r="D7" s="250">
        <v>4.5999999999999996</v>
      </c>
    </row>
    <row r="8" spans="1:11" x14ac:dyDescent="0.2">
      <c r="A8" s="82" t="s">
        <v>53</v>
      </c>
      <c r="B8" s="82" t="s">
        <v>131</v>
      </c>
      <c r="C8" s="250">
        <v>6.3</v>
      </c>
      <c r="D8" s="250">
        <v>4.2</v>
      </c>
    </row>
    <row r="9" spans="1:11" x14ac:dyDescent="0.2">
      <c r="A9" s="82" t="s">
        <v>53</v>
      </c>
      <c r="B9" s="82" t="s">
        <v>132</v>
      </c>
      <c r="C9" s="250">
        <v>8.3000000000000007</v>
      </c>
      <c r="D9" s="250">
        <v>4.7</v>
      </c>
    </row>
    <row r="10" spans="1:11" x14ac:dyDescent="0.2">
      <c r="A10" s="82" t="s">
        <v>53</v>
      </c>
      <c r="B10" s="82" t="s">
        <v>133</v>
      </c>
      <c r="C10" s="250">
        <v>10.7</v>
      </c>
      <c r="D10" s="250">
        <v>5.3</v>
      </c>
    </row>
    <row r="11" spans="1:11" x14ac:dyDescent="0.2">
      <c r="A11" s="82" t="s">
        <v>53</v>
      </c>
      <c r="B11" s="82" t="s">
        <v>134</v>
      </c>
      <c r="C11" s="250">
        <v>9.1</v>
      </c>
      <c r="D11" s="250">
        <v>5.6</v>
      </c>
    </row>
    <row r="12" spans="1:11" x14ac:dyDescent="0.2">
      <c r="A12" s="82" t="s">
        <v>53</v>
      </c>
      <c r="B12" s="82" t="s">
        <v>135</v>
      </c>
      <c r="C12" s="250">
        <v>9.1999999999999993</v>
      </c>
      <c r="D12" s="250">
        <v>6</v>
      </c>
    </row>
    <row r="13" spans="1:11" x14ac:dyDescent="0.2">
      <c r="A13" s="82" t="s">
        <v>53</v>
      </c>
      <c r="B13" s="82" t="s">
        <v>136</v>
      </c>
      <c r="C13" s="250">
        <v>11</v>
      </c>
      <c r="D13" s="250">
        <v>6.8</v>
      </c>
    </row>
    <row r="14" spans="1:11" x14ac:dyDescent="0.2">
      <c r="A14" s="82" t="s">
        <v>53</v>
      </c>
      <c r="B14" s="82" t="s">
        <v>137</v>
      </c>
      <c r="C14" s="250">
        <v>10.3</v>
      </c>
      <c r="D14" s="250">
        <v>7.4</v>
      </c>
    </row>
    <row r="15" spans="1:11" x14ac:dyDescent="0.2">
      <c r="A15" s="82" t="s">
        <v>53</v>
      </c>
      <c r="B15" s="82" t="s">
        <v>138</v>
      </c>
      <c r="C15" s="250">
        <v>9.5</v>
      </c>
      <c r="D15" s="250">
        <v>7.9</v>
      </c>
    </row>
    <row r="16" spans="1:11" x14ac:dyDescent="0.2">
      <c r="A16" s="82" t="s">
        <v>53</v>
      </c>
      <c r="B16" s="82" t="s">
        <v>139</v>
      </c>
      <c r="C16" s="250">
        <v>8.1</v>
      </c>
      <c r="D16" s="250">
        <v>8.3000000000000007</v>
      </c>
    </row>
    <row r="17" spans="1:4" x14ac:dyDescent="0.2">
      <c r="A17" s="82" t="s">
        <v>53</v>
      </c>
      <c r="B17" s="82" t="s">
        <v>140</v>
      </c>
      <c r="C17" s="250">
        <v>8.1</v>
      </c>
      <c r="D17" s="250">
        <v>8.6</v>
      </c>
    </row>
    <row r="18" spans="1:4" x14ac:dyDescent="0.2">
      <c r="A18" s="82" t="s">
        <v>72</v>
      </c>
      <c r="B18" s="82" t="s">
        <v>129</v>
      </c>
      <c r="C18" s="250">
        <v>3.4</v>
      </c>
      <c r="D18" s="250">
        <v>8.3000000000000007</v>
      </c>
    </row>
    <row r="19" spans="1:4" x14ac:dyDescent="0.2">
      <c r="A19" s="82" t="s">
        <v>53</v>
      </c>
      <c r="B19" s="82" t="s">
        <v>130</v>
      </c>
      <c r="C19" s="250">
        <v>4.7</v>
      </c>
      <c r="D19" s="250">
        <v>8.1999999999999993</v>
      </c>
    </row>
    <row r="20" spans="1:4" x14ac:dyDescent="0.2">
      <c r="A20" s="82" t="s">
        <v>53</v>
      </c>
      <c r="B20" s="82" t="s">
        <v>131</v>
      </c>
      <c r="C20" s="250">
        <v>0.6</v>
      </c>
      <c r="D20" s="250">
        <v>7.7</v>
      </c>
    </row>
    <row r="21" spans="1:4" x14ac:dyDescent="0.2">
      <c r="A21" s="82" t="s">
        <v>53</v>
      </c>
      <c r="B21" s="82" t="s">
        <v>132</v>
      </c>
      <c r="C21" s="250">
        <v>0.1</v>
      </c>
      <c r="D21" s="250">
        <v>7.1</v>
      </c>
    </row>
    <row r="22" spans="1:4" x14ac:dyDescent="0.2">
      <c r="A22" s="82" t="s">
        <v>53</v>
      </c>
      <c r="B22" s="82" t="s">
        <v>133</v>
      </c>
      <c r="C22" s="250">
        <v>-1</v>
      </c>
      <c r="D22" s="250">
        <v>6.1</v>
      </c>
    </row>
    <row r="23" spans="1:4" x14ac:dyDescent="0.2">
      <c r="A23" s="82" t="s">
        <v>53</v>
      </c>
      <c r="B23" s="82" t="s">
        <v>134</v>
      </c>
      <c r="C23" s="250">
        <v>-1.6</v>
      </c>
      <c r="D23" s="250">
        <v>5.2</v>
      </c>
    </row>
    <row r="24" spans="1:4" x14ac:dyDescent="0.2">
      <c r="A24" s="82" t="s">
        <v>53</v>
      </c>
      <c r="B24" s="82" t="s">
        <v>135</v>
      </c>
      <c r="C24" s="250">
        <v>-1.7</v>
      </c>
      <c r="D24" s="250">
        <v>4.3</v>
      </c>
    </row>
    <row r="25" spans="1:4" x14ac:dyDescent="0.2">
      <c r="A25" s="82" t="s">
        <v>53</v>
      </c>
      <c r="B25" s="82" t="s">
        <v>136</v>
      </c>
      <c r="C25" s="250">
        <v>0.5</v>
      </c>
      <c r="D25" s="250">
        <v>3.4</v>
      </c>
    </row>
    <row r="26" spans="1:4" x14ac:dyDescent="0.2">
      <c r="A26" s="82" t="s">
        <v>53</v>
      </c>
      <c r="B26" s="82" t="s">
        <v>137</v>
      </c>
      <c r="C26" s="250">
        <v>2</v>
      </c>
      <c r="D26" s="250">
        <v>2.7</v>
      </c>
    </row>
    <row r="27" spans="1:4" x14ac:dyDescent="0.2">
      <c r="A27" s="82" t="s">
        <v>53</v>
      </c>
      <c r="B27" s="82" t="s">
        <v>138</v>
      </c>
      <c r="C27" s="250">
        <v>0.8</v>
      </c>
      <c r="D27" s="250">
        <v>2</v>
      </c>
    </row>
    <row r="28" spans="1:4" x14ac:dyDescent="0.2">
      <c r="A28" s="82" t="s">
        <v>53</v>
      </c>
      <c r="B28" s="82" t="s">
        <v>139</v>
      </c>
      <c r="C28" s="250">
        <v>3.2</v>
      </c>
      <c r="D28" s="250">
        <v>1.6</v>
      </c>
    </row>
    <row r="29" spans="1:4" x14ac:dyDescent="0.2">
      <c r="A29" s="82" t="s">
        <v>53</v>
      </c>
      <c r="B29" s="82" t="s">
        <v>140</v>
      </c>
      <c r="C29" s="250">
        <v>1.1000000000000001</v>
      </c>
      <c r="D29" s="250">
        <v>1</v>
      </c>
    </row>
    <row r="30" spans="1:4" x14ac:dyDescent="0.2">
      <c r="A30" s="82" t="s">
        <v>73</v>
      </c>
      <c r="B30" s="82" t="s">
        <v>129</v>
      </c>
      <c r="C30" s="250">
        <v>0.9</v>
      </c>
      <c r="D30" s="250">
        <v>0.8</v>
      </c>
    </row>
    <row r="31" spans="1:4" x14ac:dyDescent="0.2">
      <c r="A31" s="82" t="s">
        <v>53</v>
      </c>
      <c r="B31" s="82" t="s">
        <v>130</v>
      </c>
      <c r="C31" s="250">
        <v>-2.1</v>
      </c>
      <c r="D31" s="250">
        <v>0.2</v>
      </c>
    </row>
    <row r="32" spans="1:4" x14ac:dyDescent="0.2">
      <c r="A32" s="82" t="s">
        <v>53</v>
      </c>
      <c r="B32" s="82" t="s">
        <v>131</v>
      </c>
      <c r="C32" s="250">
        <v>0.5</v>
      </c>
      <c r="D32" s="250">
        <v>0.2</v>
      </c>
    </row>
    <row r="33" spans="1:4" x14ac:dyDescent="0.2">
      <c r="A33" s="82" t="s">
        <v>53</v>
      </c>
      <c r="B33" s="82" t="s">
        <v>132</v>
      </c>
      <c r="C33" s="250">
        <v>1.7</v>
      </c>
      <c r="D33" s="250">
        <v>0.4</v>
      </c>
    </row>
    <row r="34" spans="1:4" x14ac:dyDescent="0.2">
      <c r="A34" s="82" t="s">
        <v>53</v>
      </c>
      <c r="B34" s="82" t="s">
        <v>133</v>
      </c>
      <c r="C34" s="250">
        <v>2.2999999999999998</v>
      </c>
      <c r="D34" s="250">
        <v>0.6</v>
      </c>
    </row>
    <row r="35" spans="1:4" x14ac:dyDescent="0.2">
      <c r="A35" s="82" t="s">
        <v>53</v>
      </c>
      <c r="B35" s="82" t="s">
        <v>134</v>
      </c>
      <c r="C35" s="250">
        <v>4.3</v>
      </c>
      <c r="D35" s="250">
        <v>1.1000000000000001</v>
      </c>
    </row>
    <row r="36" spans="1:4" x14ac:dyDescent="0.2">
      <c r="A36" s="82" t="s">
        <v>53</v>
      </c>
      <c r="B36" s="82" t="s">
        <v>135</v>
      </c>
      <c r="C36" s="250">
        <v>5.9</v>
      </c>
      <c r="D36" s="250">
        <v>1.8</v>
      </c>
    </row>
    <row r="37" spans="1:4" x14ac:dyDescent="0.2">
      <c r="A37" s="82" t="s">
        <v>53</v>
      </c>
      <c r="B37" s="82" t="s">
        <v>136</v>
      </c>
      <c r="C37" s="250">
        <v>3.3</v>
      </c>
      <c r="D37" s="250">
        <v>2</v>
      </c>
    </row>
    <row r="38" spans="1:4" x14ac:dyDescent="0.2">
      <c r="A38" s="82" t="s">
        <v>53</v>
      </c>
      <c r="B38" s="82" t="s">
        <v>137</v>
      </c>
      <c r="C38" s="250">
        <v>3.7</v>
      </c>
      <c r="D38" s="250">
        <v>2.1</v>
      </c>
    </row>
    <row r="39" spans="1:4" x14ac:dyDescent="0.2">
      <c r="A39" s="82" t="s">
        <v>53</v>
      </c>
      <c r="B39" s="82" t="s">
        <v>138</v>
      </c>
      <c r="C39" s="250">
        <v>4.8</v>
      </c>
      <c r="D39" s="250">
        <v>2.5</v>
      </c>
    </row>
    <row r="40" spans="1:4" x14ac:dyDescent="0.2">
      <c r="A40" s="82" t="s">
        <v>53</v>
      </c>
      <c r="B40" s="82" t="s">
        <v>139</v>
      </c>
      <c r="C40" s="250">
        <v>4.0999999999999996</v>
      </c>
      <c r="D40" s="250">
        <v>2.5</v>
      </c>
    </row>
    <row r="41" spans="1:4" x14ac:dyDescent="0.2">
      <c r="A41" s="82" t="s">
        <v>53</v>
      </c>
      <c r="B41" s="82" t="s">
        <v>140</v>
      </c>
      <c r="C41" s="250">
        <v>6.8</v>
      </c>
      <c r="D41" s="250">
        <v>3</v>
      </c>
    </row>
    <row r="42" spans="1:4" x14ac:dyDescent="0.2">
      <c r="A42" s="82" t="s">
        <v>74</v>
      </c>
      <c r="B42" s="82" t="s">
        <v>129</v>
      </c>
      <c r="C42" s="250">
        <v>3.7</v>
      </c>
      <c r="D42" s="250">
        <v>3.2</v>
      </c>
    </row>
    <row r="43" spans="1:4" x14ac:dyDescent="0.2">
      <c r="A43" s="82" t="s">
        <v>53</v>
      </c>
      <c r="B43" s="82" t="s">
        <v>130</v>
      </c>
      <c r="C43" s="250">
        <v>6.6</v>
      </c>
      <c r="D43" s="250">
        <v>4</v>
      </c>
    </row>
    <row r="44" spans="1:4" x14ac:dyDescent="0.2">
      <c r="A44" s="82" t="s">
        <v>53</v>
      </c>
      <c r="B44" s="82" t="s">
        <v>131</v>
      </c>
      <c r="C44" s="250">
        <v>6.5</v>
      </c>
      <c r="D44" s="250">
        <v>4.5</v>
      </c>
    </row>
    <row r="45" spans="1:4" x14ac:dyDescent="0.2">
      <c r="A45" s="82" t="s">
        <v>53</v>
      </c>
      <c r="B45" s="82" t="s">
        <v>132</v>
      </c>
      <c r="C45" s="250">
        <v>6.6</v>
      </c>
      <c r="D45" s="250">
        <v>4.9000000000000004</v>
      </c>
    </row>
    <row r="46" spans="1:4" x14ac:dyDescent="0.2">
      <c r="A46" s="82" t="s">
        <v>53</v>
      </c>
      <c r="B46" s="82" t="s">
        <v>133</v>
      </c>
      <c r="C46" s="250">
        <v>5</v>
      </c>
      <c r="D46" s="250">
        <v>5.0999999999999996</v>
      </c>
    </row>
    <row r="47" spans="1:4" x14ac:dyDescent="0.2">
      <c r="A47" s="82" t="s">
        <v>53</v>
      </c>
      <c r="B47" s="82" t="s">
        <v>134</v>
      </c>
      <c r="C47" s="250">
        <v>5.5</v>
      </c>
      <c r="D47" s="250">
        <v>5.2</v>
      </c>
    </row>
    <row r="48" spans="1:4" x14ac:dyDescent="0.2">
      <c r="A48" s="82" t="s">
        <v>53</v>
      </c>
      <c r="B48" s="82" t="s">
        <v>135</v>
      </c>
      <c r="C48" s="250">
        <v>4.5999999999999996</v>
      </c>
      <c r="D48" s="250">
        <v>5.0999999999999996</v>
      </c>
    </row>
    <row r="49" spans="1:4" x14ac:dyDescent="0.2">
      <c r="A49" s="82" t="s">
        <v>53</v>
      </c>
      <c r="B49" s="82" t="s">
        <v>136</v>
      </c>
      <c r="C49" s="250">
        <v>8.4</v>
      </c>
      <c r="D49" s="250">
        <v>5.5</v>
      </c>
    </row>
    <row r="50" spans="1:4" x14ac:dyDescent="0.2">
      <c r="A50" s="82" t="s">
        <v>53</v>
      </c>
      <c r="B50" s="82" t="s">
        <v>137</v>
      </c>
      <c r="C50" s="250">
        <v>9.3000000000000007</v>
      </c>
      <c r="D50" s="250">
        <v>6</v>
      </c>
    </row>
    <row r="51" spans="1:4" x14ac:dyDescent="0.2">
      <c r="A51" s="82" t="s">
        <v>53</v>
      </c>
      <c r="B51" s="82" t="s">
        <v>138</v>
      </c>
      <c r="C51" s="250">
        <v>12.2</v>
      </c>
      <c r="D51" s="250">
        <v>6.6</v>
      </c>
    </row>
    <row r="52" spans="1:4" x14ac:dyDescent="0.2">
      <c r="A52" s="82" t="s">
        <v>53</v>
      </c>
      <c r="B52" s="82" t="s">
        <v>139</v>
      </c>
      <c r="C52" s="250">
        <v>13.2</v>
      </c>
      <c r="D52" s="250">
        <v>7.4</v>
      </c>
    </row>
    <row r="53" spans="1:4" x14ac:dyDescent="0.2">
      <c r="A53" s="82" t="s">
        <v>53</v>
      </c>
      <c r="B53" s="82" t="s">
        <v>140</v>
      </c>
      <c r="C53" s="250">
        <v>13.1</v>
      </c>
      <c r="D53" s="250">
        <v>7.9</v>
      </c>
    </row>
    <row r="54" spans="1:4" x14ac:dyDescent="0.2">
      <c r="A54" s="82" t="s">
        <v>75</v>
      </c>
      <c r="B54" s="82" t="s">
        <v>129</v>
      </c>
      <c r="C54" s="250">
        <v>15.9</v>
      </c>
      <c r="D54" s="250">
        <v>8.9</v>
      </c>
    </row>
    <row r="55" spans="1:4" x14ac:dyDescent="0.2">
      <c r="A55" s="82" t="s">
        <v>53</v>
      </c>
      <c r="B55" s="82" t="s">
        <v>130</v>
      </c>
      <c r="C55" s="250">
        <v>14.6</v>
      </c>
      <c r="D55" s="250">
        <v>9.6</v>
      </c>
    </row>
    <row r="56" spans="1:4" x14ac:dyDescent="0.2">
      <c r="A56" s="82" t="s">
        <v>53</v>
      </c>
      <c r="B56" s="82" t="s">
        <v>131</v>
      </c>
      <c r="C56" s="250">
        <v>16.8</v>
      </c>
      <c r="D56" s="250">
        <v>10.5</v>
      </c>
    </row>
    <row r="57" spans="1:4" x14ac:dyDescent="0.2">
      <c r="A57" s="82" t="s">
        <v>53</v>
      </c>
      <c r="B57" s="82" t="s">
        <v>132</v>
      </c>
      <c r="C57" s="250">
        <v>15.1</v>
      </c>
      <c r="D57" s="250">
        <v>11.2</v>
      </c>
    </row>
    <row r="58" spans="1:4" x14ac:dyDescent="0.2">
      <c r="A58" s="82" t="s">
        <v>53</v>
      </c>
      <c r="B58" s="82" t="s">
        <v>133</v>
      </c>
      <c r="C58" s="250">
        <v>14.7</v>
      </c>
      <c r="D58" s="250">
        <v>12</v>
      </c>
    </row>
    <row r="59" spans="1:4" x14ac:dyDescent="0.2">
      <c r="A59" s="82" t="s">
        <v>53</v>
      </c>
      <c r="B59" s="82" t="s">
        <v>134</v>
      </c>
      <c r="C59" s="250">
        <v>12.9</v>
      </c>
      <c r="D59" s="250">
        <v>12.6</v>
      </c>
    </row>
    <row r="60" spans="1:4" x14ac:dyDescent="0.2">
      <c r="A60" s="82" t="s">
        <v>53</v>
      </c>
      <c r="B60" s="82" t="s">
        <v>135</v>
      </c>
      <c r="C60" s="250">
        <v>14.9</v>
      </c>
      <c r="D60" s="250">
        <v>13.4</v>
      </c>
    </row>
    <row r="61" spans="1:4" x14ac:dyDescent="0.2">
      <c r="A61" s="82" t="s">
        <v>53</v>
      </c>
      <c r="B61" s="82" t="s">
        <v>136</v>
      </c>
      <c r="C61" s="250">
        <v>11.3</v>
      </c>
      <c r="D61" s="250">
        <v>13.7</v>
      </c>
    </row>
    <row r="62" spans="1:4" x14ac:dyDescent="0.2">
      <c r="A62" s="82" t="s">
        <v>53</v>
      </c>
      <c r="B62" s="82" t="s">
        <v>137</v>
      </c>
      <c r="C62" s="250">
        <v>9.9</v>
      </c>
      <c r="D62" s="250">
        <v>13.7</v>
      </c>
    </row>
    <row r="63" spans="1:4" x14ac:dyDescent="0.2">
      <c r="A63" s="82" t="s">
        <v>53</v>
      </c>
      <c r="B63" s="82" t="s">
        <v>138</v>
      </c>
      <c r="C63" s="250">
        <v>7.9</v>
      </c>
      <c r="D63" s="250">
        <v>13.4</v>
      </c>
    </row>
    <row r="64" spans="1:4" x14ac:dyDescent="0.2">
      <c r="A64" s="82" t="s">
        <v>53</v>
      </c>
      <c r="B64" s="82" t="s">
        <v>139</v>
      </c>
      <c r="C64" s="250">
        <v>6.7</v>
      </c>
      <c r="D64" s="250">
        <v>12.8</v>
      </c>
    </row>
    <row r="65" spans="1:4" x14ac:dyDescent="0.2">
      <c r="A65" s="82" t="s">
        <v>53</v>
      </c>
      <c r="B65" s="82" t="s">
        <v>140</v>
      </c>
      <c r="C65" s="250">
        <v>7</v>
      </c>
      <c r="D65" s="250">
        <v>12.3</v>
      </c>
    </row>
    <row r="66" spans="1:4" x14ac:dyDescent="0.2">
      <c r="A66" s="82" t="s">
        <v>76</v>
      </c>
      <c r="B66" s="82" t="s">
        <v>129</v>
      </c>
      <c r="C66" s="250">
        <v>5.6</v>
      </c>
      <c r="D66" s="250">
        <v>11.5</v>
      </c>
    </row>
    <row r="67" spans="1:4" x14ac:dyDescent="0.2">
      <c r="A67" s="82" t="s">
        <v>53</v>
      </c>
      <c r="B67" s="82" t="s">
        <v>130</v>
      </c>
      <c r="C67" s="250">
        <v>6</v>
      </c>
      <c r="D67" s="250">
        <v>10.7</v>
      </c>
    </row>
    <row r="68" spans="1:4" x14ac:dyDescent="0.2">
      <c r="A68" s="82" t="s">
        <v>53</v>
      </c>
      <c r="B68" s="82" t="s">
        <v>131</v>
      </c>
      <c r="C68" s="250">
        <v>3.7</v>
      </c>
      <c r="D68" s="250">
        <v>9.6</v>
      </c>
    </row>
    <row r="69" spans="1:4" x14ac:dyDescent="0.2">
      <c r="A69" s="82" t="s">
        <v>53</v>
      </c>
      <c r="B69" s="82" t="s">
        <v>132</v>
      </c>
      <c r="C69" s="250">
        <v>5.0999999999999996</v>
      </c>
      <c r="D69" s="250">
        <v>8.8000000000000007</v>
      </c>
    </row>
    <row r="70" spans="1:4" x14ac:dyDescent="0.2">
      <c r="A70" s="82" t="s">
        <v>53</v>
      </c>
      <c r="B70" s="82" t="s">
        <v>133</v>
      </c>
      <c r="C70" s="250">
        <v>7.9</v>
      </c>
      <c r="D70" s="250">
        <v>8.1999999999999993</v>
      </c>
    </row>
    <row r="71" spans="1:4" x14ac:dyDescent="0.2">
      <c r="A71" s="82" t="s">
        <v>53</v>
      </c>
      <c r="B71" s="82" t="s">
        <v>134</v>
      </c>
      <c r="C71" s="250">
        <v>8.6999999999999993</v>
      </c>
      <c r="D71" s="250">
        <v>7.9</v>
      </c>
    </row>
    <row r="72" spans="1:4" x14ac:dyDescent="0.2">
      <c r="A72" s="82" t="s">
        <v>53</v>
      </c>
      <c r="B72" s="82" t="s">
        <v>135</v>
      </c>
      <c r="C72" s="250">
        <v>9.4</v>
      </c>
      <c r="D72" s="250">
        <v>7.4</v>
      </c>
    </row>
    <row r="73" spans="1:4" x14ac:dyDescent="0.2">
      <c r="A73" s="82" t="s">
        <v>53</v>
      </c>
      <c r="B73" s="82" t="s">
        <v>136</v>
      </c>
      <c r="C73" s="250">
        <v>11.2</v>
      </c>
      <c r="D73" s="250">
        <v>7.4</v>
      </c>
    </row>
    <row r="74" spans="1:4" x14ac:dyDescent="0.2">
      <c r="A74" s="82" t="s">
        <v>53</v>
      </c>
      <c r="B74" s="82" t="s">
        <v>137</v>
      </c>
      <c r="C74" s="250">
        <v>11.9</v>
      </c>
      <c r="D74" s="250">
        <v>7.6</v>
      </c>
    </row>
    <row r="75" spans="1:4" x14ac:dyDescent="0.2">
      <c r="A75" s="82" t="s">
        <v>53</v>
      </c>
      <c r="B75" s="82" t="s">
        <v>138</v>
      </c>
      <c r="C75" s="250">
        <v>10.8</v>
      </c>
      <c r="D75" s="250">
        <v>7.8</v>
      </c>
    </row>
    <row r="76" spans="1:4" x14ac:dyDescent="0.2">
      <c r="A76" s="82" t="s">
        <v>53</v>
      </c>
      <c r="B76" s="82" t="s">
        <v>139</v>
      </c>
      <c r="C76" s="250">
        <v>9.8000000000000007</v>
      </c>
      <c r="D76" s="250">
        <v>8.1</v>
      </c>
    </row>
    <row r="77" spans="1:4" x14ac:dyDescent="0.2">
      <c r="A77" s="82" t="s">
        <v>53</v>
      </c>
      <c r="B77" s="82" t="s">
        <v>140</v>
      </c>
      <c r="C77" s="250">
        <v>8.9</v>
      </c>
      <c r="D77" s="250">
        <v>8.1999999999999993</v>
      </c>
    </row>
    <row r="78" spans="1:4" x14ac:dyDescent="0.2">
      <c r="A78" s="82" t="s">
        <v>77</v>
      </c>
      <c r="B78" s="82" t="s">
        <v>129</v>
      </c>
      <c r="C78" s="250">
        <v>11.4</v>
      </c>
      <c r="D78" s="250">
        <v>8.6999999999999993</v>
      </c>
    </row>
    <row r="79" spans="1:4" x14ac:dyDescent="0.2">
      <c r="A79" s="82" t="s">
        <v>53</v>
      </c>
      <c r="B79" s="82" t="s">
        <v>130</v>
      </c>
      <c r="C79" s="250">
        <v>11.7</v>
      </c>
      <c r="D79" s="250">
        <v>9.1999999999999993</v>
      </c>
    </row>
    <row r="80" spans="1:4" x14ac:dyDescent="0.2">
      <c r="A80" s="82" t="s">
        <v>53</v>
      </c>
      <c r="B80" s="82" t="s">
        <v>131</v>
      </c>
      <c r="C80" s="250">
        <v>12.7</v>
      </c>
      <c r="D80" s="250">
        <v>10</v>
      </c>
    </row>
    <row r="81" spans="1:4" x14ac:dyDescent="0.2">
      <c r="A81" s="82" t="s">
        <v>53</v>
      </c>
      <c r="B81" s="82" t="s">
        <v>132</v>
      </c>
      <c r="C81" s="250">
        <v>14.2</v>
      </c>
      <c r="D81" s="250">
        <v>10.7</v>
      </c>
    </row>
    <row r="82" spans="1:4" x14ac:dyDescent="0.2">
      <c r="A82" s="82" t="s">
        <v>53</v>
      </c>
      <c r="B82" s="82" t="s">
        <v>133</v>
      </c>
      <c r="C82" s="250">
        <v>12.6</v>
      </c>
      <c r="D82" s="250">
        <v>11.1</v>
      </c>
    </row>
    <row r="83" spans="1:4" x14ac:dyDescent="0.2">
      <c r="A83" s="82" t="s">
        <v>53</v>
      </c>
      <c r="B83" s="82" t="s">
        <v>134</v>
      </c>
      <c r="C83" s="250">
        <v>11.8</v>
      </c>
      <c r="D83" s="250">
        <v>11.4</v>
      </c>
    </row>
    <row r="84" spans="1:4" x14ac:dyDescent="0.2">
      <c r="A84" s="82" t="s">
        <v>53</v>
      </c>
      <c r="B84" s="82" t="s">
        <v>135</v>
      </c>
      <c r="C84" s="250">
        <v>9.8000000000000007</v>
      </c>
      <c r="D84" s="250">
        <v>11.4</v>
      </c>
    </row>
    <row r="85" spans="1:4" x14ac:dyDescent="0.2">
      <c r="A85" s="82" t="s">
        <v>53</v>
      </c>
      <c r="B85" s="82" t="s">
        <v>136</v>
      </c>
      <c r="C85" s="250">
        <v>7</v>
      </c>
      <c r="D85" s="250">
        <v>11.1</v>
      </c>
    </row>
    <row r="86" spans="1:4" x14ac:dyDescent="0.2">
      <c r="A86" s="82" t="s">
        <v>53</v>
      </c>
      <c r="B86" s="82" t="s">
        <v>137</v>
      </c>
      <c r="C86" s="250">
        <v>7.1</v>
      </c>
      <c r="D86" s="250">
        <v>10.7</v>
      </c>
    </row>
    <row r="87" spans="1:4" x14ac:dyDescent="0.2">
      <c r="A87" s="82" t="s">
        <v>53</v>
      </c>
      <c r="B87" s="82" t="s">
        <v>138</v>
      </c>
      <c r="C87" s="250">
        <v>6.6</v>
      </c>
      <c r="D87" s="250">
        <v>10.3</v>
      </c>
    </row>
    <row r="88" spans="1:4" x14ac:dyDescent="0.2">
      <c r="A88" s="82" t="s">
        <v>53</v>
      </c>
      <c r="B88" s="82" t="s">
        <v>139</v>
      </c>
      <c r="C88" s="250">
        <v>5.3</v>
      </c>
      <c r="D88" s="250">
        <v>9.9</v>
      </c>
    </row>
    <row r="89" spans="1:4" x14ac:dyDescent="0.2">
      <c r="A89" s="82" t="s">
        <v>53</v>
      </c>
      <c r="B89" s="82" t="s">
        <v>140</v>
      </c>
      <c r="C89" s="250">
        <v>5.3</v>
      </c>
      <c r="D89" s="250">
        <v>9.6</v>
      </c>
    </row>
    <row r="90" spans="1:4" x14ac:dyDescent="0.2">
      <c r="A90" s="82" t="s">
        <v>78</v>
      </c>
      <c r="B90" s="82" t="s">
        <v>129</v>
      </c>
      <c r="C90" s="250">
        <v>2.6</v>
      </c>
      <c r="D90" s="250">
        <v>8.9</v>
      </c>
    </row>
    <row r="91" spans="1:4" x14ac:dyDescent="0.2">
      <c r="A91" s="82" t="s">
        <v>53</v>
      </c>
      <c r="B91" s="82" t="s">
        <v>130</v>
      </c>
      <c r="C91" s="250">
        <v>2.7</v>
      </c>
      <c r="D91" s="250">
        <v>8.1999999999999993</v>
      </c>
    </row>
    <row r="92" spans="1:4" x14ac:dyDescent="0.2">
      <c r="A92" s="82" t="s">
        <v>53</v>
      </c>
      <c r="B92" s="82" t="s">
        <v>131</v>
      </c>
      <c r="C92" s="250">
        <v>2.8</v>
      </c>
      <c r="D92" s="250">
        <v>7.3</v>
      </c>
    </row>
    <row r="93" spans="1:4" x14ac:dyDescent="0.2">
      <c r="A93" s="82" t="s">
        <v>53</v>
      </c>
      <c r="B93" s="82" t="s">
        <v>132</v>
      </c>
      <c r="C93" s="250">
        <v>-2.1</v>
      </c>
      <c r="D93" s="250">
        <v>6</v>
      </c>
    </row>
    <row r="94" spans="1:4" x14ac:dyDescent="0.2">
      <c r="A94" s="82" t="s">
        <v>53</v>
      </c>
      <c r="B94" s="82" t="s">
        <v>133</v>
      </c>
      <c r="C94" s="250">
        <v>-4.8</v>
      </c>
      <c r="D94" s="250">
        <v>4.5</v>
      </c>
    </row>
    <row r="95" spans="1:4" x14ac:dyDescent="0.2">
      <c r="A95" s="82" t="s">
        <v>53</v>
      </c>
      <c r="B95" s="82" t="s">
        <v>134</v>
      </c>
      <c r="C95" s="250">
        <v>-4.7</v>
      </c>
      <c r="D95" s="250">
        <v>3.2</v>
      </c>
    </row>
    <row r="96" spans="1:4" x14ac:dyDescent="0.2">
      <c r="A96" s="82" t="s">
        <v>53</v>
      </c>
      <c r="B96" s="82" t="s">
        <v>135</v>
      </c>
      <c r="C96" s="250">
        <v>-6</v>
      </c>
      <c r="D96" s="250">
        <v>1.8</v>
      </c>
    </row>
    <row r="97" spans="1:4" x14ac:dyDescent="0.2">
      <c r="A97" s="82" t="s">
        <v>53</v>
      </c>
      <c r="B97" s="82" t="s">
        <v>136</v>
      </c>
      <c r="C97" s="250">
        <v>-4.5999999999999996</v>
      </c>
      <c r="D97" s="250">
        <v>0.9</v>
      </c>
    </row>
    <row r="98" spans="1:4" x14ac:dyDescent="0.2">
      <c r="A98" s="82" t="s">
        <v>53</v>
      </c>
      <c r="B98" s="82" t="s">
        <v>137</v>
      </c>
      <c r="C98" s="250">
        <v>-5.0999999999999996</v>
      </c>
      <c r="D98" s="250">
        <v>-0.2</v>
      </c>
    </row>
    <row r="99" spans="1:4" x14ac:dyDescent="0.2">
      <c r="A99" s="82" t="s">
        <v>53</v>
      </c>
      <c r="B99" s="82" t="s">
        <v>138</v>
      </c>
      <c r="C99" s="250">
        <v>-5.6</v>
      </c>
      <c r="D99" s="250">
        <v>-1.2</v>
      </c>
    </row>
    <row r="100" spans="1:4" x14ac:dyDescent="0.2">
      <c r="A100" s="82" t="s">
        <v>53</v>
      </c>
      <c r="B100" s="82" t="s">
        <v>139</v>
      </c>
      <c r="C100" s="250">
        <v>-3.4</v>
      </c>
      <c r="D100" s="250">
        <v>-1.9</v>
      </c>
    </row>
    <row r="101" spans="1:4" x14ac:dyDescent="0.2">
      <c r="A101" s="82" t="s">
        <v>53</v>
      </c>
      <c r="B101" s="82" t="s">
        <v>140</v>
      </c>
      <c r="C101" s="250">
        <v>-2.6</v>
      </c>
      <c r="D101" s="250">
        <v>-2.6</v>
      </c>
    </row>
    <row r="102" spans="1:4" x14ac:dyDescent="0.2">
      <c r="A102" s="82" t="s">
        <v>413</v>
      </c>
      <c r="B102" s="82" t="s">
        <v>129</v>
      </c>
      <c r="C102" s="250">
        <v>0</v>
      </c>
      <c r="D102" s="250">
        <v>-2.8</v>
      </c>
    </row>
    <row r="103" spans="1:4" x14ac:dyDescent="0.2">
      <c r="A103" s="82" t="s">
        <v>53</v>
      </c>
      <c r="B103" s="82" t="s">
        <v>130</v>
      </c>
      <c r="C103" s="250">
        <v>2.5</v>
      </c>
      <c r="D103" s="250">
        <v>-2.8</v>
      </c>
    </row>
    <row r="104" spans="1:4" x14ac:dyDescent="0.2">
      <c r="A104" s="82" t="s">
        <v>53</v>
      </c>
      <c r="B104" s="82" t="s">
        <v>131</v>
      </c>
      <c r="C104" s="250">
        <v>1.7</v>
      </c>
      <c r="D104" s="250">
        <v>-2.9</v>
      </c>
    </row>
    <row r="105" spans="1:4" x14ac:dyDescent="0.2">
      <c r="A105" s="82" t="s">
        <v>53</v>
      </c>
      <c r="B105" s="82" t="s">
        <v>132</v>
      </c>
      <c r="C105" s="250">
        <v>5.0999999999999996</v>
      </c>
      <c r="D105" s="250">
        <v>-2.2999999999999998</v>
      </c>
    </row>
    <row r="106" spans="1:4" x14ac:dyDescent="0.2">
      <c r="A106" s="82" t="s">
        <v>53</v>
      </c>
      <c r="B106" s="82" t="s">
        <v>133</v>
      </c>
      <c r="C106" s="250">
        <v>6</v>
      </c>
      <c r="D106" s="250">
        <v>-1.4</v>
      </c>
    </row>
    <row r="107" spans="1:4" x14ac:dyDescent="0.2">
      <c r="A107" s="82" t="s">
        <v>53</v>
      </c>
      <c r="B107" s="82" t="s">
        <v>134</v>
      </c>
      <c r="C107" s="250">
        <v>5</v>
      </c>
      <c r="D107" s="250">
        <v>-0.6</v>
      </c>
    </row>
    <row r="108" spans="1:4" x14ac:dyDescent="0.2">
      <c r="A108" s="82" t="s">
        <v>53</v>
      </c>
      <c r="B108" s="82" t="s">
        <v>135</v>
      </c>
      <c r="C108" s="250">
        <v>6.2</v>
      </c>
      <c r="D108" s="250">
        <v>0.4</v>
      </c>
    </row>
    <row r="109" spans="1:4" x14ac:dyDescent="0.2">
      <c r="A109" s="82" t="s">
        <v>53</v>
      </c>
      <c r="B109" s="82" t="s">
        <v>136</v>
      </c>
      <c r="C109" s="250">
        <v>1.8</v>
      </c>
      <c r="D109" s="250">
        <v>1</v>
      </c>
    </row>
    <row r="110" spans="1:4" x14ac:dyDescent="0.2">
      <c r="A110" s="82" t="s">
        <v>53</v>
      </c>
      <c r="B110" s="82" t="s">
        <v>137</v>
      </c>
      <c r="C110" s="250">
        <v>-1.7</v>
      </c>
      <c r="D110" s="250">
        <v>1.2</v>
      </c>
    </row>
    <row r="111" spans="1:4" x14ac:dyDescent="0.2">
      <c r="A111" s="82" t="s">
        <v>53</v>
      </c>
      <c r="B111" s="82" t="s">
        <v>138</v>
      </c>
      <c r="C111" s="250">
        <v>-4.4000000000000004</v>
      </c>
      <c r="D111" s="250">
        <v>1.3</v>
      </c>
    </row>
    <row r="112" spans="1:4" x14ac:dyDescent="0.2">
      <c r="A112" s="82" t="s">
        <v>53</v>
      </c>
      <c r="B112" s="82" t="s">
        <v>139</v>
      </c>
      <c r="C112" s="250">
        <v>-6.1</v>
      </c>
      <c r="D112" s="250">
        <v>1.1000000000000001</v>
      </c>
    </row>
    <row r="113" spans="1:4" x14ac:dyDescent="0.2">
      <c r="A113" s="82" t="s">
        <v>53</v>
      </c>
      <c r="B113" s="82" t="s">
        <v>140</v>
      </c>
      <c r="C113" s="250">
        <v>-6.9</v>
      </c>
      <c r="D113" s="250">
        <v>0.7</v>
      </c>
    </row>
    <row r="114" spans="1:4" x14ac:dyDescent="0.2">
      <c r="A114" s="82" t="s">
        <v>708</v>
      </c>
      <c r="B114" s="82" t="s">
        <v>129</v>
      </c>
      <c r="C114" s="250">
        <v>-6.8</v>
      </c>
      <c r="D114" s="250">
        <v>0.2</v>
      </c>
    </row>
    <row r="115" spans="1:4" x14ac:dyDescent="0.2">
      <c r="A115" s="82" t="s">
        <v>53</v>
      </c>
      <c r="B115" s="82" t="s">
        <v>130</v>
      </c>
      <c r="C115" s="250">
        <v>-4.9000000000000004</v>
      </c>
      <c r="D115" s="250">
        <v>-0.4</v>
      </c>
    </row>
    <row r="116" spans="1:4" x14ac:dyDescent="0.2">
      <c r="A116" s="82" t="s">
        <v>53</v>
      </c>
      <c r="B116" s="82" t="s">
        <v>131</v>
      </c>
      <c r="C116" s="250">
        <v>-3</v>
      </c>
      <c r="D116" s="250">
        <v>-0.8</v>
      </c>
    </row>
    <row r="117" spans="1:4" x14ac:dyDescent="0.2">
      <c r="A117" s="82" t="s">
        <v>53</v>
      </c>
      <c r="B117" s="82" t="s">
        <v>132</v>
      </c>
      <c r="C117" s="250">
        <v>-1.8</v>
      </c>
      <c r="D117" s="250">
        <v>-1.4</v>
      </c>
    </row>
    <row r="118" spans="1:4" x14ac:dyDescent="0.2">
      <c r="A118" s="82" t="s">
        <v>53</v>
      </c>
      <c r="B118" s="82" t="s">
        <v>133</v>
      </c>
      <c r="C118" s="250">
        <v>1.8</v>
      </c>
      <c r="D118" s="250">
        <v>-1.7</v>
      </c>
    </row>
    <row r="119" spans="1:4" x14ac:dyDescent="0.2">
      <c r="A119" s="82" t="s">
        <v>53</v>
      </c>
      <c r="B119" s="82" t="s">
        <v>134</v>
      </c>
      <c r="C119" s="250">
        <v>4</v>
      </c>
      <c r="D119" s="250">
        <v>-1.8</v>
      </c>
    </row>
    <row r="120" spans="1:4" x14ac:dyDescent="0.2">
      <c r="A120" s="82" t="s">
        <v>53</v>
      </c>
      <c r="B120" s="82" t="s">
        <v>135</v>
      </c>
      <c r="C120" s="250">
        <v>5.8</v>
      </c>
      <c r="D120" s="250">
        <v>-1.9</v>
      </c>
    </row>
    <row r="121" spans="1:4" x14ac:dyDescent="0.2">
      <c r="A121" s="82" t="s">
        <v>53</v>
      </c>
      <c r="B121" s="82" t="s">
        <v>136</v>
      </c>
      <c r="C121" s="250">
        <v>11.8</v>
      </c>
      <c r="D121" s="250">
        <v>-1</v>
      </c>
    </row>
    <row r="122" spans="1:4" x14ac:dyDescent="0.2">
      <c r="A122" s="82" t="s">
        <v>53</v>
      </c>
      <c r="B122" s="82" t="s">
        <v>137</v>
      </c>
      <c r="C122" s="250">
        <v>14.8</v>
      </c>
      <c r="D122" s="250">
        <v>0.3</v>
      </c>
    </row>
    <row r="123" spans="1:4" x14ac:dyDescent="0.2">
      <c r="A123" s="82" t="s">
        <v>53</v>
      </c>
      <c r="B123" s="82" t="s">
        <v>138</v>
      </c>
      <c r="C123" s="250">
        <v>18.600000000000001</v>
      </c>
      <c r="D123" s="250">
        <v>2.2999999999999998</v>
      </c>
    </row>
    <row r="124" spans="1:4" x14ac:dyDescent="0.2">
      <c r="A124" s="82" t="s">
        <v>53</v>
      </c>
      <c r="B124" s="82" t="s">
        <v>139</v>
      </c>
      <c r="C124" s="250">
        <v>20.3</v>
      </c>
      <c r="D124" s="250">
        <v>4.5</v>
      </c>
    </row>
    <row r="125" spans="1:4" x14ac:dyDescent="0.2">
      <c r="A125" s="82" t="s">
        <v>53</v>
      </c>
      <c r="B125" s="82" t="s">
        <v>140</v>
      </c>
      <c r="C125" s="250">
        <v>20.100000000000001</v>
      </c>
      <c r="D125" s="250">
        <v>6.7</v>
      </c>
    </row>
    <row r="126" spans="1:4" x14ac:dyDescent="0.2">
      <c r="A126" s="82" t="s">
        <v>1112</v>
      </c>
      <c r="B126" s="82" t="s">
        <v>129</v>
      </c>
      <c r="C126" s="250">
        <v>19.600000000000001</v>
      </c>
      <c r="D126" s="250">
        <v>8.9</v>
      </c>
    </row>
    <row r="127" spans="1:4" x14ac:dyDescent="0.2">
      <c r="A127" s="82" t="s">
        <v>53</v>
      </c>
      <c r="B127" s="82" t="s">
        <v>130</v>
      </c>
      <c r="C127" s="250">
        <v>15.7</v>
      </c>
      <c r="D127" s="250">
        <v>10.6</v>
      </c>
    </row>
    <row r="128" spans="1:4" x14ac:dyDescent="0.2">
      <c r="A128" s="82" t="s">
        <v>53</v>
      </c>
      <c r="B128" s="82" t="s">
        <v>131</v>
      </c>
      <c r="C128" s="250">
        <v>12.2</v>
      </c>
      <c r="D128" s="250">
        <v>11.9</v>
      </c>
    </row>
    <row r="129" spans="1:4" x14ac:dyDescent="0.2">
      <c r="A129" s="82" t="s">
        <v>53</v>
      </c>
      <c r="B129" s="82" t="s">
        <v>132</v>
      </c>
      <c r="C129" s="250">
        <v>13.1</v>
      </c>
      <c r="D129" s="250">
        <v>13.1</v>
      </c>
    </row>
    <row r="130" spans="1:4" x14ac:dyDescent="0.2">
      <c r="A130" s="82" t="s">
        <v>53</v>
      </c>
      <c r="B130" s="82" t="s">
        <v>133</v>
      </c>
      <c r="C130" s="250">
        <v>8.6999999999999993</v>
      </c>
      <c r="D130" s="250">
        <v>13.7</v>
      </c>
    </row>
    <row r="131" spans="1:4" x14ac:dyDescent="0.2">
      <c r="A131" s="82" t="s">
        <v>53</v>
      </c>
      <c r="B131" s="82" t="s">
        <v>134</v>
      </c>
      <c r="C131" s="250">
        <v>7.7</v>
      </c>
      <c r="D131" s="250">
        <v>14</v>
      </c>
    </row>
    <row r="132" spans="1:4" x14ac:dyDescent="0.2">
      <c r="A132" s="82" t="s">
        <v>53</v>
      </c>
      <c r="B132" s="82" t="s">
        <v>135</v>
      </c>
      <c r="C132" s="250">
        <v>2.2000000000000002</v>
      </c>
      <c r="D132" s="250">
        <v>13.7</v>
      </c>
    </row>
  </sheetData>
  <mergeCells count="1">
    <mergeCell ref="H1:I1"/>
  </mergeCells>
  <hyperlinks>
    <hyperlink ref="H1:I1" location="Index!A1" display="Regresar al Índice" xr:uid="{F31268ED-0A33-4E90-89B4-EC4041BD47E9}"/>
  </hyperlink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030FD-5C6E-4985-8BB1-B75AC5268376}">
  <sheetPr codeName="Hoja131"/>
  <dimension ref="A1:I24"/>
  <sheetViews>
    <sheetView workbookViewId="0"/>
  </sheetViews>
  <sheetFormatPr baseColWidth="10" defaultRowHeight="12.75" x14ac:dyDescent="0.2"/>
  <cols>
    <col min="1" max="16384" width="11.42578125" style="82"/>
  </cols>
  <sheetData>
    <row r="1" spans="1:9" ht="15" x14ac:dyDescent="0.25">
      <c r="A1" s="27" t="s">
        <v>1931</v>
      </c>
      <c r="H1" s="151" t="s">
        <v>1294</v>
      </c>
      <c r="I1" s="151"/>
    </row>
    <row r="2" spans="1:9" x14ac:dyDescent="0.2">
      <c r="A2" s="82" t="s">
        <v>1264</v>
      </c>
    </row>
    <row r="5" spans="1:9" x14ac:dyDescent="0.2">
      <c r="A5" s="82" t="s">
        <v>2</v>
      </c>
      <c r="B5" s="82" t="s">
        <v>592</v>
      </c>
    </row>
    <row r="6" spans="1:9" x14ac:dyDescent="0.2">
      <c r="A6" s="82" t="s">
        <v>17</v>
      </c>
      <c r="B6" s="250">
        <v>0.23271089248525101</v>
      </c>
    </row>
    <row r="7" spans="1:9" x14ac:dyDescent="0.2">
      <c r="A7" s="82" t="s">
        <v>31</v>
      </c>
      <c r="B7" s="250">
        <v>0.66350624841112904</v>
      </c>
    </row>
    <row r="8" spans="1:9" x14ac:dyDescent="0.2">
      <c r="A8" s="82" t="s">
        <v>32</v>
      </c>
      <c r="B8" s="250">
        <v>0.72380507511993997</v>
      </c>
    </row>
    <row r="9" spans="1:9" x14ac:dyDescent="0.2">
      <c r="A9" s="82" t="s">
        <v>26</v>
      </c>
      <c r="B9" s="250">
        <v>1.12632948581318</v>
      </c>
    </row>
    <row r="10" spans="1:9" x14ac:dyDescent="0.2">
      <c r="A10" s="82" t="s">
        <v>9</v>
      </c>
      <c r="B10" s="250">
        <v>1.2042546050645999</v>
      </c>
    </row>
    <row r="11" spans="1:9" x14ac:dyDescent="0.2">
      <c r="A11" s="82" t="s">
        <v>12</v>
      </c>
      <c r="B11" s="250">
        <v>1.60558931928072</v>
      </c>
    </row>
    <row r="12" spans="1:9" x14ac:dyDescent="0.2">
      <c r="A12" s="82" t="s">
        <v>3</v>
      </c>
      <c r="B12" s="250">
        <v>2.19705631522198</v>
      </c>
    </row>
    <row r="13" spans="1:9" x14ac:dyDescent="0.2">
      <c r="A13" s="82" t="s">
        <v>22</v>
      </c>
      <c r="B13" s="250">
        <v>2.5579726570180199</v>
      </c>
    </row>
    <row r="14" spans="1:9" x14ac:dyDescent="0.2">
      <c r="A14" s="82" t="s">
        <v>25</v>
      </c>
      <c r="B14" s="250">
        <v>3.0523541588658101</v>
      </c>
    </row>
    <row r="15" spans="1:9" x14ac:dyDescent="0.2">
      <c r="A15" s="82" t="s">
        <v>23</v>
      </c>
      <c r="B15" s="250">
        <v>3.7916252881883201</v>
      </c>
    </row>
    <row r="16" spans="1:9" x14ac:dyDescent="0.2">
      <c r="A16" s="82" t="s">
        <v>13</v>
      </c>
      <c r="B16" s="250">
        <v>4.7172717629924303</v>
      </c>
    </row>
    <row r="17" spans="1:2" x14ac:dyDescent="0.2">
      <c r="A17" s="82" t="s">
        <v>27</v>
      </c>
      <c r="B17" s="250">
        <v>5.0971919406203696</v>
      </c>
    </row>
    <row r="18" spans="1:2" x14ac:dyDescent="0.2">
      <c r="A18" s="82" t="s">
        <v>14</v>
      </c>
      <c r="B18" s="250">
        <v>6.4338159326656799</v>
      </c>
    </row>
    <row r="19" spans="1:2" x14ac:dyDescent="0.2">
      <c r="A19" s="82" t="s">
        <v>0</v>
      </c>
      <c r="B19" s="250">
        <v>6.8875912152812102</v>
      </c>
    </row>
    <row r="20" spans="1:2" x14ac:dyDescent="0.2">
      <c r="A20" s="82" t="s">
        <v>29</v>
      </c>
      <c r="B20" s="250">
        <v>8.1538352683642206</v>
      </c>
    </row>
    <row r="21" spans="1:2" x14ac:dyDescent="0.2">
      <c r="A21" s="82" t="s">
        <v>10</v>
      </c>
      <c r="B21" s="250">
        <v>9.5985964086194109</v>
      </c>
    </row>
    <row r="22" spans="1:2" x14ac:dyDescent="0.2">
      <c r="A22" s="82" t="s">
        <v>20</v>
      </c>
      <c r="B22" s="250">
        <v>11.383328971112901</v>
      </c>
    </row>
    <row r="23" spans="1:2" x14ac:dyDescent="0.2">
      <c r="A23" s="82" t="s">
        <v>4</v>
      </c>
      <c r="B23" s="250">
        <v>13.3686193134074</v>
      </c>
    </row>
    <row r="24" spans="1:2" x14ac:dyDescent="0.2">
      <c r="A24" s="82" t="s">
        <v>8</v>
      </c>
      <c r="B24" s="250">
        <v>15.124767852648</v>
      </c>
    </row>
  </sheetData>
  <mergeCells count="1">
    <mergeCell ref="H1:I1"/>
  </mergeCells>
  <hyperlinks>
    <hyperlink ref="H1:I1" location="Index!A1" display="Regresar al Índice" xr:uid="{3B83B93E-D223-4824-9592-EA136FEAC904}"/>
  </hyperlink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7E9C8-2233-405F-A334-F09D89E23C38}">
  <sheetPr codeName="Hoja132"/>
  <dimension ref="A1:I83"/>
  <sheetViews>
    <sheetView workbookViewId="0"/>
  </sheetViews>
  <sheetFormatPr baseColWidth="10" defaultColWidth="9.140625" defaultRowHeight="12.75" x14ac:dyDescent="0.2"/>
  <cols>
    <col min="1" max="5" width="9.140625" style="77"/>
    <col min="6" max="6" width="11.5703125" style="77" customWidth="1"/>
    <col min="7" max="16384" width="9.140625" style="77"/>
  </cols>
  <sheetData>
    <row r="1" spans="1:9" ht="15" x14ac:dyDescent="0.25">
      <c r="A1" s="27" t="s">
        <v>1932</v>
      </c>
      <c r="H1" s="151" t="s">
        <v>1294</v>
      </c>
      <c r="I1" s="151"/>
    </row>
    <row r="2" spans="1:9" x14ac:dyDescent="0.2">
      <c r="A2" s="77" t="s">
        <v>1266</v>
      </c>
    </row>
    <row r="4" spans="1:9" ht="25.5" x14ac:dyDescent="0.2">
      <c r="A4" s="245" t="s">
        <v>414</v>
      </c>
      <c r="B4" s="245" t="s">
        <v>285</v>
      </c>
      <c r="C4" s="245" t="s">
        <v>329</v>
      </c>
      <c r="D4" s="245" t="s">
        <v>593</v>
      </c>
      <c r="E4" s="245" t="s">
        <v>689</v>
      </c>
      <c r="F4" s="245" t="s">
        <v>1042</v>
      </c>
    </row>
    <row r="5" spans="1:9" x14ac:dyDescent="0.2">
      <c r="A5" s="248" t="s">
        <v>620</v>
      </c>
      <c r="B5" s="248">
        <v>2017</v>
      </c>
      <c r="C5" s="248" t="s">
        <v>621</v>
      </c>
      <c r="D5" s="240">
        <v>90.616499160000004</v>
      </c>
      <c r="E5" s="240">
        <v>3.1777707992002586</v>
      </c>
      <c r="F5" s="240">
        <v>-12.02154303645276</v>
      </c>
    </row>
    <row r="6" spans="1:9" x14ac:dyDescent="0.2">
      <c r="A6" s="249" t="s">
        <v>622</v>
      </c>
      <c r="B6" s="249">
        <v>2017</v>
      </c>
      <c r="C6" s="249" t="s">
        <v>623</v>
      </c>
      <c r="D6" s="244">
        <v>86.226352800000001</v>
      </c>
      <c r="E6" s="244">
        <v>-0.18208701174273928</v>
      </c>
      <c r="F6" s="244">
        <v>-4.8447538811319513</v>
      </c>
    </row>
    <row r="7" spans="1:9" x14ac:dyDescent="0.2">
      <c r="A7" s="248" t="s">
        <v>624</v>
      </c>
      <c r="B7" s="248">
        <v>2017</v>
      </c>
      <c r="C7" s="248" t="s">
        <v>625</v>
      </c>
      <c r="D7" s="240">
        <v>92.607544090000005</v>
      </c>
      <c r="E7" s="240">
        <v>2.5922514979856448</v>
      </c>
      <c r="F7" s="240">
        <v>7.4005116565709645</v>
      </c>
    </row>
    <row r="8" spans="1:9" x14ac:dyDescent="0.2">
      <c r="A8" s="249" t="s">
        <v>626</v>
      </c>
      <c r="B8" s="249">
        <v>2017</v>
      </c>
      <c r="C8" s="249" t="s">
        <v>627</v>
      </c>
      <c r="D8" s="244">
        <v>82.711180119999995</v>
      </c>
      <c r="E8" s="244">
        <v>-11.102037292641342</v>
      </c>
      <c r="F8" s="244">
        <v>-10.686347497113514</v>
      </c>
    </row>
    <row r="9" spans="1:9" x14ac:dyDescent="0.2">
      <c r="A9" s="248" t="s">
        <v>628</v>
      </c>
      <c r="B9" s="248">
        <v>2017</v>
      </c>
      <c r="C9" s="248" t="s">
        <v>629</v>
      </c>
      <c r="D9" s="240">
        <v>94.531836819999995</v>
      </c>
      <c r="E9" s="240">
        <v>3.2875126124407847</v>
      </c>
      <c r="F9" s="240">
        <v>14.291485967012221</v>
      </c>
    </row>
    <row r="10" spans="1:9" x14ac:dyDescent="0.2">
      <c r="A10" s="249" t="s">
        <v>600</v>
      </c>
      <c r="B10" s="249">
        <v>2017</v>
      </c>
      <c r="C10" s="249" t="s">
        <v>630</v>
      </c>
      <c r="D10" s="244">
        <v>91.965865579999999</v>
      </c>
      <c r="E10" s="244">
        <v>-2.9473666111156973</v>
      </c>
      <c r="F10" s="244">
        <v>-2.7143990070624717</v>
      </c>
    </row>
    <row r="11" spans="1:9" x14ac:dyDescent="0.2">
      <c r="A11" s="248" t="s">
        <v>606</v>
      </c>
      <c r="B11" s="248">
        <v>2017</v>
      </c>
      <c r="C11" s="248" t="s">
        <v>631</v>
      </c>
      <c r="D11" s="240">
        <v>89.773153239999999</v>
      </c>
      <c r="E11" s="240">
        <v>-0.56358505035580908</v>
      </c>
      <c r="F11" s="240">
        <v>-2.3842676042586537</v>
      </c>
    </row>
    <row r="12" spans="1:9" x14ac:dyDescent="0.2">
      <c r="A12" s="249" t="s">
        <v>615</v>
      </c>
      <c r="B12" s="249">
        <v>2017</v>
      </c>
      <c r="C12" s="249" t="s">
        <v>632</v>
      </c>
      <c r="D12" s="244">
        <v>98.126291620000003</v>
      </c>
      <c r="E12" s="244">
        <v>2.1227620647679593</v>
      </c>
      <c r="F12" s="244">
        <v>9.3047175893094476</v>
      </c>
    </row>
    <row r="13" spans="1:9" x14ac:dyDescent="0.2">
      <c r="A13" s="248" t="s">
        <v>633</v>
      </c>
      <c r="B13" s="248">
        <v>2017</v>
      </c>
      <c r="C13" s="248" t="s">
        <v>634</v>
      </c>
      <c r="D13" s="240">
        <v>93.257391600000005</v>
      </c>
      <c r="E13" s="240">
        <v>2.2007244146562623</v>
      </c>
      <c r="F13" s="240">
        <v>-4.9618710129748989</v>
      </c>
    </row>
    <row r="14" spans="1:9" x14ac:dyDescent="0.2">
      <c r="A14" s="249" t="s">
        <v>635</v>
      </c>
      <c r="B14" s="249">
        <v>2017</v>
      </c>
      <c r="C14" s="249" t="s">
        <v>636</v>
      </c>
      <c r="D14" s="244">
        <v>96.678307840000002</v>
      </c>
      <c r="E14" s="244">
        <v>3.8234149600747203</v>
      </c>
      <c r="F14" s="244">
        <v>3.6682521152564562</v>
      </c>
    </row>
    <row r="15" spans="1:9" x14ac:dyDescent="0.2">
      <c r="A15" s="248" t="s">
        <v>637</v>
      </c>
      <c r="B15" s="248">
        <v>2017</v>
      </c>
      <c r="C15" s="248" t="s">
        <v>638</v>
      </c>
      <c r="D15" s="240">
        <v>98.268684070000006</v>
      </c>
      <c r="E15" s="240">
        <v>4.848939346308331</v>
      </c>
      <c r="F15" s="240">
        <v>1.6450186867482557</v>
      </c>
    </row>
    <row r="16" spans="1:9" x14ac:dyDescent="0.2">
      <c r="A16" s="249" t="s">
        <v>639</v>
      </c>
      <c r="B16" s="249">
        <v>2017</v>
      </c>
      <c r="C16" s="249" t="s">
        <v>640</v>
      </c>
      <c r="D16" s="244">
        <v>99.195758960000006</v>
      </c>
      <c r="E16" s="244">
        <v>-3.6920440369309269</v>
      </c>
      <c r="F16" s="244">
        <v>0.94340826762228158</v>
      </c>
    </row>
    <row r="17" spans="1:6" x14ac:dyDescent="0.2">
      <c r="A17" s="248" t="s">
        <v>641</v>
      </c>
      <c r="B17" s="248">
        <v>2018</v>
      </c>
      <c r="C17" s="248" t="s">
        <v>621</v>
      </c>
      <c r="D17" s="240">
        <v>94.481303249999996</v>
      </c>
      <c r="E17" s="240">
        <v>4.2650114778501589</v>
      </c>
      <c r="F17" s="240">
        <v>-4.7526787026258663</v>
      </c>
    </row>
    <row r="18" spans="1:6" x14ac:dyDescent="0.2">
      <c r="A18" s="249" t="s">
        <v>642</v>
      </c>
      <c r="B18" s="249">
        <v>2018</v>
      </c>
      <c r="C18" s="249" t="s">
        <v>623</v>
      </c>
      <c r="D18" s="244">
        <v>90.078421289999994</v>
      </c>
      <c r="E18" s="244">
        <v>4.4673911918027844</v>
      </c>
      <c r="F18" s="244">
        <v>-4.6600563376542992</v>
      </c>
    </row>
    <row r="19" spans="1:6" x14ac:dyDescent="0.2">
      <c r="A19" s="248" t="s">
        <v>643</v>
      </c>
      <c r="B19" s="248">
        <v>2018</v>
      </c>
      <c r="C19" s="248" t="s">
        <v>625</v>
      </c>
      <c r="D19" s="240">
        <v>95.7389589</v>
      </c>
      <c r="E19" s="240">
        <v>3.3813819821814426</v>
      </c>
      <c r="F19" s="240">
        <v>6.2840106752941143</v>
      </c>
    </row>
    <row r="20" spans="1:6" x14ac:dyDescent="0.2">
      <c r="A20" s="249" t="s">
        <v>644</v>
      </c>
      <c r="B20" s="249">
        <v>2018</v>
      </c>
      <c r="C20" s="249" t="s">
        <v>627</v>
      </c>
      <c r="D20" s="244">
        <v>97.921319550000007</v>
      </c>
      <c r="E20" s="244">
        <v>18.389460055983559</v>
      </c>
      <c r="F20" s="244">
        <v>2.2794906849566825</v>
      </c>
    </row>
    <row r="21" spans="1:6" x14ac:dyDescent="0.2">
      <c r="A21" s="248" t="s">
        <v>645</v>
      </c>
      <c r="B21" s="248">
        <v>2018</v>
      </c>
      <c r="C21" s="248" t="s">
        <v>629</v>
      </c>
      <c r="D21" s="240">
        <v>106.16873336</v>
      </c>
      <c r="E21" s="240">
        <v>12.310029013990347</v>
      </c>
      <c r="F21" s="240">
        <v>8.4224904728625027</v>
      </c>
    </row>
    <row r="22" spans="1:6" x14ac:dyDescent="0.2">
      <c r="A22" s="249" t="s">
        <v>601</v>
      </c>
      <c r="B22" s="249">
        <v>2018</v>
      </c>
      <c r="C22" s="249" t="s">
        <v>630</v>
      </c>
      <c r="D22" s="244">
        <v>104.21368746</v>
      </c>
      <c r="E22" s="244">
        <v>13.317791120386696</v>
      </c>
      <c r="F22" s="244">
        <v>-1.8414516573074069</v>
      </c>
    </row>
    <row r="23" spans="1:6" x14ac:dyDescent="0.2">
      <c r="A23" s="248" t="s">
        <v>607</v>
      </c>
      <c r="B23" s="248">
        <v>2018</v>
      </c>
      <c r="C23" s="248" t="s">
        <v>631</v>
      </c>
      <c r="D23" s="240">
        <v>100.66364039</v>
      </c>
      <c r="E23" s="240">
        <v>12.131117997922292</v>
      </c>
      <c r="F23" s="240">
        <v>-3.4065074910266544</v>
      </c>
    </row>
    <row r="24" spans="1:6" x14ac:dyDescent="0.2">
      <c r="A24" s="249" t="s">
        <v>616</v>
      </c>
      <c r="B24" s="249">
        <v>2018</v>
      </c>
      <c r="C24" s="249" t="s">
        <v>632</v>
      </c>
      <c r="D24" s="244">
        <v>102.28053099</v>
      </c>
      <c r="E24" s="244">
        <v>4.2335640136973103</v>
      </c>
      <c r="F24" s="244">
        <v>1.606231002311961</v>
      </c>
    </row>
    <row r="25" spans="1:6" x14ac:dyDescent="0.2">
      <c r="A25" s="248" t="s">
        <v>646</v>
      </c>
      <c r="B25" s="248">
        <v>2018</v>
      </c>
      <c r="C25" s="248" t="s">
        <v>634</v>
      </c>
      <c r="D25" s="240">
        <v>98.460437369999994</v>
      </c>
      <c r="E25" s="240">
        <v>5.5792315019027274</v>
      </c>
      <c r="F25" s="240">
        <v>-3.7349176651942684</v>
      </c>
    </row>
    <row r="26" spans="1:6" x14ac:dyDescent="0.2">
      <c r="A26" s="249" t="s">
        <v>647</v>
      </c>
      <c r="B26" s="249">
        <v>2018</v>
      </c>
      <c r="C26" s="249" t="s">
        <v>636</v>
      </c>
      <c r="D26" s="244">
        <v>107.2103178</v>
      </c>
      <c r="E26" s="244">
        <v>10.893870812706187</v>
      </c>
      <c r="F26" s="244">
        <v>8.8866966913007168</v>
      </c>
    </row>
    <row r="27" spans="1:6" x14ac:dyDescent="0.2">
      <c r="A27" s="248" t="s">
        <v>648</v>
      </c>
      <c r="B27" s="248">
        <v>2018</v>
      </c>
      <c r="C27" s="248" t="s">
        <v>638</v>
      </c>
      <c r="D27" s="240">
        <v>104.21709023</v>
      </c>
      <c r="E27" s="240">
        <v>6.0532062846824584</v>
      </c>
      <c r="F27" s="240">
        <v>-2.7919211801832771</v>
      </c>
    </row>
    <row r="28" spans="1:6" x14ac:dyDescent="0.2">
      <c r="A28" s="249" t="s">
        <v>649</v>
      </c>
      <c r="B28" s="249">
        <v>2018</v>
      </c>
      <c r="C28" s="249" t="s">
        <v>640</v>
      </c>
      <c r="D28" s="244">
        <v>98.565559410000006</v>
      </c>
      <c r="E28" s="244">
        <v>-0.63530896543079418</v>
      </c>
      <c r="F28" s="244">
        <v>-5.422844571391745</v>
      </c>
    </row>
    <row r="29" spans="1:6" x14ac:dyDescent="0.2">
      <c r="A29" s="248" t="s">
        <v>650</v>
      </c>
      <c r="B29" s="248">
        <v>2019</v>
      </c>
      <c r="C29" s="248" t="s">
        <v>621</v>
      </c>
      <c r="D29" s="240">
        <v>92.072479509999994</v>
      </c>
      <c r="E29" s="240">
        <v>-2.5495242520376675</v>
      </c>
      <c r="F29" s="240">
        <v>-6.5875747460539991</v>
      </c>
    </row>
    <row r="30" spans="1:6" x14ac:dyDescent="0.2">
      <c r="A30" s="249" t="s">
        <v>651</v>
      </c>
      <c r="B30" s="249">
        <v>2019</v>
      </c>
      <c r="C30" s="249" t="s">
        <v>623</v>
      </c>
      <c r="D30" s="244">
        <v>88.021076019999995</v>
      </c>
      <c r="E30" s="244">
        <v>-2.2839490751914342</v>
      </c>
      <c r="F30" s="244">
        <v>-4.4002328508596049</v>
      </c>
    </row>
    <row r="31" spans="1:6" x14ac:dyDescent="0.2">
      <c r="A31" s="248" t="s">
        <v>652</v>
      </c>
      <c r="B31" s="248">
        <v>2019</v>
      </c>
      <c r="C31" s="248" t="s">
        <v>625</v>
      </c>
      <c r="D31" s="240">
        <v>96.684337470000003</v>
      </c>
      <c r="E31" s="240">
        <v>0.98745440817615016</v>
      </c>
      <c r="F31" s="240">
        <v>9.8422580610484207</v>
      </c>
    </row>
    <row r="32" spans="1:6" x14ac:dyDescent="0.2">
      <c r="A32" s="249" t="s">
        <v>653</v>
      </c>
      <c r="B32" s="249">
        <v>2019</v>
      </c>
      <c r="C32" s="249" t="s">
        <v>627</v>
      </c>
      <c r="D32" s="244">
        <v>94.148115799999999</v>
      </c>
      <c r="E32" s="244">
        <v>-3.8533015765513214</v>
      </c>
      <c r="F32" s="244">
        <v>-2.6231980653401723</v>
      </c>
    </row>
    <row r="33" spans="1:6" x14ac:dyDescent="0.2">
      <c r="A33" s="248" t="s">
        <v>654</v>
      </c>
      <c r="B33" s="248">
        <v>2019</v>
      </c>
      <c r="C33" s="248" t="s">
        <v>629</v>
      </c>
      <c r="D33" s="240">
        <v>101.43305863</v>
      </c>
      <c r="E33" s="240">
        <v>-4.4605173106305571</v>
      </c>
      <c r="F33" s="240">
        <v>7.7377468131975142</v>
      </c>
    </row>
    <row r="34" spans="1:6" x14ac:dyDescent="0.2">
      <c r="A34" s="249" t="s">
        <v>602</v>
      </c>
      <c r="B34" s="249">
        <v>2019</v>
      </c>
      <c r="C34" s="249" t="s">
        <v>630</v>
      </c>
      <c r="D34" s="244">
        <v>99.016658109999995</v>
      </c>
      <c r="E34" s="244">
        <v>-4.986897092567391</v>
      </c>
      <c r="F34" s="244">
        <v>-2.3822613185848782</v>
      </c>
    </row>
    <row r="35" spans="1:6" x14ac:dyDescent="0.2">
      <c r="A35" s="248" t="s">
        <v>608</v>
      </c>
      <c r="B35" s="248">
        <v>2019</v>
      </c>
      <c r="C35" s="248" t="s">
        <v>631</v>
      </c>
      <c r="D35" s="240">
        <v>98.92034511</v>
      </c>
      <c r="E35" s="240">
        <v>-1.7318023401954958</v>
      </c>
      <c r="F35" s="240">
        <v>-9.7269491657654764E-2</v>
      </c>
    </row>
    <row r="36" spans="1:6" x14ac:dyDescent="0.2">
      <c r="A36" s="249" t="s">
        <v>617</v>
      </c>
      <c r="B36" s="249">
        <v>2019</v>
      </c>
      <c r="C36" s="249" t="s">
        <v>632</v>
      </c>
      <c r="D36" s="244">
        <v>97.323653539999995</v>
      </c>
      <c r="E36" s="244">
        <v>-4.8463548263008551</v>
      </c>
      <c r="F36" s="244">
        <v>-1.6141184790898921</v>
      </c>
    </row>
    <row r="37" spans="1:6" x14ac:dyDescent="0.2">
      <c r="A37" s="248" t="s">
        <v>655</v>
      </c>
      <c r="B37" s="248">
        <v>2019</v>
      </c>
      <c r="C37" s="248" t="s">
        <v>634</v>
      </c>
      <c r="D37" s="240">
        <v>93.228728529999998</v>
      </c>
      <c r="E37" s="240">
        <v>-5.3135137114412725</v>
      </c>
      <c r="F37" s="240">
        <v>-4.2075331751874518</v>
      </c>
    </row>
    <row r="38" spans="1:6" x14ac:dyDescent="0.2">
      <c r="A38" s="249" t="s">
        <v>656</v>
      </c>
      <c r="B38" s="249">
        <v>2019</v>
      </c>
      <c r="C38" s="249" t="s">
        <v>636</v>
      </c>
      <c r="D38" s="244">
        <v>99.311328750000001</v>
      </c>
      <c r="E38" s="244">
        <v>-7.3677508024325604</v>
      </c>
      <c r="F38" s="244">
        <v>6.524383970379569</v>
      </c>
    </row>
    <row r="39" spans="1:6" x14ac:dyDescent="0.2">
      <c r="A39" s="248" t="s">
        <v>657</v>
      </c>
      <c r="B39" s="248">
        <v>2019</v>
      </c>
      <c r="C39" s="248" t="s">
        <v>638</v>
      </c>
      <c r="D39" s="240">
        <v>96.101586979999993</v>
      </c>
      <c r="E39" s="240">
        <v>-7.7871136414283324</v>
      </c>
      <c r="F39" s="240">
        <v>-3.2319996221981957</v>
      </c>
    </row>
    <row r="40" spans="1:6" x14ac:dyDescent="0.2">
      <c r="A40" s="249" t="s">
        <v>658</v>
      </c>
      <c r="B40" s="249">
        <v>2019</v>
      </c>
      <c r="C40" s="249" t="s">
        <v>640</v>
      </c>
      <c r="D40" s="244">
        <v>98.22040045</v>
      </c>
      <c r="E40" s="244">
        <v>-0.35018211438770364</v>
      </c>
      <c r="F40" s="244">
        <v>2.204764288066293</v>
      </c>
    </row>
    <row r="41" spans="1:6" x14ac:dyDescent="0.2">
      <c r="A41" s="248" t="s">
        <v>659</v>
      </c>
      <c r="B41" s="248">
        <v>2020</v>
      </c>
      <c r="C41" s="248" t="s">
        <v>621</v>
      </c>
      <c r="D41" s="240">
        <v>92.128817380000001</v>
      </c>
      <c r="E41" s="240">
        <v>6.1188609560458691E-2</v>
      </c>
      <c r="F41" s="240">
        <v>-6.2019529976371608</v>
      </c>
    </row>
    <row r="42" spans="1:6" x14ac:dyDescent="0.2">
      <c r="A42" s="249" t="s">
        <v>660</v>
      </c>
      <c r="B42" s="249">
        <v>2020</v>
      </c>
      <c r="C42" s="249" t="s">
        <v>623</v>
      </c>
      <c r="D42" s="244">
        <v>86.636399100000006</v>
      </c>
      <c r="E42" s="244">
        <v>-1.5731197374653383</v>
      </c>
      <c r="F42" s="244">
        <v>-5.9616724019647842</v>
      </c>
    </row>
    <row r="43" spans="1:6" x14ac:dyDescent="0.2">
      <c r="A43" s="248" t="s">
        <v>661</v>
      </c>
      <c r="B43" s="248">
        <v>2020</v>
      </c>
      <c r="C43" s="248" t="s">
        <v>625</v>
      </c>
      <c r="D43" s="240">
        <v>89.576219809999998</v>
      </c>
      <c r="E43" s="240">
        <v>-7.3518812312341382</v>
      </c>
      <c r="F43" s="240">
        <v>3.3932858943118189</v>
      </c>
    </row>
    <row r="44" spans="1:6" x14ac:dyDescent="0.2">
      <c r="A44" s="249" t="s">
        <v>662</v>
      </c>
      <c r="B44" s="249">
        <v>2020</v>
      </c>
      <c r="C44" s="249" t="s">
        <v>627</v>
      </c>
      <c r="D44" s="244">
        <v>65.364504890000006</v>
      </c>
      <c r="E44" s="244">
        <v>-30.572689283708421</v>
      </c>
      <c r="F44" s="244">
        <v>-27.029176908062684</v>
      </c>
    </row>
    <row r="45" spans="1:6" x14ac:dyDescent="0.2">
      <c r="A45" s="248" t="s">
        <v>663</v>
      </c>
      <c r="B45" s="248">
        <v>2020</v>
      </c>
      <c r="C45" s="248" t="s">
        <v>629</v>
      </c>
      <c r="D45" s="240">
        <v>70.179354770000003</v>
      </c>
      <c r="E45" s="240">
        <v>-30.8121477180383</v>
      </c>
      <c r="F45" s="240">
        <v>7.3661536763764452</v>
      </c>
    </row>
    <row r="46" spans="1:6" x14ac:dyDescent="0.2">
      <c r="A46" s="249" t="s">
        <v>613</v>
      </c>
      <c r="B46" s="249">
        <v>2020</v>
      </c>
      <c r="C46" s="249" t="s">
        <v>630</v>
      </c>
      <c r="D46" s="244">
        <v>77.602631160000001</v>
      </c>
      <c r="E46" s="244">
        <v>-21.626691264626032</v>
      </c>
      <c r="F46" s="244">
        <v>10.57757856898005</v>
      </c>
    </row>
    <row r="47" spans="1:6" x14ac:dyDescent="0.2">
      <c r="A47" s="248" t="s">
        <v>609</v>
      </c>
      <c r="B47" s="248">
        <v>2020</v>
      </c>
      <c r="C47" s="248" t="s">
        <v>631</v>
      </c>
      <c r="D47" s="240">
        <v>84.497074679999997</v>
      </c>
      <c r="E47" s="240">
        <v>-14.580691579635355</v>
      </c>
      <c r="F47" s="240">
        <v>8.8842909279520814</v>
      </c>
    </row>
    <row r="48" spans="1:6" x14ac:dyDescent="0.2">
      <c r="A48" s="249" t="s">
        <v>618</v>
      </c>
      <c r="B48" s="249">
        <v>2020</v>
      </c>
      <c r="C48" s="249" t="s">
        <v>632</v>
      </c>
      <c r="D48" s="244">
        <v>80.797399549999994</v>
      </c>
      <c r="E48" s="244">
        <v>-16.98071680304081</v>
      </c>
      <c r="F48" s="244">
        <v>-4.3784653421566277</v>
      </c>
    </row>
    <row r="49" spans="1:6" x14ac:dyDescent="0.2">
      <c r="A49" s="248" t="s">
        <v>664</v>
      </c>
      <c r="B49" s="248">
        <v>2020</v>
      </c>
      <c r="C49" s="248" t="s">
        <v>634</v>
      </c>
      <c r="D49" s="240">
        <v>83.931885300000005</v>
      </c>
      <c r="E49" s="240">
        <v>-9.9720798262397938</v>
      </c>
      <c r="F49" s="240">
        <v>3.8794389020655191</v>
      </c>
    </row>
    <row r="50" spans="1:6" x14ac:dyDescent="0.2">
      <c r="A50" s="249" t="s">
        <v>665</v>
      </c>
      <c r="B50" s="249">
        <v>2020</v>
      </c>
      <c r="C50" s="249" t="s">
        <v>636</v>
      </c>
      <c r="D50" s="244">
        <v>88.512268340000006</v>
      </c>
      <c r="E50" s="244">
        <v>-10.873946150881599</v>
      </c>
      <c r="F50" s="244">
        <v>5.4572621878183885</v>
      </c>
    </row>
    <row r="51" spans="1:6" x14ac:dyDescent="0.2">
      <c r="A51" s="248" t="s">
        <v>666</v>
      </c>
      <c r="B51" s="248">
        <v>2020</v>
      </c>
      <c r="C51" s="248" t="s">
        <v>638</v>
      </c>
      <c r="D51" s="240">
        <v>88.349756350000007</v>
      </c>
      <c r="E51" s="240">
        <v>-8.0662878456036786</v>
      </c>
      <c r="F51" s="240">
        <v>-0.18360391508185667</v>
      </c>
    </row>
    <row r="52" spans="1:6" x14ac:dyDescent="0.2">
      <c r="A52" s="249" t="s">
        <v>667</v>
      </c>
      <c r="B52" s="249">
        <v>2020</v>
      </c>
      <c r="C52" s="249" t="s">
        <v>640</v>
      </c>
      <c r="D52" s="244">
        <v>94.220158720000001</v>
      </c>
      <c r="E52" s="244">
        <v>-4.0727198338357002</v>
      </c>
      <c r="F52" s="244">
        <v>6.6445031797758807</v>
      </c>
    </row>
    <row r="53" spans="1:6" x14ac:dyDescent="0.2">
      <c r="A53" s="248" t="s">
        <v>668</v>
      </c>
      <c r="B53" s="248">
        <v>2021</v>
      </c>
      <c r="C53" s="248" t="s">
        <v>621</v>
      </c>
      <c r="D53" s="240">
        <v>87.350627320000001</v>
      </c>
      <c r="E53" s="240">
        <v>-5.1864228760167332</v>
      </c>
      <c r="F53" s="240">
        <v>-7.2909359242480374</v>
      </c>
    </row>
    <row r="54" spans="1:6" x14ac:dyDescent="0.2">
      <c r="A54" s="249" t="s">
        <v>669</v>
      </c>
      <c r="B54" s="249">
        <v>2021</v>
      </c>
      <c r="C54" s="249" t="s">
        <v>623</v>
      </c>
      <c r="D54" s="244">
        <v>87.841115540000004</v>
      </c>
      <c r="E54" s="244">
        <v>1.3905430656339437</v>
      </c>
      <c r="F54" s="244">
        <v>0.5615165397761257</v>
      </c>
    </row>
    <row r="55" spans="1:6" x14ac:dyDescent="0.2">
      <c r="A55" s="248" t="s">
        <v>670</v>
      </c>
      <c r="B55" s="248">
        <v>2021</v>
      </c>
      <c r="C55" s="248" t="s">
        <v>625</v>
      </c>
      <c r="D55" s="240">
        <v>100.2478579</v>
      </c>
      <c r="E55" s="240">
        <v>11.913472250375824</v>
      </c>
      <c r="F55" s="240">
        <v>14.124071949371325</v>
      </c>
    </row>
    <row r="56" spans="1:6" x14ac:dyDescent="0.2">
      <c r="A56" s="249" t="s">
        <v>671</v>
      </c>
      <c r="B56" s="249">
        <v>2021</v>
      </c>
      <c r="C56" s="249" t="s">
        <v>627</v>
      </c>
      <c r="D56" s="244">
        <v>92.751835600000007</v>
      </c>
      <c r="E56" s="244">
        <v>41.899392883170052</v>
      </c>
      <c r="F56" s="244">
        <v>-7.4774887534030725</v>
      </c>
    </row>
    <row r="57" spans="1:6" x14ac:dyDescent="0.2">
      <c r="A57" s="248" t="s">
        <v>672</v>
      </c>
      <c r="B57" s="248">
        <v>2021</v>
      </c>
      <c r="C57" s="248" t="s">
        <v>629</v>
      </c>
      <c r="D57" s="240">
        <v>98.963176300000001</v>
      </c>
      <c r="E57" s="240">
        <v>41.014656837945729</v>
      </c>
      <c r="F57" s="240">
        <v>6.6967307545124131</v>
      </c>
    </row>
    <row r="58" spans="1:6" x14ac:dyDescent="0.2">
      <c r="A58" s="249" t="s">
        <v>603</v>
      </c>
      <c r="B58" s="249">
        <v>2021</v>
      </c>
      <c r="C58" s="249" t="s">
        <v>630</v>
      </c>
      <c r="D58" s="244">
        <v>105.67898818</v>
      </c>
      <c r="E58" s="244">
        <v>36.179645716022911</v>
      </c>
      <c r="F58" s="244">
        <v>6.7861725250627432</v>
      </c>
    </row>
    <row r="59" spans="1:6" x14ac:dyDescent="0.2">
      <c r="A59" s="248" t="s">
        <v>610</v>
      </c>
      <c r="B59" s="248">
        <v>2021</v>
      </c>
      <c r="C59" s="248" t="s">
        <v>631</v>
      </c>
      <c r="D59" s="240">
        <v>102.29080291</v>
      </c>
      <c r="E59" s="240">
        <v>21.058395568588459</v>
      </c>
      <c r="F59" s="240">
        <v>-3.2061106264842438</v>
      </c>
    </row>
    <row r="60" spans="1:6" x14ac:dyDescent="0.2">
      <c r="A60" s="249" t="s">
        <v>619</v>
      </c>
      <c r="B60" s="249">
        <v>2021</v>
      </c>
      <c r="C60" s="249" t="s">
        <v>632</v>
      </c>
      <c r="D60" s="244">
        <v>98.797309490000004</v>
      </c>
      <c r="E60" s="244">
        <v>22.277833247419174</v>
      </c>
      <c r="F60" s="244">
        <v>-3.4152566219210576</v>
      </c>
    </row>
    <row r="61" spans="1:6" x14ac:dyDescent="0.2">
      <c r="A61" s="248" t="s">
        <v>673</v>
      </c>
      <c r="B61" s="248">
        <v>2021</v>
      </c>
      <c r="C61" s="248" t="s">
        <v>634</v>
      </c>
      <c r="D61" s="240">
        <v>98.009371169999994</v>
      </c>
      <c r="E61" s="240">
        <v>16.772512400600142</v>
      </c>
      <c r="F61" s="240">
        <v>-0.79753013929975713</v>
      </c>
    </row>
    <row r="62" spans="1:6" x14ac:dyDescent="0.2">
      <c r="A62" s="249" t="s">
        <v>687</v>
      </c>
      <c r="B62" s="249">
        <v>2021</v>
      </c>
      <c r="C62" s="249" t="s">
        <v>636</v>
      </c>
      <c r="D62" s="244">
        <v>102.79336467</v>
      </c>
      <c r="E62" s="244">
        <v>16.134595348005739</v>
      </c>
      <c r="F62" s="244">
        <v>4.8811592635382155</v>
      </c>
    </row>
    <row r="63" spans="1:6" x14ac:dyDescent="0.2">
      <c r="A63" s="248" t="s">
        <v>696</v>
      </c>
      <c r="B63" s="248">
        <v>2021</v>
      </c>
      <c r="C63" s="248" t="s">
        <v>638</v>
      </c>
      <c r="D63" s="240">
        <v>106.58477843999999</v>
      </c>
      <c r="E63" s="240">
        <v>20.639583903051687</v>
      </c>
      <c r="F63" s="240">
        <v>3.6883837611227701</v>
      </c>
    </row>
    <row r="64" spans="1:6" x14ac:dyDescent="0.2">
      <c r="A64" s="249" t="s">
        <v>699</v>
      </c>
      <c r="B64" s="249">
        <v>2021</v>
      </c>
      <c r="C64" s="249" t="s">
        <v>640</v>
      </c>
      <c r="D64" s="244">
        <v>106.32373788</v>
      </c>
      <c r="E64" s="244">
        <v>12.846061102453636</v>
      </c>
      <c r="F64" s="244">
        <v>-0.24491354564943441</v>
      </c>
    </row>
    <row r="65" spans="1:6" x14ac:dyDescent="0.2">
      <c r="A65" s="248" t="s">
        <v>985</v>
      </c>
      <c r="B65" s="248">
        <v>2022</v>
      </c>
      <c r="C65" s="248" t="s">
        <v>621</v>
      </c>
      <c r="D65" s="240">
        <v>94.800319529999996</v>
      </c>
      <c r="E65" s="240">
        <v>8.5284930842097069</v>
      </c>
      <c r="F65" s="240">
        <v>-10.83804856729704</v>
      </c>
    </row>
    <row r="66" spans="1:6" x14ac:dyDescent="0.2">
      <c r="A66" s="249" t="s">
        <v>958</v>
      </c>
      <c r="B66" s="249">
        <v>2022</v>
      </c>
      <c r="C66" s="249" t="s">
        <v>623</v>
      </c>
      <c r="D66" s="244">
        <v>96.500552819999996</v>
      </c>
      <c r="E66" s="244">
        <v>9.8580684304456092</v>
      </c>
      <c r="F66" s="244">
        <v>1.793488986566077</v>
      </c>
    </row>
    <row r="67" spans="1:6" x14ac:dyDescent="0.2">
      <c r="A67" s="248" t="s">
        <v>1032</v>
      </c>
      <c r="B67" s="248">
        <v>2022</v>
      </c>
      <c r="C67" s="248" t="s">
        <v>625</v>
      </c>
      <c r="D67" s="240">
        <v>112.43431434999999</v>
      </c>
      <c r="E67" s="240">
        <v>12.156326035571075</v>
      </c>
      <c r="F67" s="240">
        <v>16.511575389335682</v>
      </c>
    </row>
    <row r="68" spans="1:6" x14ac:dyDescent="0.2">
      <c r="A68" s="249" t="s">
        <v>1006</v>
      </c>
      <c r="B68" s="249">
        <v>2022</v>
      </c>
      <c r="C68" s="249" t="s">
        <v>627</v>
      </c>
      <c r="D68" s="244">
        <v>105.12938465000001</v>
      </c>
      <c r="E68" s="244">
        <v>13.344802256398683</v>
      </c>
      <c r="F68" s="244">
        <v>-6.4970643012597238</v>
      </c>
    </row>
    <row r="69" spans="1:6" x14ac:dyDescent="0.2">
      <c r="A69" s="248" t="s">
        <v>1035</v>
      </c>
      <c r="B69" s="248">
        <v>2022</v>
      </c>
      <c r="C69" s="248" t="s">
        <v>629</v>
      </c>
      <c r="D69" s="240">
        <v>110.04627345</v>
      </c>
      <c r="E69" s="240">
        <v>11.199213247160095</v>
      </c>
      <c r="F69" s="240">
        <v>4.6769880907887487</v>
      </c>
    </row>
    <row r="70" spans="1:6" x14ac:dyDescent="0.2">
      <c r="A70" s="249" t="s">
        <v>1043</v>
      </c>
      <c r="B70" s="249">
        <v>2022</v>
      </c>
      <c r="C70" s="249" t="s">
        <v>630</v>
      </c>
      <c r="D70" s="244">
        <v>116.59439755</v>
      </c>
      <c r="E70" s="244">
        <v>10.328835994727815</v>
      </c>
      <c r="F70" s="244">
        <v>5.9503369761768115</v>
      </c>
    </row>
    <row r="71" spans="1:6" x14ac:dyDescent="0.2">
      <c r="A71" s="248" t="s">
        <v>1049</v>
      </c>
      <c r="B71" s="248">
        <v>2022</v>
      </c>
      <c r="C71" s="248" t="s">
        <v>631</v>
      </c>
      <c r="D71" s="240">
        <v>110.05201755</v>
      </c>
      <c r="E71" s="240">
        <v>7.5874022093938081</v>
      </c>
      <c r="F71" s="240">
        <v>-5.611230159831976</v>
      </c>
    </row>
    <row r="72" spans="1:6" x14ac:dyDescent="0.2">
      <c r="A72" s="249" t="s">
        <v>1064</v>
      </c>
      <c r="B72" s="249">
        <v>2022</v>
      </c>
      <c r="C72" s="249" t="s">
        <v>632</v>
      </c>
      <c r="D72" s="244">
        <v>110.25791879000001</v>
      </c>
      <c r="E72" s="244">
        <v>11.600122876989898</v>
      </c>
      <c r="F72" s="244">
        <v>0.18709447094548323</v>
      </c>
    </row>
    <row r="73" spans="1:6" x14ac:dyDescent="0.2">
      <c r="A73" s="248" t="s">
        <v>1067</v>
      </c>
      <c r="B73" s="248">
        <v>2022</v>
      </c>
      <c r="C73" s="248" t="s">
        <v>634</v>
      </c>
      <c r="D73" s="240">
        <v>106.92120190999999</v>
      </c>
      <c r="E73" s="240">
        <v>9.0928353417778585</v>
      </c>
      <c r="F73" s="240">
        <v>-3.0262832063384093</v>
      </c>
    </row>
    <row r="74" spans="1:6" x14ac:dyDescent="0.2">
      <c r="A74" s="249" t="s">
        <v>1071</v>
      </c>
      <c r="B74" s="249">
        <v>2022</v>
      </c>
      <c r="C74" s="249" t="s">
        <v>636</v>
      </c>
      <c r="D74" s="244">
        <v>109.69545013</v>
      </c>
      <c r="E74" s="244">
        <v>6.7145243101613854</v>
      </c>
      <c r="F74" s="244">
        <v>2.5946661377181335</v>
      </c>
    </row>
    <row r="75" spans="1:6" x14ac:dyDescent="0.2">
      <c r="A75" s="248" t="s">
        <v>1081</v>
      </c>
      <c r="B75" s="248">
        <v>2022</v>
      </c>
      <c r="C75" s="248" t="s">
        <v>638</v>
      </c>
      <c r="D75" s="240">
        <v>110.41684067</v>
      </c>
      <c r="E75" s="240">
        <v>3.5953184742577444</v>
      </c>
      <c r="F75" s="240">
        <v>0.65763032025948409</v>
      </c>
    </row>
    <row r="76" spans="1:6" x14ac:dyDescent="0.2">
      <c r="A76" s="249" t="s">
        <v>1103</v>
      </c>
      <c r="B76" s="249">
        <v>2022</v>
      </c>
      <c r="C76" s="249" t="s">
        <v>640</v>
      </c>
      <c r="D76" s="244">
        <v>114.71066355000001</v>
      </c>
      <c r="E76" s="244">
        <v>7.8881027296705222</v>
      </c>
      <c r="F76" s="244">
        <v>3.8887391216280558</v>
      </c>
    </row>
    <row r="77" spans="1:6" x14ac:dyDescent="0.2">
      <c r="A77" s="248" t="s">
        <v>1232</v>
      </c>
      <c r="B77" s="248">
        <v>2023</v>
      </c>
      <c r="C77" s="248" t="s">
        <v>621</v>
      </c>
      <c r="D77" s="240">
        <v>101.95027549</v>
      </c>
      <c r="E77" s="240">
        <v>7.542122215882789</v>
      </c>
      <c r="F77" s="240">
        <v>-11.123977200635773</v>
      </c>
    </row>
    <row r="78" spans="1:6" x14ac:dyDescent="0.2">
      <c r="A78" s="249" t="s">
        <v>1231</v>
      </c>
      <c r="B78" s="249">
        <v>2023</v>
      </c>
      <c r="C78" s="249" t="s">
        <v>623</v>
      </c>
      <c r="D78" s="244">
        <v>98.775077469999999</v>
      </c>
      <c r="E78" s="244">
        <v>2.3570068600981138</v>
      </c>
      <c r="F78" s="244">
        <v>-3.1144575183727112</v>
      </c>
    </row>
    <row r="79" spans="1:6" x14ac:dyDescent="0.2">
      <c r="A79" s="248" t="s">
        <v>1245</v>
      </c>
      <c r="B79" s="248">
        <v>2023</v>
      </c>
      <c r="C79" s="248" t="s">
        <v>625</v>
      </c>
      <c r="D79" s="240">
        <v>108.74836089999999</v>
      </c>
      <c r="E79" s="240">
        <v>-3.278317185735566</v>
      </c>
      <c r="F79" s="240">
        <v>10.096963409650662</v>
      </c>
    </row>
    <row r="80" spans="1:6" x14ac:dyDescent="0.2">
      <c r="A80" s="249" t="s">
        <v>1293</v>
      </c>
      <c r="B80" s="249">
        <v>2023</v>
      </c>
      <c r="C80" s="249" t="s">
        <v>627</v>
      </c>
      <c r="D80" s="244">
        <v>101.84521382</v>
      </c>
      <c r="E80" s="244">
        <v>-3.1239323248526287</v>
      </c>
      <c r="F80" s="244">
        <v>-6.3478171283407336</v>
      </c>
    </row>
    <row r="81" spans="1:6" x14ac:dyDescent="0.2">
      <c r="A81" s="248" t="s">
        <v>1490</v>
      </c>
      <c r="B81" s="248">
        <v>2023</v>
      </c>
      <c r="C81" s="248" t="s">
        <v>629</v>
      </c>
      <c r="D81" s="240">
        <v>110.68402953</v>
      </c>
      <c r="E81" s="240">
        <v>0.57953446309998846</v>
      </c>
      <c r="F81" s="240">
        <v>8.6786755886453548</v>
      </c>
    </row>
    <row r="82" spans="1:6" x14ac:dyDescent="0.2">
      <c r="A82" s="249" t="s">
        <v>1532</v>
      </c>
      <c r="B82" s="249">
        <v>2023</v>
      </c>
      <c r="C82" s="249" t="s">
        <v>630</v>
      </c>
      <c r="D82" s="244">
        <v>114.94079977</v>
      </c>
      <c r="E82" s="244">
        <v>-1.4182480588665285</v>
      </c>
      <c r="F82" s="244">
        <v>3.8458757402270325</v>
      </c>
    </row>
    <row r="83" spans="1:6" x14ac:dyDescent="0.2">
      <c r="A83" s="249" t="s">
        <v>1802</v>
      </c>
      <c r="B83" s="249">
        <v>2023</v>
      </c>
      <c r="C83" s="249" t="s">
        <v>631</v>
      </c>
      <c r="D83" s="244">
        <v>108.74138922</v>
      </c>
      <c r="E83" s="244">
        <v>-1.1909171309872093</v>
      </c>
      <c r="F83" s="244">
        <v>-5.3935683085598871</v>
      </c>
    </row>
  </sheetData>
  <mergeCells count="1">
    <mergeCell ref="H1:I1"/>
  </mergeCells>
  <hyperlinks>
    <hyperlink ref="H1:I1" location="Index!A1" display="Regresar al Índice" xr:uid="{FAC2FE40-B589-4470-A42B-5EAAE55F76D3}"/>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5"/>
  <dimension ref="A1:K52"/>
  <sheetViews>
    <sheetView zoomScaleNormal="100" workbookViewId="0"/>
  </sheetViews>
  <sheetFormatPr baseColWidth="10" defaultColWidth="11.42578125" defaultRowHeight="12.75" x14ac:dyDescent="0.2"/>
  <cols>
    <col min="1" max="1" width="18.42578125" style="8" customWidth="1"/>
    <col min="2" max="2" width="12.7109375" style="8" bestFit="1" customWidth="1"/>
    <col min="3" max="6" width="11.5703125" style="8" bestFit="1" customWidth="1"/>
    <col min="7" max="7" width="12.7109375" style="8" bestFit="1" customWidth="1"/>
    <col min="8" max="8" width="11.5703125" style="8" bestFit="1" customWidth="1"/>
    <col min="9" max="9" width="14.42578125" style="8" bestFit="1" customWidth="1"/>
    <col min="10" max="10" width="12.7109375" style="8" bestFit="1" customWidth="1"/>
    <col min="11" max="16384" width="11.42578125" style="8"/>
  </cols>
  <sheetData>
    <row r="1" spans="1:11" ht="15" x14ac:dyDescent="0.25">
      <c r="A1" s="27" t="s">
        <v>1826</v>
      </c>
      <c r="H1" s="151" t="s">
        <v>1294</v>
      </c>
      <c r="I1" s="151"/>
    </row>
    <row r="2" spans="1:11" x14ac:dyDescent="0.2">
      <c r="A2" s="8" t="s">
        <v>1956</v>
      </c>
    </row>
    <row r="5" spans="1:11" x14ac:dyDescent="0.2">
      <c r="I5" s="8" t="s">
        <v>1</v>
      </c>
    </row>
    <row r="6" spans="1:11" ht="25.5" x14ac:dyDescent="0.2">
      <c r="A6" s="79" t="s">
        <v>1795</v>
      </c>
      <c r="B6" s="80" t="s">
        <v>1174</v>
      </c>
      <c r="C6" s="80" t="s">
        <v>1099</v>
      </c>
      <c r="D6" s="80" t="s">
        <v>1543</v>
      </c>
      <c r="E6" s="80" t="s">
        <v>1767</v>
      </c>
      <c r="F6" s="80" t="s">
        <v>1796</v>
      </c>
      <c r="G6" s="80" t="s">
        <v>1017</v>
      </c>
      <c r="H6" s="80" t="s">
        <v>1544</v>
      </c>
      <c r="I6" s="80" t="s">
        <v>1545</v>
      </c>
      <c r="J6" s="80" t="s">
        <v>1797</v>
      </c>
      <c r="K6" s="27"/>
    </row>
    <row r="7" spans="1:11" x14ac:dyDescent="0.2">
      <c r="A7" s="57" t="s">
        <v>286</v>
      </c>
      <c r="B7" s="58">
        <v>332.06873621802401</v>
      </c>
      <c r="C7" s="58">
        <v>331.713370704787</v>
      </c>
      <c r="D7" s="58">
        <v>382.635982131768</v>
      </c>
      <c r="E7" s="58">
        <v>376.58</v>
      </c>
      <c r="F7" s="58">
        <v>364.61</v>
      </c>
      <c r="G7" s="58">
        <v>-1.5827006383531801</v>
      </c>
      <c r="H7" s="58">
        <v>13.404231993930299</v>
      </c>
      <c r="I7" s="58">
        <v>13.5257222824289</v>
      </c>
      <c r="J7" s="58">
        <v>3.2829598749348499</v>
      </c>
      <c r="K7" s="27"/>
    </row>
    <row r="8" spans="1:11" x14ac:dyDescent="0.2">
      <c r="A8" s="59" t="s">
        <v>270</v>
      </c>
      <c r="B8" s="60">
        <v>460.260766701938</v>
      </c>
      <c r="C8" s="60">
        <v>452.01144823605699</v>
      </c>
      <c r="D8" s="60">
        <v>490.51976139468502</v>
      </c>
      <c r="E8" s="60">
        <v>484.59</v>
      </c>
      <c r="F8" s="60">
        <v>478.32</v>
      </c>
      <c r="G8" s="60">
        <v>-1.2088730896028801</v>
      </c>
      <c r="H8" s="60">
        <v>5.2859672294896596</v>
      </c>
      <c r="I8" s="60">
        <v>7.2074616452920903</v>
      </c>
      <c r="J8" s="60">
        <v>1.31083793276467</v>
      </c>
      <c r="K8" s="27"/>
    </row>
    <row r="9" spans="1:11" x14ac:dyDescent="0.2">
      <c r="A9" s="57" t="s">
        <v>1127</v>
      </c>
      <c r="B9" s="58">
        <v>320.45391670638003</v>
      </c>
      <c r="C9" s="58">
        <v>315.35610975821902</v>
      </c>
      <c r="D9" s="58">
        <v>349.79523061040697</v>
      </c>
      <c r="E9" s="58">
        <v>345.3</v>
      </c>
      <c r="F9" s="58">
        <v>397.74</v>
      </c>
      <c r="G9" s="58">
        <v>-1.2851034596906801</v>
      </c>
      <c r="H9" s="58">
        <v>7.7534029070349204</v>
      </c>
      <c r="I9" s="58">
        <v>9.4952624398934304</v>
      </c>
      <c r="J9" s="58">
        <v>-13.184492381958099</v>
      </c>
      <c r="K9" s="27"/>
    </row>
    <row r="10" spans="1:11" x14ac:dyDescent="0.2">
      <c r="A10" s="59" t="s">
        <v>1128</v>
      </c>
      <c r="B10" s="60">
        <v>501.82298571117002</v>
      </c>
      <c r="C10" s="60">
        <v>491.803532630181</v>
      </c>
      <c r="D10" s="60">
        <v>538.77535433743196</v>
      </c>
      <c r="E10" s="60">
        <v>535.77</v>
      </c>
      <c r="F10" s="60">
        <v>568.77</v>
      </c>
      <c r="G10" s="60">
        <v>-0.55781214066993301</v>
      </c>
      <c r="H10" s="60">
        <v>6.7647388133728104</v>
      </c>
      <c r="I10" s="60">
        <v>8.9398437491258402</v>
      </c>
      <c r="J10" s="60">
        <v>-5.80199377604304</v>
      </c>
      <c r="K10" s="27"/>
    </row>
    <row r="11" spans="1:11" x14ac:dyDescent="0.2">
      <c r="A11" s="57" t="s">
        <v>1251</v>
      </c>
      <c r="B11" s="58">
        <v>1054.29077001365</v>
      </c>
      <c r="C11" s="58">
        <v>1051.0026676576199</v>
      </c>
      <c r="D11" s="58">
        <v>1065.03180615065</v>
      </c>
      <c r="E11" s="58">
        <v>1054.0899999999999</v>
      </c>
      <c r="F11" s="58">
        <v>1091.02</v>
      </c>
      <c r="G11" s="58">
        <v>-1.0273689562561601</v>
      </c>
      <c r="H11" s="58">
        <v>-1.9043134907470401E-2</v>
      </c>
      <c r="I11" s="58">
        <v>0.29375114235101801</v>
      </c>
      <c r="J11" s="58">
        <v>-3.3849058679034298</v>
      </c>
      <c r="K11" s="27"/>
    </row>
    <row r="12" spans="1:11" x14ac:dyDescent="0.2">
      <c r="A12" s="59" t="s">
        <v>1129</v>
      </c>
      <c r="B12" s="60">
        <v>589.37361170569397</v>
      </c>
      <c r="C12" s="60">
        <v>560.35653670994202</v>
      </c>
      <c r="D12" s="60">
        <v>587.36277361214604</v>
      </c>
      <c r="E12" s="60">
        <v>594.91999999999996</v>
      </c>
      <c r="F12" s="60">
        <v>899.8</v>
      </c>
      <c r="G12" s="60">
        <v>1.2866369350203599</v>
      </c>
      <c r="H12" s="60">
        <v>0.941064917761536</v>
      </c>
      <c r="I12" s="60">
        <v>6.1681199425267703</v>
      </c>
      <c r="J12" s="60">
        <v>-33.883085130028903</v>
      </c>
      <c r="K12" s="27"/>
    </row>
    <row r="13" spans="1:11" x14ac:dyDescent="0.2">
      <c r="A13" s="57" t="s">
        <v>1130</v>
      </c>
      <c r="B13" s="58">
        <v>482.632374013554</v>
      </c>
      <c r="C13" s="58">
        <v>478.478049542213</v>
      </c>
      <c r="D13" s="58">
        <v>509.07186995466998</v>
      </c>
      <c r="E13" s="58">
        <v>509.87</v>
      </c>
      <c r="F13" s="58">
        <v>542.79</v>
      </c>
      <c r="G13" s="58">
        <v>0.156781407977125</v>
      </c>
      <c r="H13" s="58">
        <v>5.6435555203102403</v>
      </c>
      <c r="I13" s="58">
        <v>6.56079218008467</v>
      </c>
      <c r="J13" s="58">
        <v>-6.0649606661876598</v>
      </c>
      <c r="K13" s="27"/>
    </row>
    <row r="14" spans="1:11" x14ac:dyDescent="0.2">
      <c r="A14" s="59" t="s">
        <v>1131</v>
      </c>
      <c r="B14" s="60">
        <v>674.87333263329595</v>
      </c>
      <c r="C14" s="60">
        <v>697.96442701497494</v>
      </c>
      <c r="D14" s="60">
        <v>691.61657391020901</v>
      </c>
      <c r="E14" s="60">
        <v>685.68</v>
      </c>
      <c r="F14" s="60">
        <v>632.20000000000005</v>
      </c>
      <c r="G14" s="60">
        <v>-0.85836200781668204</v>
      </c>
      <c r="H14" s="60">
        <v>1.6012882483498001</v>
      </c>
      <c r="I14" s="60">
        <v>-1.7600362625230801</v>
      </c>
      <c r="J14" s="60">
        <v>8.4593483074976206</v>
      </c>
      <c r="K14" s="27"/>
    </row>
    <row r="15" spans="1:11" x14ac:dyDescent="0.2">
      <c r="A15" s="57" t="s">
        <v>291</v>
      </c>
      <c r="B15" s="58">
        <v>498.20251043997303</v>
      </c>
      <c r="C15" s="58">
        <v>489.71406410601003</v>
      </c>
      <c r="D15" s="58">
        <v>534.01917691256801</v>
      </c>
      <c r="E15" s="58">
        <v>529</v>
      </c>
      <c r="F15" s="58">
        <v>557.45000000000005</v>
      </c>
      <c r="G15" s="58">
        <v>-0.939887017089303</v>
      </c>
      <c r="H15" s="58">
        <v>6.1817210701786696</v>
      </c>
      <c r="I15" s="58">
        <v>8.0222192445518896</v>
      </c>
      <c r="J15" s="58">
        <v>-5.1035967351332099</v>
      </c>
      <c r="K15" s="27"/>
    </row>
    <row r="18" spans="1:8" ht="15" customHeight="1" x14ac:dyDescent="0.2"/>
    <row r="27" spans="1:8" x14ac:dyDescent="0.2">
      <c r="A27" s="27"/>
      <c r="B27" s="27"/>
      <c r="C27" s="27"/>
      <c r="D27" s="27"/>
      <c r="E27" s="27"/>
      <c r="F27" s="27"/>
      <c r="G27" s="27"/>
      <c r="H27" s="27"/>
    </row>
    <row r="28" spans="1:8" x14ac:dyDescent="0.2">
      <c r="A28" s="27"/>
      <c r="B28" s="27"/>
      <c r="C28" s="27"/>
      <c r="D28" s="27"/>
      <c r="E28" s="27"/>
      <c r="F28" s="27"/>
      <c r="G28" s="27"/>
      <c r="H28" s="27"/>
    </row>
    <row r="29" spans="1:8" x14ac:dyDescent="0.2">
      <c r="A29" s="27"/>
      <c r="B29" s="27"/>
      <c r="C29" s="27"/>
      <c r="D29" s="27"/>
      <c r="E29" s="27"/>
      <c r="F29" s="27"/>
      <c r="G29" s="27"/>
      <c r="H29" s="27"/>
    </row>
    <row r="30" spans="1:8" x14ac:dyDescent="0.2">
      <c r="A30" s="27"/>
      <c r="B30" s="27"/>
      <c r="C30" s="27"/>
      <c r="D30" s="27"/>
      <c r="E30" s="27"/>
      <c r="F30" s="27"/>
      <c r="G30" s="27"/>
      <c r="H30" s="27"/>
    </row>
    <row r="31" spans="1:8" x14ac:dyDescent="0.2">
      <c r="A31" s="27"/>
      <c r="B31" s="27"/>
      <c r="C31" s="27"/>
      <c r="D31" s="27"/>
      <c r="E31" s="27"/>
      <c r="F31" s="27"/>
      <c r="G31" s="27"/>
      <c r="H31" s="27"/>
    </row>
    <row r="32" spans="1:8" x14ac:dyDescent="0.2">
      <c r="A32" s="27"/>
      <c r="B32" s="27"/>
      <c r="C32" s="27"/>
      <c r="D32" s="27"/>
      <c r="E32" s="27"/>
      <c r="F32" s="27"/>
      <c r="G32" s="27"/>
      <c r="H32" s="27"/>
    </row>
    <row r="33" spans="1:8" x14ac:dyDescent="0.2">
      <c r="A33" s="27"/>
      <c r="B33" s="27"/>
      <c r="C33" s="27"/>
      <c r="D33" s="27"/>
      <c r="E33" s="27"/>
      <c r="F33" s="27"/>
      <c r="G33" s="27"/>
      <c r="H33" s="27"/>
    </row>
    <row r="34" spans="1:8" x14ac:dyDescent="0.2">
      <c r="A34" s="27"/>
      <c r="B34" s="27"/>
      <c r="C34" s="27"/>
      <c r="D34" s="27"/>
      <c r="E34" s="27"/>
      <c r="F34" s="27"/>
      <c r="G34" s="27"/>
      <c r="H34" s="27"/>
    </row>
    <row r="35" spans="1:8" x14ac:dyDescent="0.2">
      <c r="A35" s="27"/>
      <c r="B35" s="27"/>
      <c r="C35" s="27"/>
      <c r="D35" s="27"/>
      <c r="E35" s="27"/>
      <c r="F35" s="27"/>
      <c r="G35" s="27"/>
      <c r="H35" s="27"/>
    </row>
    <row r="36" spans="1:8" x14ac:dyDescent="0.2">
      <c r="A36" s="27"/>
      <c r="B36" s="27"/>
      <c r="C36" s="27"/>
      <c r="D36" s="27"/>
      <c r="E36" s="27"/>
      <c r="F36" s="27"/>
      <c r="G36" s="27"/>
      <c r="H36" s="27"/>
    </row>
    <row r="37" spans="1:8" x14ac:dyDescent="0.2">
      <c r="A37" s="27"/>
      <c r="B37" s="27"/>
      <c r="C37" s="27"/>
      <c r="D37" s="27"/>
      <c r="E37" s="27"/>
      <c r="F37" s="27"/>
      <c r="G37" s="27"/>
      <c r="H37" s="27"/>
    </row>
    <row r="38" spans="1:8" x14ac:dyDescent="0.2">
      <c r="A38" s="27"/>
      <c r="B38" s="27"/>
      <c r="C38" s="27"/>
      <c r="D38" s="27"/>
      <c r="E38" s="27"/>
      <c r="F38" s="27"/>
      <c r="G38" s="27"/>
      <c r="H38" s="27"/>
    </row>
    <row r="39" spans="1:8" x14ac:dyDescent="0.2">
      <c r="A39" s="27"/>
      <c r="B39" s="27"/>
      <c r="C39" s="27"/>
      <c r="D39" s="27"/>
      <c r="E39" s="27"/>
      <c r="F39" s="27"/>
      <c r="G39" s="27"/>
      <c r="H39" s="27"/>
    </row>
    <row r="40" spans="1:8" x14ac:dyDescent="0.2">
      <c r="A40" s="27"/>
      <c r="B40" s="27"/>
      <c r="C40" s="27"/>
      <c r="D40" s="27"/>
      <c r="E40" s="27"/>
      <c r="F40" s="27"/>
      <c r="G40" s="27"/>
      <c r="H40" s="27"/>
    </row>
    <row r="41" spans="1:8" x14ac:dyDescent="0.2">
      <c r="A41" s="27"/>
      <c r="B41" s="27"/>
      <c r="C41" s="27"/>
      <c r="D41" s="27"/>
      <c r="E41" s="27"/>
      <c r="F41" s="27"/>
      <c r="G41" s="27"/>
      <c r="H41" s="27"/>
    </row>
    <row r="42" spans="1:8" x14ac:dyDescent="0.2">
      <c r="A42" s="27"/>
      <c r="B42" s="27"/>
      <c r="C42" s="27"/>
      <c r="D42" s="27"/>
      <c r="E42" s="27"/>
      <c r="F42" s="27"/>
      <c r="G42" s="27"/>
      <c r="H42" s="27"/>
    </row>
    <row r="43" spans="1:8" x14ac:dyDescent="0.2">
      <c r="A43" s="27"/>
      <c r="B43" s="27"/>
      <c r="C43" s="27"/>
      <c r="D43" s="27"/>
      <c r="E43" s="27"/>
      <c r="F43" s="27"/>
      <c r="G43" s="27"/>
      <c r="H43" s="27"/>
    </row>
    <row r="44" spans="1:8" x14ac:dyDescent="0.2">
      <c r="A44" s="27"/>
      <c r="B44" s="27"/>
      <c r="C44" s="27"/>
      <c r="D44" s="27"/>
      <c r="E44" s="27"/>
      <c r="F44" s="27"/>
      <c r="G44" s="27"/>
      <c r="H44" s="27"/>
    </row>
    <row r="45" spans="1:8" x14ac:dyDescent="0.2">
      <c r="A45" s="27"/>
      <c r="B45" s="27"/>
      <c r="C45" s="27"/>
      <c r="D45" s="27"/>
      <c r="E45" s="27"/>
      <c r="F45" s="27"/>
      <c r="G45" s="27"/>
      <c r="H45" s="27"/>
    </row>
    <row r="46" spans="1:8" x14ac:dyDescent="0.2">
      <c r="A46" s="27"/>
      <c r="B46" s="27"/>
      <c r="C46" s="27"/>
      <c r="D46" s="27"/>
      <c r="E46" s="27"/>
      <c r="F46" s="27"/>
      <c r="G46" s="27"/>
      <c r="H46" s="27"/>
    </row>
    <row r="47" spans="1:8" x14ac:dyDescent="0.2">
      <c r="A47" s="27"/>
      <c r="B47" s="27"/>
      <c r="C47" s="27"/>
      <c r="D47" s="27"/>
      <c r="E47" s="27"/>
      <c r="F47" s="27"/>
      <c r="G47" s="27"/>
      <c r="H47" s="27"/>
    </row>
    <row r="48" spans="1:8" x14ac:dyDescent="0.2">
      <c r="A48" s="27"/>
      <c r="B48" s="27"/>
      <c r="C48" s="27"/>
      <c r="D48" s="27"/>
      <c r="E48" s="27"/>
      <c r="F48" s="27"/>
      <c r="G48" s="27"/>
      <c r="H48" s="27"/>
    </row>
    <row r="49" spans="1:8" x14ac:dyDescent="0.2">
      <c r="A49" s="27"/>
      <c r="B49" s="27"/>
      <c r="C49" s="27"/>
      <c r="D49" s="27"/>
      <c r="E49" s="27"/>
      <c r="F49" s="27"/>
      <c r="G49" s="27"/>
      <c r="H49" s="27"/>
    </row>
    <row r="50" spans="1:8" x14ac:dyDescent="0.2">
      <c r="A50" s="27"/>
      <c r="B50" s="27"/>
      <c r="C50" s="27"/>
      <c r="D50" s="27"/>
      <c r="E50" s="27"/>
      <c r="F50" s="27"/>
      <c r="G50" s="27"/>
      <c r="H50" s="27"/>
    </row>
    <row r="51" spans="1:8" x14ac:dyDescent="0.2">
      <c r="A51" s="27"/>
      <c r="B51" s="27"/>
      <c r="C51" s="27"/>
      <c r="D51" s="27"/>
      <c r="E51" s="27"/>
      <c r="F51" s="27"/>
      <c r="G51" s="27"/>
      <c r="H51" s="27"/>
    </row>
    <row r="52" spans="1:8" x14ac:dyDescent="0.2">
      <c r="A52" s="27"/>
      <c r="B52" s="27"/>
      <c r="C52" s="27"/>
      <c r="D52" s="27"/>
      <c r="E52" s="27"/>
      <c r="F52" s="27"/>
      <c r="G52" s="27"/>
      <c r="H52" s="27"/>
    </row>
  </sheetData>
  <sortState ref="F7:I15">
    <sortCondition ref="F7:F15"/>
  </sortState>
  <mergeCells count="1">
    <mergeCell ref="H1:I1"/>
  </mergeCells>
  <hyperlinks>
    <hyperlink ref="H1:I1" location="Index!A1" display="Regresar al Índice" xr:uid="{00000000-0004-0000-0E00-000000000000}"/>
  </hyperlinks>
  <pageMargins left="0.7" right="0.7" top="0.75" bottom="0.75" header="0.3" footer="0.3"/>
  <pageSetup orientation="portrait" horizontalDpi="4294967295" verticalDpi="4294967295"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A1176-6A3C-4773-B25D-EC59B43998B5}">
  <sheetPr codeName="Hoja133"/>
  <dimension ref="A1:I36"/>
  <sheetViews>
    <sheetView workbookViewId="0"/>
  </sheetViews>
  <sheetFormatPr baseColWidth="10" defaultColWidth="9.140625" defaultRowHeight="12.75" x14ac:dyDescent="0.2"/>
  <cols>
    <col min="1" max="1" width="19.42578125" style="77" customWidth="1"/>
    <col min="2" max="2" width="11.5703125" style="77" customWidth="1"/>
    <col min="3" max="16384" width="9.140625" style="77"/>
  </cols>
  <sheetData>
    <row r="1" spans="1:9" ht="15" x14ac:dyDescent="0.25">
      <c r="A1" s="27" t="s">
        <v>1933</v>
      </c>
      <c r="H1" s="151" t="s">
        <v>1294</v>
      </c>
      <c r="I1" s="151"/>
    </row>
    <row r="2" spans="1:9" x14ac:dyDescent="0.2">
      <c r="A2" s="77" t="s">
        <v>1267</v>
      </c>
    </row>
    <row r="4" spans="1:9" ht="25.5" x14ac:dyDescent="0.2">
      <c r="A4" s="245" t="s">
        <v>2</v>
      </c>
      <c r="B4" s="245" t="s">
        <v>689</v>
      </c>
    </row>
    <row r="5" spans="1:9" x14ac:dyDescent="0.2">
      <c r="A5" s="246" t="s">
        <v>3</v>
      </c>
      <c r="B5" s="240">
        <v>-2.0255515952567826</v>
      </c>
    </row>
    <row r="6" spans="1:9" x14ac:dyDescent="0.2">
      <c r="A6" s="247" t="s">
        <v>575</v>
      </c>
      <c r="B6" s="244">
        <v>-3.7026443363952803</v>
      </c>
    </row>
    <row r="7" spans="1:9" x14ac:dyDescent="0.2">
      <c r="A7" s="246" t="s">
        <v>572</v>
      </c>
      <c r="B7" s="240">
        <v>-4.4820832253563339</v>
      </c>
    </row>
    <row r="8" spans="1:9" x14ac:dyDescent="0.2">
      <c r="A8" s="247" t="s">
        <v>6</v>
      </c>
      <c r="B8" s="244">
        <v>-2.7723903151755414</v>
      </c>
    </row>
    <row r="9" spans="1:9" x14ac:dyDescent="0.2">
      <c r="A9" s="246" t="s">
        <v>7</v>
      </c>
      <c r="B9" s="240">
        <v>-4.1314011311925798</v>
      </c>
    </row>
    <row r="10" spans="1:9" x14ac:dyDescent="0.2">
      <c r="A10" s="247" t="s">
        <v>8</v>
      </c>
      <c r="B10" s="244">
        <v>-3.4120840852329222</v>
      </c>
    </row>
    <row r="11" spans="1:9" x14ac:dyDescent="0.2">
      <c r="A11" s="246" t="s">
        <v>573</v>
      </c>
      <c r="B11" s="240">
        <v>-3.5617850478273914</v>
      </c>
    </row>
    <row r="12" spans="1:9" x14ac:dyDescent="0.2">
      <c r="A12" s="247" t="s">
        <v>10</v>
      </c>
      <c r="B12" s="244">
        <v>-1.7546804377160528</v>
      </c>
    </row>
    <row r="13" spans="1:9" x14ac:dyDescent="0.2">
      <c r="A13" s="246" t="s">
        <v>11</v>
      </c>
      <c r="B13" s="240">
        <v>-5.3351198331188581</v>
      </c>
    </row>
    <row r="14" spans="1:9" x14ac:dyDescent="0.2">
      <c r="A14" s="247" t="s">
        <v>12</v>
      </c>
      <c r="B14" s="244">
        <v>-3.9606585463041091</v>
      </c>
    </row>
    <row r="15" spans="1:9" x14ac:dyDescent="0.2">
      <c r="A15" s="246" t="s">
        <v>577</v>
      </c>
      <c r="B15" s="240">
        <v>-0.55584988137513458</v>
      </c>
    </row>
    <row r="16" spans="1:9" x14ac:dyDescent="0.2">
      <c r="A16" s="247" t="s">
        <v>14</v>
      </c>
      <c r="B16" s="244">
        <v>-3.7930046803392625</v>
      </c>
    </row>
    <row r="17" spans="1:2" x14ac:dyDescent="0.2">
      <c r="A17" s="246" t="s">
        <v>15</v>
      </c>
      <c r="B17" s="240">
        <v>-2.7445053769736978</v>
      </c>
    </row>
    <row r="18" spans="1:2" x14ac:dyDescent="0.2">
      <c r="A18" s="247" t="s">
        <v>16</v>
      </c>
      <c r="B18" s="244">
        <v>-5.2564445996896625</v>
      </c>
    </row>
    <row r="19" spans="1:2" x14ac:dyDescent="0.2">
      <c r="A19" s="246" t="s">
        <v>0</v>
      </c>
      <c r="B19" s="240">
        <v>-1.1909171309872093</v>
      </c>
    </row>
    <row r="20" spans="1:2" x14ac:dyDescent="0.2">
      <c r="A20" s="247" t="s">
        <v>1304</v>
      </c>
      <c r="B20" s="244">
        <v>-3.5296663635335621</v>
      </c>
    </row>
    <row r="21" spans="1:2" x14ac:dyDescent="0.2">
      <c r="A21" s="246" t="s">
        <v>18</v>
      </c>
      <c r="B21" s="240">
        <v>-4.0552972330023955</v>
      </c>
    </row>
    <row r="22" spans="1:2" x14ac:dyDescent="0.2">
      <c r="A22" s="246" t="s">
        <v>19</v>
      </c>
      <c r="B22" s="240">
        <v>-1.2212194067475515</v>
      </c>
    </row>
    <row r="23" spans="1:2" x14ac:dyDescent="0.2">
      <c r="A23" s="247" t="s">
        <v>574</v>
      </c>
      <c r="B23" s="244">
        <v>-0.74909917806137849</v>
      </c>
    </row>
    <row r="24" spans="1:2" x14ac:dyDescent="0.2">
      <c r="A24" s="246" t="s">
        <v>21</v>
      </c>
      <c r="B24" s="240">
        <v>-4.534800684341235</v>
      </c>
    </row>
    <row r="25" spans="1:2" x14ac:dyDescent="0.2">
      <c r="A25" s="247" t="s">
        <v>22</v>
      </c>
      <c r="B25" s="244">
        <v>-3.4709361079522467</v>
      </c>
    </row>
    <row r="26" spans="1:2" x14ac:dyDescent="0.2">
      <c r="A26" s="246" t="s">
        <v>23</v>
      </c>
      <c r="B26" s="240">
        <v>1.6259037553582889</v>
      </c>
    </row>
    <row r="27" spans="1:2" x14ac:dyDescent="0.2">
      <c r="A27" s="247" t="s">
        <v>571</v>
      </c>
      <c r="B27" s="244">
        <v>-3.0262096752137895</v>
      </c>
    </row>
    <row r="28" spans="1:2" x14ac:dyDescent="0.2">
      <c r="A28" s="246" t="s">
        <v>576</v>
      </c>
      <c r="B28" s="240">
        <v>-3.0945917439393686</v>
      </c>
    </row>
    <row r="29" spans="1:2" x14ac:dyDescent="0.2">
      <c r="A29" s="247" t="s">
        <v>26</v>
      </c>
      <c r="B29" s="244">
        <v>-3.7723820878533543</v>
      </c>
    </row>
    <row r="30" spans="1:2" x14ac:dyDescent="0.2">
      <c r="A30" s="246" t="s">
        <v>27</v>
      </c>
      <c r="B30" s="240">
        <v>-3.0986579154075127</v>
      </c>
    </row>
    <row r="31" spans="1:2" x14ac:dyDescent="0.2">
      <c r="A31" s="247" t="s">
        <v>28</v>
      </c>
      <c r="B31" s="244">
        <v>-1.5139767944258358</v>
      </c>
    </row>
    <row r="32" spans="1:2" x14ac:dyDescent="0.2">
      <c r="A32" s="246" t="s">
        <v>29</v>
      </c>
      <c r="B32" s="240">
        <v>-3.897014344514834</v>
      </c>
    </row>
    <row r="33" spans="1:2" x14ac:dyDescent="0.2">
      <c r="A33" s="247" t="s">
        <v>30</v>
      </c>
      <c r="B33" s="244">
        <v>-5.0668720465818309</v>
      </c>
    </row>
    <row r="34" spans="1:2" x14ac:dyDescent="0.2">
      <c r="A34" s="246" t="s">
        <v>31</v>
      </c>
      <c r="B34" s="240">
        <v>-4.5065932186866533</v>
      </c>
    </row>
    <row r="35" spans="1:2" x14ac:dyDescent="0.2">
      <c r="A35" s="247" t="s">
        <v>32</v>
      </c>
      <c r="B35" s="244">
        <v>-4.1140222665936736</v>
      </c>
    </row>
    <row r="36" spans="1:2" x14ac:dyDescent="0.2">
      <c r="A36" s="246" t="s">
        <v>33</v>
      </c>
      <c r="B36" s="240">
        <v>-3.1789600711453105</v>
      </c>
    </row>
  </sheetData>
  <mergeCells count="1">
    <mergeCell ref="H1:I1"/>
  </mergeCells>
  <hyperlinks>
    <hyperlink ref="H1:I1" location="Index!A1" display="Regresar al Índice" xr:uid="{38C68AEE-FF50-4E3E-B947-911F3D6C6079}"/>
  </hyperlinks>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B04EB-20D0-4297-A416-CCB05F97FE7F}">
  <sheetPr codeName="Hoja134"/>
  <dimension ref="A1:I36"/>
  <sheetViews>
    <sheetView workbookViewId="0"/>
  </sheetViews>
  <sheetFormatPr baseColWidth="10" defaultColWidth="9.140625" defaultRowHeight="12.75" x14ac:dyDescent="0.2"/>
  <cols>
    <col min="1" max="1" width="18.7109375" style="77" customWidth="1"/>
    <col min="2" max="2" width="11.85546875" style="77" customWidth="1"/>
    <col min="3" max="16384" width="9.140625" style="77"/>
  </cols>
  <sheetData>
    <row r="1" spans="1:9" ht="15" x14ac:dyDescent="0.25">
      <c r="A1" s="27" t="s">
        <v>1934</v>
      </c>
      <c r="H1" s="151" t="s">
        <v>1294</v>
      </c>
      <c r="I1" s="151"/>
    </row>
    <row r="2" spans="1:9" x14ac:dyDescent="0.2">
      <c r="A2" s="77" t="s">
        <v>1267</v>
      </c>
    </row>
    <row r="4" spans="1:9" ht="25.5" x14ac:dyDescent="0.2">
      <c r="A4" s="245" t="s">
        <v>2</v>
      </c>
      <c r="B4" s="245" t="s">
        <v>689</v>
      </c>
    </row>
    <row r="5" spans="1:9" x14ac:dyDescent="0.2">
      <c r="A5" s="246" t="s">
        <v>3</v>
      </c>
      <c r="B5" s="240">
        <v>3.159370750663077</v>
      </c>
    </row>
    <row r="6" spans="1:9" x14ac:dyDescent="0.2">
      <c r="A6" s="247" t="s">
        <v>575</v>
      </c>
      <c r="B6" s="244">
        <v>3.0862940432769816</v>
      </c>
    </row>
    <row r="7" spans="1:9" x14ac:dyDescent="0.2">
      <c r="A7" s="246" t="s">
        <v>572</v>
      </c>
      <c r="B7" s="240">
        <v>2.5859046283517046</v>
      </c>
    </row>
    <row r="8" spans="1:9" x14ac:dyDescent="0.2">
      <c r="A8" s="247" t="s">
        <v>6</v>
      </c>
      <c r="B8" s="244">
        <v>2.5333512934747398</v>
      </c>
    </row>
    <row r="9" spans="1:9" x14ac:dyDescent="0.2">
      <c r="A9" s="246" t="s">
        <v>7</v>
      </c>
      <c r="B9" s="240">
        <v>2.6285105074838957</v>
      </c>
    </row>
    <row r="10" spans="1:9" x14ac:dyDescent="0.2">
      <c r="A10" s="247" t="s">
        <v>8</v>
      </c>
      <c r="B10" s="244">
        <v>3.1489753876636781</v>
      </c>
    </row>
    <row r="11" spans="1:9" x14ac:dyDescent="0.2">
      <c r="A11" s="246" t="s">
        <v>573</v>
      </c>
      <c r="B11" s="240">
        <v>2.0654644803285342</v>
      </c>
    </row>
    <row r="12" spans="1:9" x14ac:dyDescent="0.2">
      <c r="A12" s="247" t="s">
        <v>10</v>
      </c>
      <c r="B12" s="244">
        <v>3.6119848678460418</v>
      </c>
    </row>
    <row r="13" spans="1:9" x14ac:dyDescent="0.2">
      <c r="A13" s="246" t="s">
        <v>11</v>
      </c>
      <c r="B13" s="240">
        <v>2.0623158579096126</v>
      </c>
    </row>
    <row r="14" spans="1:9" x14ac:dyDescent="0.2">
      <c r="A14" s="246" t="s">
        <v>12</v>
      </c>
      <c r="B14" s="240">
        <v>3.3955122960358528</v>
      </c>
    </row>
    <row r="15" spans="1:9" x14ac:dyDescent="0.2">
      <c r="A15" s="247" t="s">
        <v>577</v>
      </c>
      <c r="B15" s="244">
        <v>2.8586178682049388</v>
      </c>
    </row>
    <row r="16" spans="1:9" x14ac:dyDescent="0.2">
      <c r="A16" s="246" t="s">
        <v>14</v>
      </c>
      <c r="B16" s="240">
        <v>2.8039333926027412</v>
      </c>
    </row>
    <row r="17" spans="1:2" x14ac:dyDescent="0.2">
      <c r="A17" s="247" t="s">
        <v>15</v>
      </c>
      <c r="B17" s="244">
        <v>2.517270249366387</v>
      </c>
    </row>
    <row r="18" spans="1:2" x14ac:dyDescent="0.2">
      <c r="A18" s="246" t="s">
        <v>16</v>
      </c>
      <c r="B18" s="240">
        <v>3.3265562118557432</v>
      </c>
    </row>
    <row r="19" spans="1:2" x14ac:dyDescent="0.2">
      <c r="A19" s="247" t="s">
        <v>0</v>
      </c>
      <c r="B19" s="244">
        <v>2.8877938090508763</v>
      </c>
    </row>
    <row r="20" spans="1:2" x14ac:dyDescent="0.2">
      <c r="A20" s="246" t="s">
        <v>1304</v>
      </c>
      <c r="B20" s="240">
        <v>2.1721107532498793</v>
      </c>
    </row>
    <row r="21" spans="1:2" x14ac:dyDescent="0.2">
      <c r="A21" s="247" t="s">
        <v>18</v>
      </c>
      <c r="B21" s="244">
        <v>2.7960865081092012</v>
      </c>
    </row>
    <row r="22" spans="1:2" x14ac:dyDescent="0.2">
      <c r="A22" s="246" t="s">
        <v>19</v>
      </c>
      <c r="B22" s="240">
        <v>2.0764281569466414</v>
      </c>
    </row>
    <row r="23" spans="1:2" x14ac:dyDescent="0.2">
      <c r="A23" s="247" t="s">
        <v>574</v>
      </c>
      <c r="B23" s="244">
        <v>3.4233129818114492</v>
      </c>
    </row>
    <row r="24" spans="1:2" x14ac:dyDescent="0.2">
      <c r="A24" s="246" t="s">
        <v>21</v>
      </c>
      <c r="B24" s="240">
        <v>2.5826404790884534</v>
      </c>
    </row>
    <row r="25" spans="1:2" x14ac:dyDescent="0.2">
      <c r="A25" s="247" t="s">
        <v>22</v>
      </c>
      <c r="B25" s="244">
        <v>2.9358851041529261</v>
      </c>
    </row>
    <row r="26" spans="1:2" x14ac:dyDescent="0.2">
      <c r="A26" s="246" t="s">
        <v>23</v>
      </c>
      <c r="B26" s="240">
        <v>3.7441721449063161</v>
      </c>
    </row>
    <row r="27" spans="1:2" x14ac:dyDescent="0.2">
      <c r="A27" s="247" t="s">
        <v>571</v>
      </c>
      <c r="B27" s="244">
        <v>2.4498108800549914</v>
      </c>
    </row>
    <row r="28" spans="1:2" x14ac:dyDescent="0.2">
      <c r="A28" s="246" t="s">
        <v>576</v>
      </c>
      <c r="B28" s="240">
        <v>3.3855877758434612</v>
      </c>
    </row>
    <row r="29" spans="1:2" x14ac:dyDescent="0.2">
      <c r="A29" s="247" t="s">
        <v>26</v>
      </c>
      <c r="B29" s="244">
        <v>2.6050869003997774</v>
      </c>
    </row>
    <row r="30" spans="1:2" x14ac:dyDescent="0.2">
      <c r="A30" s="246" t="s">
        <v>27</v>
      </c>
      <c r="B30" s="240">
        <v>3.4010719084199073</v>
      </c>
    </row>
    <row r="31" spans="1:2" x14ac:dyDescent="0.2">
      <c r="A31" s="246" t="s">
        <v>28</v>
      </c>
      <c r="B31" s="240">
        <v>2.6618198900467656</v>
      </c>
    </row>
    <row r="32" spans="1:2" x14ac:dyDescent="0.2">
      <c r="A32" s="247" t="s">
        <v>29</v>
      </c>
      <c r="B32" s="244">
        <v>2.9412683025716473</v>
      </c>
    </row>
    <row r="33" spans="1:2" x14ac:dyDescent="0.2">
      <c r="A33" s="246" t="s">
        <v>30</v>
      </c>
      <c r="B33" s="240">
        <v>3.1721516020300329</v>
      </c>
    </row>
    <row r="34" spans="1:2" x14ac:dyDescent="0.2">
      <c r="A34" s="247" t="s">
        <v>31</v>
      </c>
      <c r="B34" s="244">
        <v>2.6003792570345237</v>
      </c>
    </row>
    <row r="35" spans="1:2" x14ac:dyDescent="0.2">
      <c r="A35" s="246" t="s">
        <v>32</v>
      </c>
      <c r="B35" s="240">
        <v>2.872654802166219</v>
      </c>
    </row>
    <row r="36" spans="1:2" x14ac:dyDescent="0.2">
      <c r="A36" s="247" t="s">
        <v>33</v>
      </c>
      <c r="B36" s="244">
        <v>3.3211351241944036</v>
      </c>
    </row>
  </sheetData>
  <mergeCells count="1">
    <mergeCell ref="H1:I1"/>
  </mergeCells>
  <hyperlinks>
    <hyperlink ref="H1:I1" location="Index!A1" display="Regresar al Índice" xr:uid="{BBE72A03-BB11-4406-9E73-A950A4B26D0E}"/>
  </hyperlinks>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96A9F-BD3E-40D7-8A0C-83CB37AB6661}">
  <sheetPr codeName="Hoja135"/>
  <dimension ref="A1:I83"/>
  <sheetViews>
    <sheetView workbookViewId="0"/>
  </sheetViews>
  <sheetFormatPr baseColWidth="10" defaultColWidth="9.140625" defaultRowHeight="12.75" x14ac:dyDescent="0.2"/>
  <cols>
    <col min="1" max="16384" width="9.140625" style="77"/>
  </cols>
  <sheetData>
    <row r="1" spans="1:9" ht="15" x14ac:dyDescent="0.25">
      <c r="A1" s="27" t="s">
        <v>1935</v>
      </c>
      <c r="H1" s="151" t="s">
        <v>1294</v>
      </c>
      <c r="I1" s="151"/>
    </row>
    <row r="2" spans="1:9" x14ac:dyDescent="0.2">
      <c r="A2" s="77" t="s">
        <v>1266</v>
      </c>
    </row>
    <row r="4" spans="1:9" ht="38.25" x14ac:dyDescent="0.2">
      <c r="A4" s="245" t="s">
        <v>414</v>
      </c>
      <c r="B4" s="245" t="s">
        <v>285</v>
      </c>
      <c r="C4" s="245" t="s">
        <v>329</v>
      </c>
      <c r="D4" s="245" t="s">
        <v>593</v>
      </c>
      <c r="E4" s="245" t="s">
        <v>689</v>
      </c>
      <c r="F4" s="245" t="s">
        <v>1042</v>
      </c>
    </row>
    <row r="5" spans="1:9" x14ac:dyDescent="0.2">
      <c r="A5" s="248" t="s">
        <v>620</v>
      </c>
      <c r="B5" s="248">
        <v>2017</v>
      </c>
      <c r="C5" s="248" t="s">
        <v>621</v>
      </c>
      <c r="D5" s="240">
        <v>95.193226339999995</v>
      </c>
      <c r="E5" s="240">
        <v>6.5238452235281157</v>
      </c>
      <c r="F5" s="240">
        <v>-21.587962469289916</v>
      </c>
    </row>
    <row r="6" spans="1:9" x14ac:dyDescent="0.2">
      <c r="A6" s="249" t="s">
        <v>622</v>
      </c>
      <c r="B6" s="249">
        <v>2017</v>
      </c>
      <c r="C6" s="249" t="s">
        <v>623</v>
      </c>
      <c r="D6" s="244">
        <v>86.095133250000003</v>
      </c>
      <c r="E6" s="244">
        <v>1.8349767400644448</v>
      </c>
      <c r="F6" s="244">
        <v>-9.5575005069210395</v>
      </c>
    </row>
    <row r="7" spans="1:9" x14ac:dyDescent="0.2">
      <c r="A7" s="248" t="s">
        <v>624</v>
      </c>
      <c r="B7" s="248">
        <v>2017</v>
      </c>
      <c r="C7" s="248" t="s">
        <v>625</v>
      </c>
      <c r="D7" s="240">
        <v>95.586025169999999</v>
      </c>
      <c r="E7" s="240">
        <v>8.6080518084081579</v>
      </c>
      <c r="F7" s="240">
        <v>11.023726384673429</v>
      </c>
    </row>
    <row r="8" spans="1:9" x14ac:dyDescent="0.2">
      <c r="A8" s="249" t="s">
        <v>626</v>
      </c>
      <c r="B8" s="249">
        <v>2017</v>
      </c>
      <c r="C8" s="249" t="s">
        <v>627</v>
      </c>
      <c r="D8" s="244">
        <v>88.938116170000001</v>
      </c>
      <c r="E8" s="244">
        <v>-0.10922592281139137</v>
      </c>
      <c r="F8" s="244">
        <v>-6.9548963754656343</v>
      </c>
    </row>
    <row r="9" spans="1:9" x14ac:dyDescent="0.2">
      <c r="A9" s="248" t="s">
        <v>628</v>
      </c>
      <c r="B9" s="248">
        <v>2017</v>
      </c>
      <c r="C9" s="248" t="s">
        <v>629</v>
      </c>
      <c r="D9" s="240">
        <v>96.052993259999994</v>
      </c>
      <c r="E9" s="240">
        <v>4.0604841780061447</v>
      </c>
      <c r="F9" s="240">
        <v>7.9998063781790947</v>
      </c>
    </row>
    <row r="10" spans="1:9" x14ac:dyDescent="0.2">
      <c r="A10" s="249" t="s">
        <v>600</v>
      </c>
      <c r="B10" s="249">
        <v>2017</v>
      </c>
      <c r="C10" s="249" t="s">
        <v>630</v>
      </c>
      <c r="D10" s="244">
        <v>93.08903986</v>
      </c>
      <c r="E10" s="244">
        <v>1.2522731091045392</v>
      </c>
      <c r="F10" s="244">
        <v>-3.0857480848900245</v>
      </c>
    </row>
    <row r="11" spans="1:9" x14ac:dyDescent="0.2">
      <c r="A11" s="248" t="s">
        <v>606</v>
      </c>
      <c r="B11" s="248">
        <v>2017</v>
      </c>
      <c r="C11" s="248" t="s">
        <v>631</v>
      </c>
      <c r="D11" s="240">
        <v>94.2708023</v>
      </c>
      <c r="E11" s="240">
        <v>1.2226416152329282</v>
      </c>
      <c r="F11" s="240">
        <v>1.269496862119639</v>
      </c>
    </row>
    <row r="12" spans="1:9" x14ac:dyDescent="0.2">
      <c r="A12" s="249" t="s">
        <v>615</v>
      </c>
      <c r="B12" s="249">
        <v>2017</v>
      </c>
      <c r="C12" s="249" t="s">
        <v>632</v>
      </c>
      <c r="D12" s="244">
        <v>94.976583349999999</v>
      </c>
      <c r="E12" s="244">
        <v>-0.92502262210433039</v>
      </c>
      <c r="F12" s="244">
        <v>0.74867406745301324</v>
      </c>
    </row>
    <row r="13" spans="1:9" x14ac:dyDescent="0.2">
      <c r="A13" s="248" t="s">
        <v>633</v>
      </c>
      <c r="B13" s="248">
        <v>2017</v>
      </c>
      <c r="C13" s="248" t="s">
        <v>634</v>
      </c>
      <c r="D13" s="240">
        <v>88.278022609999994</v>
      </c>
      <c r="E13" s="240">
        <v>-1.833107113977978</v>
      </c>
      <c r="F13" s="240">
        <v>-7.0528550340824667</v>
      </c>
    </row>
    <row r="14" spans="1:9" x14ac:dyDescent="0.2">
      <c r="A14" s="249" t="s">
        <v>635</v>
      </c>
      <c r="B14" s="249">
        <v>2017</v>
      </c>
      <c r="C14" s="249" t="s">
        <v>636</v>
      </c>
      <c r="D14" s="244">
        <v>95.412463259999996</v>
      </c>
      <c r="E14" s="244">
        <v>-1.3180116954504926</v>
      </c>
      <c r="F14" s="244">
        <v>8.0817857481005966</v>
      </c>
    </row>
    <row r="15" spans="1:9" x14ac:dyDescent="0.2">
      <c r="A15" s="248" t="s">
        <v>637</v>
      </c>
      <c r="B15" s="248">
        <v>2017</v>
      </c>
      <c r="C15" s="248" t="s">
        <v>638</v>
      </c>
      <c r="D15" s="240">
        <v>105.77825177</v>
      </c>
      <c r="E15" s="240">
        <v>-0.96862772413723475</v>
      </c>
      <c r="F15" s="240">
        <v>10.864187083979914</v>
      </c>
    </row>
    <row r="16" spans="1:9" x14ac:dyDescent="0.2">
      <c r="A16" s="249" t="s">
        <v>639</v>
      </c>
      <c r="B16" s="249">
        <v>2017</v>
      </c>
      <c r="C16" s="249" t="s">
        <v>640</v>
      </c>
      <c r="D16" s="244">
        <v>120.32817727</v>
      </c>
      <c r="E16" s="244">
        <v>-0.88393980473236555</v>
      </c>
      <c r="F16" s="244">
        <v>13.755120033215123</v>
      </c>
    </row>
    <row r="17" spans="1:6" x14ac:dyDescent="0.2">
      <c r="A17" s="248" t="s">
        <v>641</v>
      </c>
      <c r="B17" s="248">
        <v>2018</v>
      </c>
      <c r="C17" s="248" t="s">
        <v>621</v>
      </c>
      <c r="D17" s="240">
        <v>97.646547319999996</v>
      </c>
      <c r="E17" s="240">
        <v>2.5772012088733258</v>
      </c>
      <c r="F17" s="240">
        <v>-18.849807638243803</v>
      </c>
    </row>
    <row r="18" spans="1:6" x14ac:dyDescent="0.2">
      <c r="A18" s="249" t="s">
        <v>642</v>
      </c>
      <c r="B18" s="249">
        <v>2018</v>
      </c>
      <c r="C18" s="249" t="s">
        <v>623</v>
      </c>
      <c r="D18" s="244">
        <v>89.166659480000007</v>
      </c>
      <c r="E18" s="244">
        <v>3.5675956515230824</v>
      </c>
      <c r="F18" s="244">
        <v>-8.6842679774537572</v>
      </c>
    </row>
    <row r="19" spans="1:6" x14ac:dyDescent="0.2">
      <c r="A19" s="248" t="s">
        <v>643</v>
      </c>
      <c r="B19" s="248">
        <v>2018</v>
      </c>
      <c r="C19" s="248" t="s">
        <v>625</v>
      </c>
      <c r="D19" s="240">
        <v>95.975464419999994</v>
      </c>
      <c r="E19" s="240">
        <v>0.40742278937467741</v>
      </c>
      <c r="F19" s="240">
        <v>7.636043538815307</v>
      </c>
    </row>
    <row r="20" spans="1:6" x14ac:dyDescent="0.2">
      <c r="A20" s="249" t="s">
        <v>644</v>
      </c>
      <c r="B20" s="249">
        <v>2018</v>
      </c>
      <c r="C20" s="249" t="s">
        <v>627</v>
      </c>
      <c r="D20" s="244">
        <v>94.260368679999999</v>
      </c>
      <c r="E20" s="244">
        <v>5.9842199713639364</v>
      </c>
      <c r="F20" s="244">
        <v>-1.7870147858774961</v>
      </c>
    </row>
    <row r="21" spans="1:6" x14ac:dyDescent="0.2">
      <c r="A21" s="248" t="s">
        <v>645</v>
      </c>
      <c r="B21" s="248">
        <v>2018</v>
      </c>
      <c r="C21" s="248" t="s">
        <v>629</v>
      </c>
      <c r="D21" s="240">
        <v>99.486805669999995</v>
      </c>
      <c r="E21" s="240">
        <v>3.5749145273434881</v>
      </c>
      <c r="F21" s="240">
        <v>5.5446812517177566</v>
      </c>
    </row>
    <row r="22" spans="1:6" x14ac:dyDescent="0.2">
      <c r="A22" s="249" t="s">
        <v>601</v>
      </c>
      <c r="B22" s="249">
        <v>2018</v>
      </c>
      <c r="C22" s="249" t="s">
        <v>630</v>
      </c>
      <c r="D22" s="244">
        <v>98.580771810000002</v>
      </c>
      <c r="E22" s="244">
        <v>5.8994398892277946</v>
      </c>
      <c r="F22" s="244">
        <v>-0.91070755955852956</v>
      </c>
    </row>
    <row r="23" spans="1:6" x14ac:dyDescent="0.2">
      <c r="A23" s="248" t="s">
        <v>607</v>
      </c>
      <c r="B23" s="248">
        <v>2018</v>
      </c>
      <c r="C23" s="248" t="s">
        <v>631</v>
      </c>
      <c r="D23" s="240">
        <v>99.702457300000006</v>
      </c>
      <c r="E23" s="240">
        <v>5.7617574768428659</v>
      </c>
      <c r="F23" s="240">
        <v>1.1378339501762968</v>
      </c>
    </row>
    <row r="24" spans="1:6" x14ac:dyDescent="0.2">
      <c r="A24" s="249" t="s">
        <v>616</v>
      </c>
      <c r="B24" s="249">
        <v>2018</v>
      </c>
      <c r="C24" s="249" t="s">
        <v>632</v>
      </c>
      <c r="D24" s="244">
        <v>99.183872469999997</v>
      </c>
      <c r="E24" s="244">
        <v>4.4298172998028766</v>
      </c>
      <c r="F24" s="244">
        <v>-0.52013244612378151</v>
      </c>
    </row>
    <row r="25" spans="1:6" x14ac:dyDescent="0.2">
      <c r="A25" s="248" t="s">
        <v>646</v>
      </c>
      <c r="B25" s="248">
        <v>2018</v>
      </c>
      <c r="C25" s="248" t="s">
        <v>634</v>
      </c>
      <c r="D25" s="240">
        <v>94.161591259999994</v>
      </c>
      <c r="E25" s="240">
        <v>6.6648169907393457</v>
      </c>
      <c r="F25" s="240">
        <v>-5.0636066982755539</v>
      </c>
    </row>
    <row r="26" spans="1:6" x14ac:dyDescent="0.2">
      <c r="A26" s="249" t="s">
        <v>647</v>
      </c>
      <c r="B26" s="249">
        <v>2018</v>
      </c>
      <c r="C26" s="249" t="s">
        <v>636</v>
      </c>
      <c r="D26" s="244">
        <v>101.87912514</v>
      </c>
      <c r="E26" s="244">
        <v>6.7775861339815533</v>
      </c>
      <c r="F26" s="244">
        <v>8.1960529518774461</v>
      </c>
    </row>
    <row r="27" spans="1:6" x14ac:dyDescent="0.2">
      <c r="A27" s="248" t="s">
        <v>648</v>
      </c>
      <c r="B27" s="248">
        <v>2018</v>
      </c>
      <c r="C27" s="248" t="s">
        <v>638</v>
      </c>
      <c r="D27" s="240">
        <v>109.67743894</v>
      </c>
      <c r="E27" s="240">
        <v>3.6861898403069104</v>
      </c>
      <c r="F27" s="240">
        <v>7.6544766057656419</v>
      </c>
    </row>
    <row r="28" spans="1:6" x14ac:dyDescent="0.2">
      <c r="A28" s="249" t="s">
        <v>649</v>
      </c>
      <c r="B28" s="249">
        <v>2018</v>
      </c>
      <c r="C28" s="249" t="s">
        <v>640</v>
      </c>
      <c r="D28" s="244">
        <v>120.27889752</v>
      </c>
      <c r="E28" s="244">
        <v>-4.0954455654571738E-2</v>
      </c>
      <c r="F28" s="244">
        <v>9.6660340380482612</v>
      </c>
    </row>
    <row r="29" spans="1:6" x14ac:dyDescent="0.2">
      <c r="A29" s="248" t="s">
        <v>650</v>
      </c>
      <c r="B29" s="248">
        <v>2019</v>
      </c>
      <c r="C29" s="248" t="s">
        <v>621</v>
      </c>
      <c r="D29" s="240">
        <v>99.193614870000005</v>
      </c>
      <c r="E29" s="240">
        <v>1.5843545854520322</v>
      </c>
      <c r="F29" s="240">
        <v>-17.53032583832416</v>
      </c>
    </row>
    <row r="30" spans="1:6" x14ac:dyDescent="0.2">
      <c r="A30" s="249" t="s">
        <v>651</v>
      </c>
      <c r="B30" s="249">
        <v>2019</v>
      </c>
      <c r="C30" s="249" t="s">
        <v>623</v>
      </c>
      <c r="D30" s="244">
        <v>91.659694029999997</v>
      </c>
      <c r="E30" s="244">
        <v>2.7959268234773056</v>
      </c>
      <c r="F30" s="244">
        <v>-7.5951671384027337</v>
      </c>
    </row>
    <row r="31" spans="1:6" x14ac:dyDescent="0.2">
      <c r="A31" s="248" t="s">
        <v>652</v>
      </c>
      <c r="B31" s="248">
        <v>2019</v>
      </c>
      <c r="C31" s="248" t="s">
        <v>625</v>
      </c>
      <c r="D31" s="240">
        <v>98.680048389999996</v>
      </c>
      <c r="E31" s="240">
        <v>2.8179951890250012</v>
      </c>
      <c r="F31" s="240">
        <v>7.659150987021901</v>
      </c>
    </row>
    <row r="32" spans="1:6" x14ac:dyDescent="0.2">
      <c r="A32" s="249" t="s">
        <v>653</v>
      </c>
      <c r="B32" s="249">
        <v>2019</v>
      </c>
      <c r="C32" s="249" t="s">
        <v>627</v>
      </c>
      <c r="D32" s="244">
        <v>96.007646719999997</v>
      </c>
      <c r="E32" s="244">
        <v>1.8536719773839927</v>
      </c>
      <c r="F32" s="244">
        <v>-2.708147911965165</v>
      </c>
    </row>
    <row r="33" spans="1:6" x14ac:dyDescent="0.2">
      <c r="A33" s="248" t="s">
        <v>654</v>
      </c>
      <c r="B33" s="248">
        <v>2019</v>
      </c>
      <c r="C33" s="248" t="s">
        <v>629</v>
      </c>
      <c r="D33" s="240">
        <v>102.50129078000001</v>
      </c>
      <c r="E33" s="240">
        <v>3.0300350782184382</v>
      </c>
      <c r="F33" s="240">
        <v>6.7636738133351972</v>
      </c>
    </row>
    <row r="34" spans="1:6" x14ac:dyDescent="0.2">
      <c r="A34" s="249" t="s">
        <v>602</v>
      </c>
      <c r="B34" s="249">
        <v>2019</v>
      </c>
      <c r="C34" s="249" t="s">
        <v>630</v>
      </c>
      <c r="D34" s="244">
        <v>100.09934434</v>
      </c>
      <c r="E34" s="244">
        <v>1.5404348151451139</v>
      </c>
      <c r="F34" s="244">
        <v>-2.3433328709541188</v>
      </c>
    </row>
    <row r="35" spans="1:6" x14ac:dyDescent="0.2">
      <c r="A35" s="248" t="s">
        <v>608</v>
      </c>
      <c r="B35" s="248">
        <v>2019</v>
      </c>
      <c r="C35" s="248" t="s">
        <v>631</v>
      </c>
      <c r="D35" s="240">
        <v>101.98318297</v>
      </c>
      <c r="E35" s="240">
        <v>2.2875320546387328</v>
      </c>
      <c r="F35" s="240">
        <v>1.8819690003176297</v>
      </c>
    </row>
    <row r="36" spans="1:6" x14ac:dyDescent="0.2">
      <c r="A36" s="249" t="s">
        <v>617</v>
      </c>
      <c r="B36" s="249">
        <v>2019</v>
      </c>
      <c r="C36" s="249" t="s">
        <v>632</v>
      </c>
      <c r="D36" s="244">
        <v>101.72254039000001</v>
      </c>
      <c r="E36" s="244">
        <v>2.5595571707163138</v>
      </c>
      <c r="F36" s="244">
        <v>-0.25557407840140428</v>
      </c>
    </row>
    <row r="37" spans="1:6" x14ac:dyDescent="0.2">
      <c r="A37" s="248" t="s">
        <v>655</v>
      </c>
      <c r="B37" s="248">
        <v>2019</v>
      </c>
      <c r="C37" s="248" t="s">
        <v>634</v>
      </c>
      <c r="D37" s="240">
        <v>96.325845119999997</v>
      </c>
      <c r="E37" s="240">
        <v>2.2984465651435748</v>
      </c>
      <c r="F37" s="240">
        <v>-5.3053091766183806</v>
      </c>
    </row>
    <row r="38" spans="1:6" x14ac:dyDescent="0.2">
      <c r="A38" s="249" t="s">
        <v>656</v>
      </c>
      <c r="B38" s="249">
        <v>2019</v>
      </c>
      <c r="C38" s="249" t="s">
        <v>636</v>
      </c>
      <c r="D38" s="244">
        <v>101.17228584</v>
      </c>
      <c r="E38" s="244">
        <v>-0.69380189418458005</v>
      </c>
      <c r="F38" s="244">
        <v>5.0312984162894665</v>
      </c>
    </row>
    <row r="39" spans="1:6" x14ac:dyDescent="0.2">
      <c r="A39" s="248" t="s">
        <v>657</v>
      </c>
      <c r="B39" s="248">
        <v>2019</v>
      </c>
      <c r="C39" s="248" t="s">
        <v>638</v>
      </c>
      <c r="D39" s="240">
        <v>110.54870819</v>
      </c>
      <c r="E39" s="240">
        <v>0.79439240961546609</v>
      </c>
      <c r="F39" s="240">
        <v>9.2677775066073362</v>
      </c>
    </row>
    <row r="40" spans="1:6" x14ac:dyDescent="0.2">
      <c r="A40" s="249" t="s">
        <v>658</v>
      </c>
      <c r="B40" s="249">
        <v>2019</v>
      </c>
      <c r="C40" s="249" t="s">
        <v>640</v>
      </c>
      <c r="D40" s="244">
        <v>123.47251079</v>
      </c>
      <c r="E40" s="244">
        <v>2.6551733810737379</v>
      </c>
      <c r="F40" s="244">
        <v>11.690595766879401</v>
      </c>
    </row>
    <row r="41" spans="1:6" x14ac:dyDescent="0.2">
      <c r="A41" s="248" t="s">
        <v>659</v>
      </c>
      <c r="B41" s="248">
        <v>2020</v>
      </c>
      <c r="C41" s="248" t="s">
        <v>621</v>
      </c>
      <c r="D41" s="240">
        <v>99.626311270000002</v>
      </c>
      <c r="E41" s="240">
        <v>0.43621396454507244</v>
      </c>
      <c r="F41" s="240">
        <v>-19.312962348807517</v>
      </c>
    </row>
    <row r="42" spans="1:6" x14ac:dyDescent="0.2">
      <c r="A42" s="249" t="s">
        <v>660</v>
      </c>
      <c r="B42" s="249">
        <v>2020</v>
      </c>
      <c r="C42" s="249" t="s">
        <v>623</v>
      </c>
      <c r="D42" s="244">
        <v>91.851799729999996</v>
      </c>
      <c r="E42" s="244">
        <v>0.20958579671575525</v>
      </c>
      <c r="F42" s="244">
        <v>-7.8036729864765233</v>
      </c>
    </row>
    <row r="43" spans="1:6" x14ac:dyDescent="0.2">
      <c r="A43" s="248" t="s">
        <v>661</v>
      </c>
      <c r="B43" s="248">
        <v>2020</v>
      </c>
      <c r="C43" s="248" t="s">
        <v>625</v>
      </c>
      <c r="D43" s="240">
        <v>93.298008890000006</v>
      </c>
      <c r="E43" s="240">
        <v>-5.4540300575545659</v>
      </c>
      <c r="F43" s="240">
        <v>1.5745028015250295</v>
      </c>
    </row>
    <row r="44" spans="1:6" x14ac:dyDescent="0.2">
      <c r="A44" s="249" t="s">
        <v>662</v>
      </c>
      <c r="B44" s="249">
        <v>2020</v>
      </c>
      <c r="C44" s="249" t="s">
        <v>627</v>
      </c>
      <c r="D44" s="244">
        <v>70.071735419999996</v>
      </c>
      <c r="E44" s="244">
        <v>-27.014422482034568</v>
      </c>
      <c r="F44" s="244">
        <v>-24.894715060194045</v>
      </c>
    </row>
    <row r="45" spans="1:6" x14ac:dyDescent="0.2">
      <c r="A45" s="248" t="s">
        <v>663</v>
      </c>
      <c r="B45" s="248">
        <v>2020</v>
      </c>
      <c r="C45" s="248" t="s">
        <v>629</v>
      </c>
      <c r="D45" s="240">
        <v>74.970406100000005</v>
      </c>
      <c r="E45" s="240">
        <v>-26.859061452299105</v>
      </c>
      <c r="F45" s="240">
        <v>6.9909367174054919</v>
      </c>
    </row>
    <row r="46" spans="1:6" x14ac:dyDescent="0.2">
      <c r="A46" s="249" t="s">
        <v>613</v>
      </c>
      <c r="B46" s="249">
        <v>2020</v>
      </c>
      <c r="C46" s="249" t="s">
        <v>630</v>
      </c>
      <c r="D46" s="244">
        <v>81.693972840000001</v>
      </c>
      <c r="E46" s="244">
        <v>-18.38710495194039</v>
      </c>
      <c r="F46" s="244">
        <v>8.9682944107728328</v>
      </c>
    </row>
    <row r="47" spans="1:6" x14ac:dyDescent="0.2">
      <c r="A47" s="248" t="s">
        <v>609</v>
      </c>
      <c r="B47" s="248">
        <v>2020</v>
      </c>
      <c r="C47" s="248" t="s">
        <v>631</v>
      </c>
      <c r="D47" s="240">
        <v>88.939444559999998</v>
      </c>
      <c r="E47" s="240">
        <v>-12.790087571435214</v>
      </c>
      <c r="F47" s="240">
        <v>8.8690407237146651</v>
      </c>
    </row>
    <row r="48" spans="1:6" x14ac:dyDescent="0.2">
      <c r="A48" s="249" t="s">
        <v>618</v>
      </c>
      <c r="B48" s="249">
        <v>2020</v>
      </c>
      <c r="C48" s="249" t="s">
        <v>632</v>
      </c>
      <c r="D48" s="244">
        <v>91.271297880000006</v>
      </c>
      <c r="E48" s="244">
        <v>-10.274264160067542</v>
      </c>
      <c r="F48" s="244">
        <v>2.6218438079258539</v>
      </c>
    </row>
    <row r="49" spans="1:6" x14ac:dyDescent="0.2">
      <c r="A49" s="248" t="s">
        <v>664</v>
      </c>
      <c r="B49" s="248">
        <v>2020</v>
      </c>
      <c r="C49" s="248" t="s">
        <v>634</v>
      </c>
      <c r="D49" s="240">
        <v>91.079913180000005</v>
      </c>
      <c r="E49" s="240">
        <v>-5.446027422302663</v>
      </c>
      <c r="F49" s="240">
        <v>-0.20968771612257081</v>
      </c>
    </row>
    <row r="50" spans="1:6" x14ac:dyDescent="0.2">
      <c r="A50" s="249" t="s">
        <v>665</v>
      </c>
      <c r="B50" s="249">
        <v>2020</v>
      </c>
      <c r="C50" s="249" t="s">
        <v>636</v>
      </c>
      <c r="D50" s="244">
        <v>93.779392020000003</v>
      </c>
      <c r="E50" s="244">
        <v>-7.3072321719522773</v>
      </c>
      <c r="F50" s="244">
        <v>2.9638575024386045</v>
      </c>
    </row>
    <row r="51" spans="1:6" x14ac:dyDescent="0.2">
      <c r="A51" s="248" t="s">
        <v>666</v>
      </c>
      <c r="B51" s="248">
        <v>2020</v>
      </c>
      <c r="C51" s="248" t="s">
        <v>638</v>
      </c>
      <c r="D51" s="240">
        <v>104.98284787999999</v>
      </c>
      <c r="E51" s="240">
        <v>-5.0347583441987984</v>
      </c>
      <c r="F51" s="240">
        <v>11.946607478123413</v>
      </c>
    </row>
    <row r="52" spans="1:6" x14ac:dyDescent="0.2">
      <c r="A52" s="249" t="s">
        <v>667</v>
      </c>
      <c r="B52" s="249">
        <v>2020</v>
      </c>
      <c r="C52" s="249" t="s">
        <v>640</v>
      </c>
      <c r="D52" s="244">
        <v>116.69726437</v>
      </c>
      <c r="E52" s="244">
        <v>-5.487250867946817</v>
      </c>
      <c r="F52" s="244">
        <v>11.158409898910438</v>
      </c>
    </row>
    <row r="53" spans="1:6" x14ac:dyDescent="0.2">
      <c r="A53" s="248" t="s">
        <v>668</v>
      </c>
      <c r="B53" s="248">
        <v>2021</v>
      </c>
      <c r="C53" s="248" t="s">
        <v>621</v>
      </c>
      <c r="D53" s="240">
        <v>95.196374469999995</v>
      </c>
      <c r="E53" s="240">
        <v>-4.4465530676874243</v>
      </c>
      <c r="F53" s="240">
        <v>-18.424502079011333</v>
      </c>
    </row>
    <row r="54" spans="1:6" x14ac:dyDescent="0.2">
      <c r="A54" s="249" t="s">
        <v>669</v>
      </c>
      <c r="B54" s="249">
        <v>2021</v>
      </c>
      <c r="C54" s="249" t="s">
        <v>623</v>
      </c>
      <c r="D54" s="244">
        <v>90.506397030000002</v>
      </c>
      <c r="E54" s="244">
        <v>-1.4647537706989184</v>
      </c>
      <c r="F54" s="244">
        <v>-4.9266345132481737</v>
      </c>
    </row>
    <row r="55" spans="1:6" x14ac:dyDescent="0.2">
      <c r="A55" s="248" t="s">
        <v>670</v>
      </c>
      <c r="B55" s="248">
        <v>2021</v>
      </c>
      <c r="C55" s="248" t="s">
        <v>625</v>
      </c>
      <c r="D55" s="240">
        <v>103.5041805</v>
      </c>
      <c r="E55" s="240">
        <v>10.939324141454353</v>
      </c>
      <c r="F55" s="240">
        <v>14.361176553842542</v>
      </c>
    </row>
    <row r="56" spans="1:6" x14ac:dyDescent="0.2">
      <c r="A56" s="249" t="s">
        <v>671</v>
      </c>
      <c r="B56" s="249">
        <v>2021</v>
      </c>
      <c r="C56" s="249" t="s">
        <v>627</v>
      </c>
      <c r="D56" s="244">
        <v>99.408287970000003</v>
      </c>
      <c r="E56" s="244">
        <v>41.86645638810127</v>
      </c>
      <c r="F56" s="244">
        <v>-3.9572242495074876</v>
      </c>
    </row>
    <row r="57" spans="1:6" x14ac:dyDescent="0.2">
      <c r="A57" s="248" t="s">
        <v>672</v>
      </c>
      <c r="B57" s="248">
        <v>2021</v>
      </c>
      <c r="C57" s="248" t="s">
        <v>629</v>
      </c>
      <c r="D57" s="240">
        <v>105.4301141</v>
      </c>
      <c r="E57" s="240">
        <v>40.628975597879268</v>
      </c>
      <c r="F57" s="240">
        <v>6.0576700926760703</v>
      </c>
    </row>
    <row r="58" spans="1:6" x14ac:dyDescent="0.2">
      <c r="A58" s="249" t="s">
        <v>603</v>
      </c>
      <c r="B58" s="249">
        <v>2021</v>
      </c>
      <c r="C58" s="249" t="s">
        <v>630</v>
      </c>
      <c r="D58" s="244">
        <v>102.88977447000001</v>
      </c>
      <c r="E58" s="244">
        <v>25.945367685217846</v>
      </c>
      <c r="F58" s="244">
        <v>-2.4095009776717973</v>
      </c>
    </row>
    <row r="59" spans="1:6" x14ac:dyDescent="0.2">
      <c r="A59" s="248" t="s">
        <v>610</v>
      </c>
      <c r="B59" s="248">
        <v>2021</v>
      </c>
      <c r="C59" s="248" t="s">
        <v>631</v>
      </c>
      <c r="D59" s="240">
        <v>103.92486836</v>
      </c>
      <c r="E59" s="240">
        <v>16.849018873611914</v>
      </c>
      <c r="F59" s="240">
        <v>1.0060221196245362</v>
      </c>
    </row>
    <row r="60" spans="1:6" x14ac:dyDescent="0.2">
      <c r="A60" s="249" t="s">
        <v>619</v>
      </c>
      <c r="B60" s="249">
        <v>2021</v>
      </c>
      <c r="C60" s="249" t="s">
        <v>632</v>
      </c>
      <c r="D60" s="244">
        <v>103.43427436</v>
      </c>
      <c r="E60" s="244">
        <v>13.326178943999912</v>
      </c>
      <c r="F60" s="244">
        <v>-0.4720660297596565</v>
      </c>
    </row>
    <row r="61" spans="1:6" x14ac:dyDescent="0.2">
      <c r="A61" s="248" t="s">
        <v>673</v>
      </c>
      <c r="B61" s="248">
        <v>2021</v>
      </c>
      <c r="C61" s="248" t="s">
        <v>634</v>
      </c>
      <c r="D61" s="240">
        <v>100.75854352</v>
      </c>
      <c r="E61" s="240">
        <v>10.626525654314417</v>
      </c>
      <c r="F61" s="240">
        <v>-2.5868899420004592</v>
      </c>
    </row>
    <row r="62" spans="1:6" x14ac:dyDescent="0.2">
      <c r="A62" s="249" t="s">
        <v>687</v>
      </c>
      <c r="B62" s="249">
        <v>2021</v>
      </c>
      <c r="C62" s="249" t="s">
        <v>636</v>
      </c>
      <c r="D62" s="244">
        <v>103.9930809</v>
      </c>
      <c r="E62" s="244">
        <v>10.89118692283882</v>
      </c>
      <c r="F62" s="244">
        <v>3.2101867166807097</v>
      </c>
    </row>
    <row r="63" spans="1:6" x14ac:dyDescent="0.2">
      <c r="A63" s="248" t="s">
        <v>696</v>
      </c>
      <c r="B63" s="248">
        <v>2021</v>
      </c>
      <c r="C63" s="248" t="s">
        <v>638</v>
      </c>
      <c r="D63" s="240">
        <v>117.00510122999999</v>
      </c>
      <c r="E63" s="240">
        <v>11.451635760292922</v>
      </c>
      <c r="F63" s="240">
        <v>12.51239045654623</v>
      </c>
    </row>
    <row r="64" spans="1:6" x14ac:dyDescent="0.2">
      <c r="A64" s="249" t="s">
        <v>699</v>
      </c>
      <c r="B64" s="249">
        <v>2021</v>
      </c>
      <c r="C64" s="249" t="s">
        <v>640</v>
      </c>
      <c r="D64" s="244">
        <v>129.25318271</v>
      </c>
      <c r="E64" s="244">
        <v>10.759393896492936</v>
      </c>
      <c r="F64" s="244">
        <v>10.467989302384035</v>
      </c>
    </row>
    <row r="65" spans="1:6" x14ac:dyDescent="0.2">
      <c r="A65" s="248" t="s">
        <v>985</v>
      </c>
      <c r="B65" s="248">
        <v>2022</v>
      </c>
      <c r="C65" s="248" t="s">
        <v>621</v>
      </c>
      <c r="D65" s="240">
        <v>103.38927876</v>
      </c>
      <c r="E65" s="240">
        <v>8.6063196582994834</v>
      </c>
      <c r="F65" s="240">
        <v>-20.01026466638719</v>
      </c>
    </row>
    <row r="66" spans="1:6" x14ac:dyDescent="0.2">
      <c r="A66" s="249" t="s">
        <v>958</v>
      </c>
      <c r="B66" s="249">
        <v>2022</v>
      </c>
      <c r="C66" s="249" t="s">
        <v>623</v>
      </c>
      <c r="D66" s="244">
        <v>98.358150620000004</v>
      </c>
      <c r="E66" s="244">
        <v>8.6753575964330931</v>
      </c>
      <c r="F66" s="244">
        <v>-4.8661990878946657</v>
      </c>
    </row>
    <row r="67" spans="1:6" x14ac:dyDescent="0.2">
      <c r="A67" s="248" t="s">
        <v>1032</v>
      </c>
      <c r="B67" s="248">
        <v>2022</v>
      </c>
      <c r="C67" s="248" t="s">
        <v>625</v>
      </c>
      <c r="D67" s="240">
        <v>111.48286546999999</v>
      </c>
      <c r="E67" s="240">
        <v>7.7085630082351972</v>
      </c>
      <c r="F67" s="240">
        <v>13.34379994669321</v>
      </c>
    </row>
    <row r="68" spans="1:6" x14ac:dyDescent="0.2">
      <c r="A68" s="249" t="s">
        <v>1006</v>
      </c>
      <c r="B68" s="249">
        <v>2022</v>
      </c>
      <c r="C68" s="249" t="s">
        <v>627</v>
      </c>
      <c r="D68" s="244">
        <v>106.88494647</v>
      </c>
      <c r="E68" s="244">
        <v>7.5211621210661512</v>
      </c>
      <c r="F68" s="244">
        <v>-4.1243279679039908</v>
      </c>
    </row>
    <row r="69" spans="1:6" x14ac:dyDescent="0.2">
      <c r="A69" s="248" t="s">
        <v>1035</v>
      </c>
      <c r="B69" s="248">
        <v>2022</v>
      </c>
      <c r="C69" s="248" t="s">
        <v>629</v>
      </c>
      <c r="D69" s="240">
        <v>114.53314281999999</v>
      </c>
      <c r="E69" s="240">
        <v>8.6341827453262692</v>
      </c>
      <c r="F69" s="240">
        <v>7.1555411707547183</v>
      </c>
    </row>
    <row r="70" spans="1:6" x14ac:dyDescent="0.2">
      <c r="A70" s="249" t="s">
        <v>1043</v>
      </c>
      <c r="B70" s="249">
        <v>2022</v>
      </c>
      <c r="C70" s="249" t="s">
        <v>630</v>
      </c>
      <c r="D70" s="244">
        <v>111.63518036000001</v>
      </c>
      <c r="E70" s="244">
        <v>8.4997813777402484</v>
      </c>
      <c r="F70" s="244">
        <v>-2.5302391854857409</v>
      </c>
    </row>
    <row r="71" spans="1:6" x14ac:dyDescent="0.2">
      <c r="A71" s="248" t="s">
        <v>1049</v>
      </c>
      <c r="B71" s="248">
        <v>2022</v>
      </c>
      <c r="C71" s="248" t="s">
        <v>631</v>
      </c>
      <c r="D71" s="240">
        <v>111.82792452</v>
      </c>
      <c r="E71" s="240">
        <v>7.604586163750028</v>
      </c>
      <c r="F71" s="240">
        <v>0.17265539355822249</v>
      </c>
    </row>
    <row r="72" spans="1:6" x14ac:dyDescent="0.2">
      <c r="A72" s="249" t="s">
        <v>1064</v>
      </c>
      <c r="B72" s="249">
        <v>2022</v>
      </c>
      <c r="C72" s="249" t="s">
        <v>632</v>
      </c>
      <c r="D72" s="244">
        <v>113.49950981000001</v>
      </c>
      <c r="E72" s="244">
        <v>9.7310446776744826</v>
      </c>
      <c r="F72" s="244">
        <v>1.4947834337219175</v>
      </c>
    </row>
    <row r="73" spans="1:6" x14ac:dyDescent="0.2">
      <c r="A73" s="248" t="s">
        <v>1067</v>
      </c>
      <c r="B73" s="248">
        <v>2022</v>
      </c>
      <c r="C73" s="248" t="s">
        <v>634</v>
      </c>
      <c r="D73" s="240">
        <v>109.90114798</v>
      </c>
      <c r="E73" s="240">
        <v>9.0737759207339543</v>
      </c>
      <c r="F73" s="240">
        <v>-3.1703765382103559</v>
      </c>
    </row>
    <row r="74" spans="1:6" x14ac:dyDescent="0.2">
      <c r="A74" s="249" t="s">
        <v>1071</v>
      </c>
      <c r="B74" s="249">
        <v>2022</v>
      </c>
      <c r="C74" s="249" t="s">
        <v>636</v>
      </c>
      <c r="D74" s="244">
        <v>113.7552247</v>
      </c>
      <c r="E74" s="244">
        <v>9.3873012661172197</v>
      </c>
      <c r="F74" s="244">
        <v>3.5068575632179617</v>
      </c>
    </row>
    <row r="75" spans="1:6" x14ac:dyDescent="0.2">
      <c r="A75" s="248" t="s">
        <v>1081</v>
      </c>
      <c r="B75" s="248">
        <v>2022</v>
      </c>
      <c r="C75" s="248" t="s">
        <v>638</v>
      </c>
      <c r="D75" s="240">
        <v>125.37468115</v>
      </c>
      <c r="E75" s="240">
        <v>7.1531752308369061</v>
      </c>
      <c r="F75" s="240">
        <v>10.214437605519496</v>
      </c>
    </row>
    <row r="76" spans="1:6" x14ac:dyDescent="0.2">
      <c r="A76" s="249" t="s">
        <v>1103</v>
      </c>
      <c r="B76" s="249">
        <v>2022</v>
      </c>
      <c r="C76" s="249" t="s">
        <v>640</v>
      </c>
      <c r="D76" s="244">
        <v>140.45410726</v>
      </c>
      <c r="E76" s="244">
        <v>8.6658791026686313</v>
      </c>
      <c r="F76" s="244">
        <v>12.027489100417943</v>
      </c>
    </row>
    <row r="77" spans="1:6" x14ac:dyDescent="0.2">
      <c r="A77" s="248" t="s">
        <v>1232</v>
      </c>
      <c r="B77" s="248">
        <v>2023</v>
      </c>
      <c r="C77" s="248" t="s">
        <v>621</v>
      </c>
      <c r="D77" s="240">
        <v>112.56555856999999</v>
      </c>
      <c r="E77" s="240">
        <v>8.8754655415491523</v>
      </c>
      <c r="F77" s="240">
        <v>-19.855986580993633</v>
      </c>
    </row>
    <row r="78" spans="1:6" x14ac:dyDescent="0.2">
      <c r="A78" s="249" t="s">
        <v>1231</v>
      </c>
      <c r="B78" s="249">
        <v>2023</v>
      </c>
      <c r="C78" s="249" t="s">
        <v>623</v>
      </c>
      <c r="D78" s="244">
        <v>103.33149175</v>
      </c>
      <c r="E78" s="244">
        <v>5.0563589277050953</v>
      </c>
      <c r="F78" s="244">
        <v>-8.2032789934211543</v>
      </c>
    </row>
    <row r="79" spans="1:6" x14ac:dyDescent="0.2">
      <c r="A79" s="248" t="s">
        <v>1245</v>
      </c>
      <c r="B79" s="248">
        <v>2023</v>
      </c>
      <c r="C79" s="248" t="s">
        <v>625</v>
      </c>
      <c r="D79" s="240">
        <v>112.64518198</v>
      </c>
      <c r="E79" s="240">
        <v>1.0425965506894779</v>
      </c>
      <c r="F79" s="240">
        <v>9.0134092446216965</v>
      </c>
    </row>
    <row r="80" spans="1:6" x14ac:dyDescent="0.2">
      <c r="A80" s="249" t="s">
        <v>1293</v>
      </c>
      <c r="B80" s="249">
        <v>2023</v>
      </c>
      <c r="C80" s="249" t="s">
        <v>627</v>
      </c>
      <c r="D80" s="244">
        <v>109.17432803</v>
      </c>
      <c r="E80" s="244">
        <v>2.1419120611549998</v>
      </c>
      <c r="F80" s="244">
        <v>-3.0812271674577714</v>
      </c>
    </row>
    <row r="81" spans="1:6" x14ac:dyDescent="0.2">
      <c r="A81" s="248" t="s">
        <v>1490</v>
      </c>
      <c r="B81" s="248">
        <v>2023</v>
      </c>
      <c r="C81" s="248" t="s">
        <v>629</v>
      </c>
      <c r="D81" s="240">
        <v>116.76582313</v>
      </c>
      <c r="E81" s="240">
        <v>1.9493748752785744</v>
      </c>
      <c r="F81" s="240">
        <v>6.9535533096333202</v>
      </c>
    </row>
    <row r="82" spans="1:6" x14ac:dyDescent="0.2">
      <c r="A82" s="249" t="s">
        <v>1532</v>
      </c>
      <c r="B82" s="249">
        <v>2023</v>
      </c>
      <c r="C82" s="249" t="s">
        <v>630</v>
      </c>
      <c r="D82" s="244">
        <v>117.15831385</v>
      </c>
      <c r="E82" s="244">
        <v>4.94748471959202</v>
      </c>
      <c r="F82" s="244">
        <v>0.33613493184818505</v>
      </c>
    </row>
    <row r="83" spans="1:6" x14ac:dyDescent="0.2">
      <c r="A83" s="248" t="s">
        <v>1802</v>
      </c>
      <c r="B83" s="248">
        <v>2023</v>
      </c>
      <c r="C83" s="248" t="s">
        <v>631</v>
      </c>
      <c r="D83" s="240">
        <v>116.29574048000001</v>
      </c>
      <c r="E83" s="240">
        <v>3.9952596627159602</v>
      </c>
      <c r="F83" s="240">
        <v>-0.73624597491592592</v>
      </c>
    </row>
  </sheetData>
  <mergeCells count="1">
    <mergeCell ref="H1:I1"/>
  </mergeCells>
  <hyperlinks>
    <hyperlink ref="H1:I1" location="Index!A1" display="Regresar al Índice" xr:uid="{456D8729-9C44-4F7C-B17D-BBDF2424B6F5}"/>
  </hyperlinks>
  <pageMargins left="0.7" right="0.7" top="0.75" bottom="0.75" header="0.3" footer="0.3"/>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1CDA5-06B5-4325-998C-41DE41616667}">
  <sheetPr codeName="Hoja136"/>
  <dimension ref="A1:I36"/>
  <sheetViews>
    <sheetView workbookViewId="0"/>
  </sheetViews>
  <sheetFormatPr baseColWidth="10" defaultColWidth="9.140625" defaultRowHeight="12.75" x14ac:dyDescent="0.2"/>
  <cols>
    <col min="1" max="1" width="21.140625" style="77" customWidth="1"/>
    <col min="2" max="16384" width="9.140625" style="77"/>
  </cols>
  <sheetData>
    <row r="1" spans="1:9" ht="15" x14ac:dyDescent="0.25">
      <c r="A1" s="27" t="s">
        <v>1936</v>
      </c>
      <c r="H1" s="151" t="s">
        <v>1294</v>
      </c>
      <c r="I1" s="151"/>
    </row>
    <row r="2" spans="1:9" x14ac:dyDescent="0.2">
      <c r="A2" s="77" t="s">
        <v>1267</v>
      </c>
    </row>
    <row r="4" spans="1:9" ht="25.5" x14ac:dyDescent="0.2">
      <c r="A4" s="245" t="s">
        <v>2</v>
      </c>
      <c r="B4" s="245" t="s">
        <v>689</v>
      </c>
    </row>
    <row r="5" spans="1:9" x14ac:dyDescent="0.2">
      <c r="A5" s="246" t="s">
        <v>3</v>
      </c>
      <c r="B5" s="240">
        <v>2.0467890966957096</v>
      </c>
    </row>
    <row r="6" spans="1:9" x14ac:dyDescent="0.2">
      <c r="A6" s="247" t="s">
        <v>575</v>
      </c>
      <c r="B6" s="244">
        <v>3.8966030436748116</v>
      </c>
    </row>
    <row r="7" spans="1:9" x14ac:dyDescent="0.2">
      <c r="A7" s="246" t="s">
        <v>572</v>
      </c>
      <c r="B7" s="240">
        <v>4.7684470039284097</v>
      </c>
    </row>
    <row r="8" spans="1:9" x14ac:dyDescent="0.2">
      <c r="A8" s="247" t="s">
        <v>6</v>
      </c>
      <c r="B8" s="244">
        <v>4.5580602694034349</v>
      </c>
    </row>
    <row r="9" spans="1:9" x14ac:dyDescent="0.2">
      <c r="A9" s="246" t="s">
        <v>7</v>
      </c>
      <c r="B9" s="240">
        <v>4.7247005668260904</v>
      </c>
    </row>
    <row r="10" spans="1:9" x14ac:dyDescent="0.2">
      <c r="A10" s="247" t="s">
        <v>8</v>
      </c>
      <c r="B10" s="244">
        <v>2.8615825073607559</v>
      </c>
    </row>
    <row r="11" spans="1:9" x14ac:dyDescent="0.2">
      <c r="A11" s="246" t="s">
        <v>573</v>
      </c>
      <c r="B11" s="240">
        <v>4.3221734099465072</v>
      </c>
    </row>
    <row r="12" spans="1:9" x14ac:dyDescent="0.2">
      <c r="A12" s="247" t="s">
        <v>10</v>
      </c>
      <c r="B12" s="244">
        <v>4.5456816955428465</v>
      </c>
    </row>
    <row r="13" spans="1:9" x14ac:dyDescent="0.2">
      <c r="A13" s="246" t="s">
        <v>11</v>
      </c>
      <c r="B13" s="240">
        <v>3.2325524742092639</v>
      </c>
    </row>
    <row r="14" spans="1:9" x14ac:dyDescent="0.2">
      <c r="A14" s="247" t="s">
        <v>12</v>
      </c>
      <c r="B14" s="244">
        <v>3.8337651448189467</v>
      </c>
    </row>
    <row r="15" spans="1:9" x14ac:dyDescent="0.2">
      <c r="A15" s="246" t="s">
        <v>577</v>
      </c>
      <c r="B15" s="240">
        <v>4.9188937011134231</v>
      </c>
    </row>
    <row r="16" spans="1:9" x14ac:dyDescent="0.2">
      <c r="A16" s="247" t="s">
        <v>14</v>
      </c>
      <c r="B16" s="244">
        <v>3.3880285731272068</v>
      </c>
    </row>
    <row r="17" spans="1:2" x14ac:dyDescent="0.2">
      <c r="A17" s="246" t="s">
        <v>15</v>
      </c>
      <c r="B17" s="240">
        <v>5.4170197634648565</v>
      </c>
    </row>
    <row r="18" spans="1:2" x14ac:dyDescent="0.2">
      <c r="A18" s="247" t="s">
        <v>16</v>
      </c>
      <c r="B18" s="244">
        <v>3.1108173274929256</v>
      </c>
    </row>
    <row r="19" spans="1:2" x14ac:dyDescent="0.2">
      <c r="A19" s="246" t="s">
        <v>0</v>
      </c>
      <c r="B19" s="240">
        <v>3.9952596627159602</v>
      </c>
    </row>
    <row r="20" spans="1:2" x14ac:dyDescent="0.2">
      <c r="A20" s="247" t="s">
        <v>1304</v>
      </c>
      <c r="B20" s="244">
        <v>3.8170431686733743</v>
      </c>
    </row>
    <row r="21" spans="1:2" x14ac:dyDescent="0.2">
      <c r="A21" s="246" t="s">
        <v>18</v>
      </c>
      <c r="B21" s="240">
        <v>4.0425411994397029</v>
      </c>
    </row>
    <row r="22" spans="1:2" x14ac:dyDescent="0.2">
      <c r="A22" s="246" t="s">
        <v>19</v>
      </c>
      <c r="B22" s="240">
        <v>3.8014360571406698</v>
      </c>
    </row>
    <row r="23" spans="1:2" x14ac:dyDescent="0.2">
      <c r="A23" s="247" t="s">
        <v>574</v>
      </c>
      <c r="B23" s="244">
        <v>3.65311913785284</v>
      </c>
    </row>
    <row r="24" spans="1:2" x14ac:dyDescent="0.2">
      <c r="A24" s="246" t="s">
        <v>21</v>
      </c>
      <c r="B24" s="240">
        <v>4.5841069373502554</v>
      </c>
    </row>
    <row r="25" spans="1:2" x14ac:dyDescent="0.2">
      <c r="A25" s="247" t="s">
        <v>22</v>
      </c>
      <c r="B25" s="244">
        <v>3.4567567113395405</v>
      </c>
    </row>
    <row r="26" spans="1:2" x14ac:dyDescent="0.2">
      <c r="A26" s="246" t="s">
        <v>23</v>
      </c>
      <c r="B26" s="240">
        <v>3.5263141816167272</v>
      </c>
    </row>
    <row r="27" spans="1:2" x14ac:dyDescent="0.2">
      <c r="A27" s="247" t="s">
        <v>571</v>
      </c>
      <c r="B27" s="244">
        <v>5.3048907134111101</v>
      </c>
    </row>
    <row r="28" spans="1:2" x14ac:dyDescent="0.2">
      <c r="A28" s="246" t="s">
        <v>576</v>
      </c>
      <c r="B28" s="240">
        <v>2.9919067082214106</v>
      </c>
    </row>
    <row r="29" spans="1:2" x14ac:dyDescent="0.2">
      <c r="A29" s="247" t="s">
        <v>26</v>
      </c>
      <c r="B29" s="244">
        <v>3.676641083495368</v>
      </c>
    </row>
    <row r="30" spans="1:2" x14ac:dyDescent="0.2">
      <c r="A30" s="246" t="s">
        <v>27</v>
      </c>
      <c r="B30" s="240">
        <v>3.2177238010013931</v>
      </c>
    </row>
    <row r="31" spans="1:2" x14ac:dyDescent="0.2">
      <c r="A31" s="247" t="s">
        <v>28</v>
      </c>
      <c r="B31" s="244">
        <v>5.7133169564765565</v>
      </c>
    </row>
    <row r="32" spans="1:2" x14ac:dyDescent="0.2">
      <c r="A32" s="246" t="s">
        <v>29</v>
      </c>
      <c r="B32" s="240">
        <v>3.6987124683971264</v>
      </c>
    </row>
    <row r="33" spans="1:2" x14ac:dyDescent="0.2">
      <c r="A33" s="247" t="s">
        <v>30</v>
      </c>
      <c r="B33" s="244">
        <v>4.0027453580462264</v>
      </c>
    </row>
    <row r="34" spans="1:2" x14ac:dyDescent="0.2">
      <c r="A34" s="246" t="s">
        <v>31</v>
      </c>
      <c r="B34" s="240">
        <v>4.6941978709310099</v>
      </c>
    </row>
    <row r="35" spans="1:2" x14ac:dyDescent="0.2">
      <c r="A35" s="247" t="s">
        <v>32</v>
      </c>
      <c r="B35" s="244">
        <v>3.6121768967068797</v>
      </c>
    </row>
    <row r="36" spans="1:2" x14ac:dyDescent="0.2">
      <c r="A36" s="246" t="s">
        <v>33</v>
      </c>
      <c r="B36" s="240">
        <v>3.0018485783473015</v>
      </c>
    </row>
  </sheetData>
  <mergeCells count="1">
    <mergeCell ref="H1:I1"/>
  </mergeCells>
  <hyperlinks>
    <hyperlink ref="H1:I1" location="Index!A1" display="Regresar al Índice" xr:uid="{BCC13771-E67F-47BB-A7AF-03165311110D}"/>
  </hyperlinks>
  <pageMargins left="0.7" right="0.7" top="0.75" bottom="0.75" header="0.3" footer="0.3"/>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C7FE1-F4D2-48E6-8B89-F9419CFA4891}">
  <sheetPr codeName="Hoja137"/>
  <dimension ref="A1:I36"/>
  <sheetViews>
    <sheetView workbookViewId="0"/>
  </sheetViews>
  <sheetFormatPr baseColWidth="10" defaultColWidth="9.140625" defaultRowHeight="12.75" x14ac:dyDescent="0.2"/>
  <cols>
    <col min="1" max="1" width="16.85546875" style="77" customWidth="1"/>
    <col min="2" max="2" width="10.85546875" style="77" customWidth="1"/>
    <col min="3" max="16384" width="9.140625" style="77"/>
  </cols>
  <sheetData>
    <row r="1" spans="1:9" ht="15" x14ac:dyDescent="0.25">
      <c r="A1" s="27" t="s">
        <v>1937</v>
      </c>
      <c r="H1" s="151" t="s">
        <v>1294</v>
      </c>
      <c r="I1" s="151"/>
    </row>
    <row r="2" spans="1:9" x14ac:dyDescent="0.2">
      <c r="A2" s="77" t="s">
        <v>1267</v>
      </c>
    </row>
    <row r="4" spans="1:9" ht="25.5" x14ac:dyDescent="0.2">
      <c r="A4" s="245" t="s">
        <v>2</v>
      </c>
      <c r="B4" s="245" t="s">
        <v>689</v>
      </c>
    </row>
    <row r="5" spans="1:9" x14ac:dyDescent="0.2">
      <c r="A5" s="246" t="s">
        <v>3</v>
      </c>
      <c r="B5" s="240">
        <v>0.85915165066366028</v>
      </c>
    </row>
    <row r="6" spans="1:9" x14ac:dyDescent="0.2">
      <c r="A6" s="247" t="s">
        <v>575</v>
      </c>
      <c r="B6" s="244">
        <v>0.67314513251313834</v>
      </c>
    </row>
    <row r="7" spans="1:9" x14ac:dyDescent="0.2">
      <c r="A7" s="246" t="s">
        <v>572</v>
      </c>
      <c r="B7" s="240">
        <v>0.78321493563825983</v>
      </c>
    </row>
    <row r="8" spans="1:9" x14ac:dyDescent="0.2">
      <c r="A8" s="247" t="s">
        <v>6</v>
      </c>
      <c r="B8" s="244">
        <v>1.7304809930033558</v>
      </c>
    </row>
    <row r="9" spans="1:9" x14ac:dyDescent="0.2">
      <c r="A9" s="246" t="s">
        <v>7</v>
      </c>
      <c r="B9" s="240">
        <v>1.6900802537181254</v>
      </c>
    </row>
    <row r="10" spans="1:9" x14ac:dyDescent="0.2">
      <c r="A10" s="247" t="s">
        <v>8</v>
      </c>
      <c r="B10" s="244">
        <v>0.9834362595675008</v>
      </c>
    </row>
    <row r="11" spans="1:9" x14ac:dyDescent="0.2">
      <c r="A11" s="246" t="s">
        <v>573</v>
      </c>
      <c r="B11" s="240">
        <v>0.9914226643097962</v>
      </c>
    </row>
    <row r="12" spans="1:9" x14ac:dyDescent="0.2">
      <c r="A12" s="247" t="s">
        <v>10</v>
      </c>
      <c r="B12" s="244">
        <v>1.3157808720986108</v>
      </c>
    </row>
    <row r="13" spans="1:9" x14ac:dyDescent="0.2">
      <c r="A13" s="246" t="s">
        <v>11</v>
      </c>
      <c r="B13" s="240">
        <v>1.1539405833900647</v>
      </c>
    </row>
    <row r="14" spans="1:9" x14ac:dyDescent="0.2">
      <c r="A14" s="247" t="s">
        <v>12</v>
      </c>
      <c r="B14" s="244">
        <v>1.3408852861460361</v>
      </c>
    </row>
    <row r="15" spans="1:9" x14ac:dyDescent="0.2">
      <c r="A15" s="246" t="s">
        <v>577</v>
      </c>
      <c r="B15" s="240">
        <v>1.3076211669477995</v>
      </c>
    </row>
    <row r="16" spans="1:9" x14ac:dyDescent="0.2">
      <c r="A16" s="247" t="s">
        <v>14</v>
      </c>
      <c r="B16" s="244">
        <v>1.0226026193213966</v>
      </c>
    </row>
    <row r="17" spans="1:2" x14ac:dyDescent="0.2">
      <c r="A17" s="246" t="s">
        <v>15</v>
      </c>
      <c r="B17" s="240">
        <v>1.5339405142260889</v>
      </c>
    </row>
    <row r="18" spans="1:2" x14ac:dyDescent="0.2">
      <c r="A18" s="247" t="s">
        <v>16</v>
      </c>
      <c r="B18" s="244">
        <v>0.98709307746268293</v>
      </c>
    </row>
    <row r="19" spans="1:2" x14ac:dyDescent="0.2">
      <c r="A19" s="246" t="s">
        <v>0</v>
      </c>
      <c r="B19" s="240">
        <v>0.92705210196098053</v>
      </c>
    </row>
    <row r="20" spans="1:2" x14ac:dyDescent="0.2">
      <c r="A20" s="247" t="s">
        <v>1304</v>
      </c>
      <c r="B20" s="244">
        <v>1.1218586882410677</v>
      </c>
    </row>
    <row r="21" spans="1:2" x14ac:dyDescent="0.2">
      <c r="A21" s="246" t="s">
        <v>18</v>
      </c>
      <c r="B21" s="240">
        <v>1.2566616884351165</v>
      </c>
    </row>
    <row r="22" spans="1:2" x14ac:dyDescent="0.2">
      <c r="A22" s="246" t="s">
        <v>19</v>
      </c>
      <c r="B22" s="240">
        <v>1.1747553300414937</v>
      </c>
    </row>
    <row r="23" spans="1:2" x14ac:dyDescent="0.2">
      <c r="A23" s="247" t="s">
        <v>574</v>
      </c>
      <c r="B23" s="244">
        <v>1.132333862075642</v>
      </c>
    </row>
    <row r="24" spans="1:2" x14ac:dyDescent="0.2">
      <c r="A24" s="246" t="s">
        <v>21</v>
      </c>
      <c r="B24" s="240">
        <v>1.827156738135544</v>
      </c>
    </row>
    <row r="25" spans="1:2" x14ac:dyDescent="0.2">
      <c r="A25" s="247" t="s">
        <v>22</v>
      </c>
      <c r="B25" s="244">
        <v>1.4465887289468677</v>
      </c>
    </row>
    <row r="26" spans="1:2" x14ac:dyDescent="0.2">
      <c r="A26" s="246" t="s">
        <v>23</v>
      </c>
      <c r="B26" s="240">
        <v>0.64070926674105066</v>
      </c>
    </row>
    <row r="27" spans="1:2" x14ac:dyDescent="0.2">
      <c r="A27" s="247" t="s">
        <v>571</v>
      </c>
      <c r="B27" s="244">
        <v>0.86302840701787553</v>
      </c>
    </row>
    <row r="28" spans="1:2" x14ac:dyDescent="0.2">
      <c r="A28" s="246" t="s">
        <v>576</v>
      </c>
      <c r="B28" s="240">
        <v>1.1024563500876274</v>
      </c>
    </row>
    <row r="29" spans="1:2" x14ac:dyDescent="0.2">
      <c r="A29" s="247" t="s">
        <v>26</v>
      </c>
      <c r="B29" s="244">
        <v>1.066016336821908</v>
      </c>
    </row>
    <row r="30" spans="1:2" x14ac:dyDescent="0.2">
      <c r="A30" s="246" t="s">
        <v>27</v>
      </c>
      <c r="B30" s="240">
        <v>0.94073568944988017</v>
      </c>
    </row>
    <row r="31" spans="1:2" x14ac:dyDescent="0.2">
      <c r="A31" s="247" t="s">
        <v>28</v>
      </c>
      <c r="B31" s="244">
        <v>1.4660965230421783</v>
      </c>
    </row>
    <row r="32" spans="1:2" x14ac:dyDescent="0.2">
      <c r="A32" s="246" t="s">
        <v>29</v>
      </c>
      <c r="B32" s="240">
        <v>0.83855603006532475</v>
      </c>
    </row>
    <row r="33" spans="1:2" x14ac:dyDescent="0.2">
      <c r="A33" s="247" t="s">
        <v>30</v>
      </c>
      <c r="B33" s="244">
        <v>1.5281283787379327</v>
      </c>
    </row>
    <row r="34" spans="1:2" x14ac:dyDescent="0.2">
      <c r="A34" s="246" t="s">
        <v>31</v>
      </c>
      <c r="B34" s="240">
        <v>1.3762007639569616</v>
      </c>
    </row>
    <row r="35" spans="1:2" x14ac:dyDescent="0.2">
      <c r="A35" s="247" t="s">
        <v>32</v>
      </c>
      <c r="B35" s="244">
        <v>1.3518610102103767</v>
      </c>
    </row>
    <row r="36" spans="1:2" x14ac:dyDescent="0.2">
      <c r="A36" s="246" t="s">
        <v>33</v>
      </c>
      <c r="B36" s="240">
        <v>1.1165270332399171</v>
      </c>
    </row>
  </sheetData>
  <mergeCells count="1">
    <mergeCell ref="H1:I1"/>
  </mergeCells>
  <hyperlinks>
    <hyperlink ref="H1:I1" location="Index!A1" display="Regresar al Índice" xr:uid="{517C5D70-9B27-47CF-A19B-8C9B465A0743}"/>
  </hyperlinks>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95012-A3A3-4A4A-9515-6698584A878F}">
  <sheetPr codeName="Hoja138"/>
  <dimension ref="A1:I59"/>
  <sheetViews>
    <sheetView workbookViewId="0"/>
  </sheetViews>
  <sheetFormatPr baseColWidth="10" defaultColWidth="9.140625" defaultRowHeight="12.75" x14ac:dyDescent="0.2"/>
  <cols>
    <col min="1" max="1" width="11.85546875" style="77" customWidth="1"/>
    <col min="2" max="2" width="11.140625" style="77" customWidth="1"/>
    <col min="3" max="16384" width="9.140625" style="77"/>
  </cols>
  <sheetData>
    <row r="1" spans="1:9" ht="15" x14ac:dyDescent="0.25">
      <c r="A1" s="27" t="s">
        <v>1938</v>
      </c>
      <c r="H1" s="151" t="s">
        <v>1294</v>
      </c>
      <c r="I1" s="151"/>
    </row>
    <row r="2" spans="1:9" x14ac:dyDescent="0.2">
      <c r="A2" s="77" t="s">
        <v>1268</v>
      </c>
    </row>
    <row r="4" spans="1:9" ht="38.25" x14ac:dyDescent="0.2">
      <c r="A4" s="236" t="s">
        <v>414</v>
      </c>
      <c r="B4" s="236" t="s">
        <v>688</v>
      </c>
      <c r="C4" s="236" t="s">
        <v>689</v>
      </c>
    </row>
    <row r="5" spans="1:9" x14ac:dyDescent="0.2">
      <c r="A5" s="238">
        <v>43466</v>
      </c>
      <c r="B5" s="240">
        <v>95.855644226074219</v>
      </c>
      <c r="C5" s="240">
        <v>-0.68165600299835205</v>
      </c>
    </row>
    <row r="6" spans="1:9" x14ac:dyDescent="0.2">
      <c r="A6" s="242">
        <v>43497</v>
      </c>
      <c r="B6" s="244">
        <v>88.742851257324219</v>
      </c>
      <c r="C6" s="244">
        <v>-4.6921157836914063</v>
      </c>
    </row>
    <row r="7" spans="1:9" x14ac:dyDescent="0.2">
      <c r="A7" s="238">
        <v>43525</v>
      </c>
      <c r="B7" s="240">
        <v>99.061546325683594</v>
      </c>
      <c r="C7" s="240">
        <v>3.6967446804046631</v>
      </c>
    </row>
    <row r="8" spans="1:9" x14ac:dyDescent="0.2">
      <c r="A8" s="242">
        <v>43556</v>
      </c>
      <c r="B8" s="244">
        <v>90.521537780761719</v>
      </c>
      <c r="C8" s="244">
        <v>-5.4850935935974121</v>
      </c>
    </row>
    <row r="9" spans="1:9" x14ac:dyDescent="0.2">
      <c r="A9" s="238">
        <v>43586</v>
      </c>
      <c r="B9" s="240">
        <v>96.466049194335938</v>
      </c>
      <c r="C9" s="240">
        <v>-10.462827682495117</v>
      </c>
    </row>
    <row r="10" spans="1:9" x14ac:dyDescent="0.2">
      <c r="A10" s="242">
        <v>43617</v>
      </c>
      <c r="B10" s="244">
        <v>95.473251342773438</v>
      </c>
      <c r="C10" s="244">
        <v>-2.3471953868865967</v>
      </c>
    </row>
    <row r="11" spans="1:9" x14ac:dyDescent="0.2">
      <c r="A11" s="238">
        <v>43647</v>
      </c>
      <c r="B11" s="240">
        <v>110.16345977783203</v>
      </c>
      <c r="C11" s="240">
        <v>10.590712547302246</v>
      </c>
    </row>
    <row r="12" spans="1:9" x14ac:dyDescent="0.2">
      <c r="A12" s="242">
        <v>43678</v>
      </c>
      <c r="B12" s="244">
        <v>105.45735168457031</v>
      </c>
      <c r="C12" s="244">
        <v>4.1766510009765625</v>
      </c>
    </row>
    <row r="13" spans="1:9" x14ac:dyDescent="0.2">
      <c r="A13" s="238">
        <v>43709</v>
      </c>
      <c r="B13" s="240">
        <v>110.65872955322266</v>
      </c>
      <c r="C13" s="240">
        <v>16.252317428588867</v>
      </c>
    </row>
    <row r="14" spans="1:9" x14ac:dyDescent="0.2">
      <c r="A14" s="242">
        <v>43739</v>
      </c>
      <c r="B14" s="244">
        <v>109.76995086669922</v>
      </c>
      <c r="C14" s="244">
        <v>7.4472498893737793</v>
      </c>
    </row>
    <row r="15" spans="1:9" x14ac:dyDescent="0.2">
      <c r="A15" s="238">
        <v>43770</v>
      </c>
      <c r="B15" s="240">
        <v>112.08709716796875</v>
      </c>
      <c r="C15" s="240">
        <v>9.1860589981079102</v>
      </c>
    </row>
    <row r="16" spans="1:9" x14ac:dyDescent="0.2">
      <c r="A16" s="242">
        <v>43800</v>
      </c>
      <c r="B16" s="244">
        <v>112.28250122070313</v>
      </c>
      <c r="C16" s="244">
        <v>-0.38200086355209351</v>
      </c>
    </row>
    <row r="17" spans="1:3" x14ac:dyDescent="0.2">
      <c r="A17" s="238">
        <v>43831</v>
      </c>
      <c r="B17" s="240">
        <v>99.154884338378906</v>
      </c>
      <c r="C17" s="240">
        <v>3.4418840408325195</v>
      </c>
    </row>
    <row r="18" spans="1:3" x14ac:dyDescent="0.2">
      <c r="A18" s="242">
        <v>43862</v>
      </c>
      <c r="B18" s="244">
        <v>92.650222778320313</v>
      </c>
      <c r="C18" s="244">
        <v>4.4030265808105469</v>
      </c>
    </row>
    <row r="19" spans="1:3" x14ac:dyDescent="0.2">
      <c r="A19" s="238">
        <v>43891</v>
      </c>
      <c r="B19" s="240">
        <v>113.43119812011719</v>
      </c>
      <c r="C19" s="240">
        <v>14.505782127380371</v>
      </c>
    </row>
    <row r="20" spans="1:3" x14ac:dyDescent="0.2">
      <c r="A20" s="242">
        <v>43922</v>
      </c>
      <c r="B20" s="244">
        <v>95.351463317871094</v>
      </c>
      <c r="C20" s="244">
        <v>5.3356642723083496</v>
      </c>
    </row>
    <row r="21" spans="1:3" x14ac:dyDescent="0.2">
      <c r="A21" s="238">
        <v>43952</v>
      </c>
      <c r="B21" s="240">
        <v>103.54644012451172</v>
      </c>
      <c r="C21" s="240">
        <v>7.3397750854492188</v>
      </c>
    </row>
    <row r="22" spans="1:3" x14ac:dyDescent="0.2">
      <c r="A22" s="242">
        <v>43983</v>
      </c>
      <c r="B22" s="244">
        <v>95.706619262695313</v>
      </c>
      <c r="C22" s="244">
        <v>0.24443277716636658</v>
      </c>
    </row>
    <row r="23" spans="1:3" x14ac:dyDescent="0.2">
      <c r="A23" s="238">
        <v>44013</v>
      </c>
      <c r="B23" s="240">
        <v>106.50923156738281</v>
      </c>
      <c r="C23" s="240">
        <v>-3.317096471786499</v>
      </c>
    </row>
    <row r="24" spans="1:3" x14ac:dyDescent="0.2">
      <c r="A24" s="242">
        <v>44044</v>
      </c>
      <c r="B24" s="244">
        <v>100.46810913085938</v>
      </c>
      <c r="C24" s="244">
        <v>-4.7310523986816406</v>
      </c>
    </row>
    <row r="25" spans="1:3" x14ac:dyDescent="0.2">
      <c r="A25" s="238">
        <v>44075</v>
      </c>
      <c r="B25" s="240">
        <v>106.01616668701172</v>
      </c>
      <c r="C25" s="240">
        <v>-4.1953878402709961</v>
      </c>
    </row>
    <row r="26" spans="1:3" x14ac:dyDescent="0.2">
      <c r="A26" s="242">
        <v>44105</v>
      </c>
      <c r="B26" s="244">
        <v>100.88146209716797</v>
      </c>
      <c r="C26" s="244">
        <v>-8.0973787307739258</v>
      </c>
    </row>
    <row r="27" spans="1:3" x14ac:dyDescent="0.2">
      <c r="A27" s="238">
        <v>44136</v>
      </c>
      <c r="B27" s="240">
        <v>113.49850463867188</v>
      </c>
      <c r="C27" s="240">
        <v>1.2592060565948486</v>
      </c>
    </row>
    <row r="28" spans="1:3" x14ac:dyDescent="0.2">
      <c r="A28" s="242">
        <v>44166</v>
      </c>
      <c r="B28" s="244">
        <v>135.508544921875</v>
      </c>
      <c r="C28" s="244">
        <v>20.68536376953125</v>
      </c>
    </row>
    <row r="29" spans="1:3" x14ac:dyDescent="0.2">
      <c r="A29" s="238">
        <v>44197</v>
      </c>
      <c r="B29" s="240">
        <v>90.29473876953125</v>
      </c>
      <c r="C29" s="240">
        <v>-8.9356622695922852</v>
      </c>
    </row>
    <row r="30" spans="1:3" x14ac:dyDescent="0.2">
      <c r="A30" s="242">
        <v>44228</v>
      </c>
      <c r="B30" s="244">
        <v>93.256057739257813</v>
      </c>
      <c r="C30" s="244">
        <v>0.65389478206634521</v>
      </c>
    </row>
    <row r="31" spans="1:3" x14ac:dyDescent="0.2">
      <c r="A31" s="238">
        <v>44256</v>
      </c>
      <c r="B31" s="240">
        <v>95.516265869140625</v>
      </c>
      <c r="C31" s="240">
        <v>-15.793655395507813</v>
      </c>
    </row>
    <row r="32" spans="1:3" x14ac:dyDescent="0.2">
      <c r="A32" s="242">
        <v>44287</v>
      </c>
      <c r="B32" s="244">
        <v>97.46026611328125</v>
      </c>
      <c r="C32" s="244">
        <v>2.2116103172302246</v>
      </c>
    </row>
    <row r="33" spans="1:3" x14ac:dyDescent="0.2">
      <c r="A33" s="238">
        <v>44317</v>
      </c>
      <c r="B33" s="240">
        <v>98.391624450683594</v>
      </c>
      <c r="C33" s="240">
        <v>-4.978264331817627</v>
      </c>
    </row>
    <row r="34" spans="1:3" x14ac:dyDescent="0.2">
      <c r="A34" s="242">
        <v>44348</v>
      </c>
      <c r="B34" s="244">
        <v>105.73673248291016</v>
      </c>
      <c r="C34" s="244">
        <v>10.480062484741211</v>
      </c>
    </row>
    <row r="35" spans="1:3" x14ac:dyDescent="0.2">
      <c r="A35" s="238">
        <v>44378</v>
      </c>
      <c r="B35" s="240">
        <v>103.63883972167969</v>
      </c>
      <c r="C35" s="240">
        <v>-2.6949698925018311</v>
      </c>
    </row>
    <row r="36" spans="1:3" x14ac:dyDescent="0.2">
      <c r="A36" s="242">
        <v>44409</v>
      </c>
      <c r="B36" s="244">
        <v>99.729141235351563</v>
      </c>
      <c r="C36" s="244">
        <v>-0.73552483320236206</v>
      </c>
    </row>
    <row r="37" spans="1:3" x14ac:dyDescent="0.2">
      <c r="A37" s="238">
        <v>44440</v>
      </c>
      <c r="B37" s="240">
        <v>111.50440216064453</v>
      </c>
      <c r="C37" s="240">
        <v>5.1767911911010742</v>
      </c>
    </row>
    <row r="38" spans="1:3" x14ac:dyDescent="0.2">
      <c r="A38" s="242">
        <v>44470</v>
      </c>
      <c r="B38" s="244">
        <v>104.69748687744141</v>
      </c>
      <c r="C38" s="244">
        <v>3.782681941986084</v>
      </c>
    </row>
    <row r="39" spans="1:3" x14ac:dyDescent="0.2">
      <c r="A39" s="238">
        <v>44501</v>
      </c>
      <c r="B39" s="240">
        <v>105.47393035888672</v>
      </c>
      <c r="C39" s="240">
        <v>-7.0702028274536133</v>
      </c>
    </row>
    <row r="40" spans="1:3" x14ac:dyDescent="0.2">
      <c r="A40" s="242">
        <v>44531</v>
      </c>
      <c r="B40" s="244">
        <v>120.49143981933594</v>
      </c>
      <c r="C40" s="244">
        <v>-11.082035064697266</v>
      </c>
    </row>
    <row r="41" spans="1:3" x14ac:dyDescent="0.2">
      <c r="A41" s="238">
        <v>44562</v>
      </c>
      <c r="B41" s="240">
        <v>107.85685729980469</v>
      </c>
      <c r="C41" s="240">
        <v>19.449769973754883</v>
      </c>
    </row>
    <row r="42" spans="1:3" x14ac:dyDescent="0.2">
      <c r="A42" s="242">
        <v>44593</v>
      </c>
      <c r="B42" s="244">
        <v>100.91975402832031</v>
      </c>
      <c r="C42" s="244">
        <v>8.2179069519042969</v>
      </c>
    </row>
    <row r="43" spans="1:3" x14ac:dyDescent="0.2">
      <c r="A43" s="238">
        <v>44621</v>
      </c>
      <c r="B43" s="240">
        <v>112.51667785644531</v>
      </c>
      <c r="C43" s="240">
        <v>17.798446655273438</v>
      </c>
    </row>
    <row r="44" spans="1:3" x14ac:dyDescent="0.2">
      <c r="A44" s="242">
        <v>44652</v>
      </c>
      <c r="B44" s="244">
        <v>102.66655731201172</v>
      </c>
      <c r="C44" s="244">
        <v>5.3419628143310547</v>
      </c>
    </row>
    <row r="45" spans="1:3" x14ac:dyDescent="0.2">
      <c r="A45" s="238">
        <v>44682</v>
      </c>
      <c r="B45" s="240">
        <v>85.508209228515625</v>
      </c>
      <c r="C45" s="240">
        <v>-13.094016075134277</v>
      </c>
    </row>
    <row r="46" spans="1:3" x14ac:dyDescent="0.2">
      <c r="A46" s="242">
        <v>44713</v>
      </c>
      <c r="B46" s="244">
        <v>107.91526031494141</v>
      </c>
      <c r="C46" s="244">
        <v>2.0603320598602295</v>
      </c>
    </row>
    <row r="47" spans="1:3" x14ac:dyDescent="0.2">
      <c r="A47" s="238">
        <v>44743</v>
      </c>
      <c r="B47" s="240">
        <v>109.59492492675781</v>
      </c>
      <c r="C47" s="240">
        <v>5.7469625473022461</v>
      </c>
    </row>
    <row r="48" spans="1:3" x14ac:dyDescent="0.2">
      <c r="A48" s="242">
        <v>44774</v>
      </c>
      <c r="B48" s="244">
        <v>108.85948181152344</v>
      </c>
      <c r="C48" s="244">
        <v>9.1551380157470703</v>
      </c>
    </row>
    <row r="49" spans="1:3" x14ac:dyDescent="0.2">
      <c r="A49" s="238">
        <v>44805</v>
      </c>
      <c r="B49" s="240">
        <v>110.07158660888672</v>
      </c>
      <c r="C49" s="240">
        <v>-1.2849856615066528</v>
      </c>
    </row>
    <row r="50" spans="1:3" x14ac:dyDescent="0.2">
      <c r="A50" s="242">
        <v>44835</v>
      </c>
      <c r="B50" s="244">
        <v>117.18177032470703</v>
      </c>
      <c r="C50" s="244">
        <v>11.924148559570313</v>
      </c>
    </row>
    <row r="51" spans="1:3" x14ac:dyDescent="0.2">
      <c r="A51" s="238">
        <v>44866</v>
      </c>
      <c r="B51" s="240">
        <v>114.96356201171875</v>
      </c>
      <c r="C51" s="240">
        <v>8.9971351623535156</v>
      </c>
    </row>
    <row r="52" spans="1:3" x14ac:dyDescent="0.2">
      <c r="A52" s="242">
        <v>44896</v>
      </c>
      <c r="B52" s="244">
        <v>121.90547180175781</v>
      </c>
      <c r="C52" s="244">
        <v>1.1735539436340332</v>
      </c>
    </row>
    <row r="53" spans="1:3" x14ac:dyDescent="0.2">
      <c r="A53" s="238">
        <v>44927</v>
      </c>
      <c r="B53" s="240">
        <v>118.29934692382813</v>
      </c>
      <c r="C53" s="240">
        <v>9.6818037033081055</v>
      </c>
    </row>
    <row r="54" spans="1:3" x14ac:dyDescent="0.2">
      <c r="A54" s="242">
        <v>44958</v>
      </c>
      <c r="B54" s="244">
        <v>114.27268218994141</v>
      </c>
      <c r="C54" s="244">
        <v>13.231233596801758</v>
      </c>
    </row>
    <row r="55" spans="1:3" x14ac:dyDescent="0.2">
      <c r="A55" s="238">
        <v>44986</v>
      </c>
      <c r="B55" s="240">
        <v>114.28484344482422</v>
      </c>
      <c r="C55" s="240">
        <v>1.571469783782959</v>
      </c>
    </row>
    <row r="56" spans="1:3" x14ac:dyDescent="0.2">
      <c r="A56" s="242">
        <v>45017</v>
      </c>
      <c r="B56" s="244">
        <v>116.38390350341797</v>
      </c>
      <c r="C56" s="244">
        <v>13.361065864562988</v>
      </c>
    </row>
    <row r="57" spans="1:3" x14ac:dyDescent="0.2">
      <c r="A57" s="238">
        <v>45047</v>
      </c>
      <c r="B57" s="240">
        <v>123.24202728271484</v>
      </c>
      <c r="C57" s="240">
        <v>44.128883361816406</v>
      </c>
    </row>
    <row r="58" spans="1:3" x14ac:dyDescent="0.2">
      <c r="A58" s="242">
        <v>45078</v>
      </c>
      <c r="B58" s="244">
        <v>124.26019287109375</v>
      </c>
      <c r="C58" s="244">
        <v>15.14608097076416</v>
      </c>
    </row>
    <row r="59" spans="1:3" x14ac:dyDescent="0.2">
      <c r="A59" s="238">
        <v>45108</v>
      </c>
      <c r="B59" s="240">
        <v>126.80883026123047</v>
      </c>
      <c r="C59" s="240">
        <v>15.706845283508301</v>
      </c>
    </row>
  </sheetData>
  <mergeCells count="1">
    <mergeCell ref="H1:I1"/>
  </mergeCells>
  <hyperlinks>
    <hyperlink ref="H1:I1" location="Index!A1" display="Regresar al Índice" xr:uid="{5096D368-CF31-4D25-A036-40B9525D8320}"/>
  </hyperlinks>
  <pageMargins left="0.7" right="0.7" top="0.75" bottom="0.75" header="0.3" footer="0.3"/>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09375-CBD0-4C93-9A7D-7228222E84AB}">
  <sheetPr codeName="Hoja139"/>
  <dimension ref="A1:I37"/>
  <sheetViews>
    <sheetView workbookViewId="0"/>
  </sheetViews>
  <sheetFormatPr baseColWidth="10" defaultColWidth="9.140625" defaultRowHeight="12.75" x14ac:dyDescent="0.2"/>
  <cols>
    <col min="1" max="1" width="9.140625" style="77"/>
    <col min="2" max="2" width="10.85546875" style="77" customWidth="1"/>
    <col min="3" max="3" width="17.140625" style="77" bestFit="1" customWidth="1"/>
    <col min="4" max="4" width="13.5703125" style="77" customWidth="1"/>
    <col min="5" max="16384" width="9.140625" style="77"/>
  </cols>
  <sheetData>
    <row r="1" spans="1:9" ht="15" x14ac:dyDescent="0.25">
      <c r="A1" s="27" t="s">
        <v>1939</v>
      </c>
      <c r="H1" s="151" t="s">
        <v>1294</v>
      </c>
      <c r="I1" s="151"/>
    </row>
    <row r="2" spans="1:9" x14ac:dyDescent="0.2">
      <c r="A2" s="77" t="s">
        <v>1268</v>
      </c>
    </row>
    <row r="4" spans="1:9" ht="25.5" x14ac:dyDescent="0.2">
      <c r="A4" s="236" t="s">
        <v>690</v>
      </c>
      <c r="B4" s="236" t="s">
        <v>414</v>
      </c>
      <c r="C4" s="236" t="s">
        <v>2</v>
      </c>
      <c r="D4" s="236" t="s">
        <v>689</v>
      </c>
    </row>
    <row r="5" spans="1:9" x14ac:dyDescent="0.2">
      <c r="A5" s="237">
        <v>51</v>
      </c>
      <c r="B5" s="238">
        <v>45108</v>
      </c>
      <c r="C5" s="239" t="s">
        <v>3</v>
      </c>
      <c r="D5" s="240">
        <v>12.42512035369873</v>
      </c>
    </row>
    <row r="6" spans="1:9" x14ac:dyDescent="0.2">
      <c r="A6" s="241">
        <v>51</v>
      </c>
      <c r="B6" s="242">
        <v>45108</v>
      </c>
      <c r="C6" s="243" t="s">
        <v>5</v>
      </c>
      <c r="D6" s="244">
        <v>8.8881330490112305</v>
      </c>
    </row>
    <row r="7" spans="1:9" x14ac:dyDescent="0.2">
      <c r="A7" s="237">
        <v>51</v>
      </c>
      <c r="B7" s="238">
        <v>45108</v>
      </c>
      <c r="C7" s="239" t="s">
        <v>4</v>
      </c>
      <c r="D7" s="240">
        <v>3.2397735118865967</v>
      </c>
    </row>
    <row r="8" spans="1:9" x14ac:dyDescent="0.2">
      <c r="A8" s="241">
        <v>51</v>
      </c>
      <c r="B8" s="242">
        <v>45108</v>
      </c>
      <c r="C8" s="243" t="s">
        <v>6</v>
      </c>
      <c r="D8" s="244">
        <v>15.730924606323242</v>
      </c>
    </row>
    <row r="9" spans="1:9" x14ac:dyDescent="0.2">
      <c r="A9" s="237">
        <v>51</v>
      </c>
      <c r="B9" s="238">
        <v>45108</v>
      </c>
      <c r="C9" s="239" t="s">
        <v>7</v>
      </c>
      <c r="D9" s="240">
        <v>22.917840957641602</v>
      </c>
    </row>
    <row r="10" spans="1:9" x14ac:dyDescent="0.2">
      <c r="A10" s="241">
        <v>51</v>
      </c>
      <c r="B10" s="242">
        <v>45108</v>
      </c>
      <c r="C10" s="243" t="s">
        <v>8</v>
      </c>
      <c r="D10" s="244">
        <v>4.870081901550293</v>
      </c>
    </row>
    <row r="11" spans="1:9" x14ac:dyDescent="0.2">
      <c r="A11" s="237">
        <v>51</v>
      </c>
      <c r="B11" s="238">
        <v>45108</v>
      </c>
      <c r="C11" s="239" t="s">
        <v>9</v>
      </c>
      <c r="D11" s="240">
        <v>8.534062385559082</v>
      </c>
    </row>
    <row r="12" spans="1:9" x14ac:dyDescent="0.2">
      <c r="A12" s="241">
        <v>51</v>
      </c>
      <c r="B12" s="242">
        <v>45108</v>
      </c>
      <c r="C12" s="243" t="s">
        <v>10</v>
      </c>
      <c r="D12" s="244">
        <v>-7.8617429733276367</v>
      </c>
    </row>
    <row r="13" spans="1:9" x14ac:dyDescent="0.2">
      <c r="A13" s="237">
        <v>51</v>
      </c>
      <c r="B13" s="238">
        <v>45108</v>
      </c>
      <c r="C13" s="239" t="s">
        <v>11</v>
      </c>
      <c r="D13" s="240">
        <v>-1.6291992664337158</v>
      </c>
    </row>
    <row r="14" spans="1:9" x14ac:dyDescent="0.2">
      <c r="A14" s="241">
        <v>51</v>
      </c>
      <c r="B14" s="242">
        <v>45108</v>
      </c>
      <c r="C14" s="243" t="s">
        <v>12</v>
      </c>
      <c r="D14" s="244">
        <v>19.683595657348633</v>
      </c>
    </row>
    <row r="15" spans="1:9" x14ac:dyDescent="0.2">
      <c r="A15" s="237">
        <v>51</v>
      </c>
      <c r="B15" s="238">
        <v>45108</v>
      </c>
      <c r="C15" s="239" t="s">
        <v>13</v>
      </c>
      <c r="D15" s="240">
        <v>1.5335680246353149</v>
      </c>
    </row>
    <row r="16" spans="1:9" x14ac:dyDescent="0.2">
      <c r="A16" s="241">
        <v>51</v>
      </c>
      <c r="B16" s="242">
        <v>45108</v>
      </c>
      <c r="C16" s="243" t="s">
        <v>14</v>
      </c>
      <c r="D16" s="244">
        <v>3.7395379543304443</v>
      </c>
    </row>
    <row r="17" spans="1:4" x14ac:dyDescent="0.2">
      <c r="A17" s="237">
        <v>51</v>
      </c>
      <c r="B17" s="238">
        <v>45108</v>
      </c>
      <c r="C17" s="239" t="s">
        <v>15</v>
      </c>
      <c r="D17" s="240">
        <v>6.1568140983581543</v>
      </c>
    </row>
    <row r="18" spans="1:4" x14ac:dyDescent="0.2">
      <c r="A18" s="237">
        <v>51</v>
      </c>
      <c r="B18" s="242">
        <v>45108</v>
      </c>
      <c r="C18" s="243" t="s">
        <v>16</v>
      </c>
      <c r="D18" s="244">
        <v>4.3121256828308105</v>
      </c>
    </row>
    <row r="19" spans="1:4" x14ac:dyDescent="0.2">
      <c r="A19" s="241">
        <v>51</v>
      </c>
      <c r="B19" s="238">
        <v>45108</v>
      </c>
      <c r="C19" s="239" t="s">
        <v>0</v>
      </c>
      <c r="D19" s="240">
        <v>15.706845283508301</v>
      </c>
    </row>
    <row r="20" spans="1:4" x14ac:dyDescent="0.2">
      <c r="A20" s="237">
        <v>51</v>
      </c>
      <c r="B20" s="238">
        <v>45108</v>
      </c>
      <c r="C20" s="243" t="s">
        <v>17</v>
      </c>
      <c r="D20" s="244">
        <v>4.620755672454834</v>
      </c>
    </row>
    <row r="21" spans="1:4" x14ac:dyDescent="0.2">
      <c r="A21" s="241">
        <v>51</v>
      </c>
      <c r="B21" s="242">
        <v>45108</v>
      </c>
      <c r="C21" s="239" t="s">
        <v>18</v>
      </c>
      <c r="D21" s="240">
        <v>2.4064693450927734</v>
      </c>
    </row>
    <row r="22" spans="1:4" x14ac:dyDescent="0.2">
      <c r="A22" s="237">
        <v>51</v>
      </c>
      <c r="B22" s="238">
        <v>45108</v>
      </c>
      <c r="C22" s="243" t="s">
        <v>19</v>
      </c>
      <c r="D22" s="244">
        <v>6.2622103691101074</v>
      </c>
    </row>
    <row r="23" spans="1:4" x14ac:dyDescent="0.2">
      <c r="A23" s="241">
        <v>51</v>
      </c>
      <c r="B23" s="242">
        <v>45108</v>
      </c>
      <c r="C23" s="239" t="s">
        <v>20</v>
      </c>
      <c r="D23" s="240">
        <v>2.3430979251861572</v>
      </c>
    </row>
    <row r="24" spans="1:4" x14ac:dyDescent="0.2">
      <c r="A24" s="237">
        <v>51</v>
      </c>
      <c r="B24" s="238">
        <v>45108</v>
      </c>
      <c r="C24" s="243" t="s">
        <v>21</v>
      </c>
      <c r="D24" s="244">
        <v>0.87807929515838623</v>
      </c>
    </row>
    <row r="25" spans="1:4" x14ac:dyDescent="0.2">
      <c r="A25" s="241">
        <v>51</v>
      </c>
      <c r="B25" s="242">
        <v>45108</v>
      </c>
      <c r="C25" s="239" t="s">
        <v>22</v>
      </c>
      <c r="D25" s="240">
        <v>10.314157485961914</v>
      </c>
    </row>
    <row r="26" spans="1:4" x14ac:dyDescent="0.2">
      <c r="A26" s="237">
        <v>51</v>
      </c>
      <c r="B26" s="238">
        <v>45108</v>
      </c>
      <c r="C26" s="243" t="s">
        <v>23</v>
      </c>
      <c r="D26" s="244">
        <v>3.1830911636352539</v>
      </c>
    </row>
    <row r="27" spans="1:4" x14ac:dyDescent="0.2">
      <c r="A27" s="241">
        <v>51</v>
      </c>
      <c r="B27" s="242">
        <v>45108</v>
      </c>
      <c r="C27" s="239" t="s">
        <v>24</v>
      </c>
      <c r="D27" s="240">
        <v>-19.729087829589844</v>
      </c>
    </row>
    <row r="28" spans="1:4" x14ac:dyDescent="0.2">
      <c r="A28" s="237">
        <v>51</v>
      </c>
      <c r="B28" s="238">
        <v>45108</v>
      </c>
      <c r="C28" s="243" t="s">
        <v>25</v>
      </c>
      <c r="D28" s="244">
        <v>3.6751663684844971</v>
      </c>
    </row>
    <row r="29" spans="1:4" x14ac:dyDescent="0.2">
      <c r="A29" s="241">
        <v>51</v>
      </c>
      <c r="B29" s="242">
        <v>45108</v>
      </c>
      <c r="C29" s="239" t="s">
        <v>26</v>
      </c>
      <c r="D29" s="240">
        <v>-5.370732307434082</v>
      </c>
    </row>
    <row r="30" spans="1:4" x14ac:dyDescent="0.2">
      <c r="A30" s="237">
        <v>51</v>
      </c>
      <c r="B30" s="238">
        <v>45108</v>
      </c>
      <c r="C30" s="243" t="s">
        <v>27</v>
      </c>
      <c r="D30" s="244">
        <v>24.13871955871582</v>
      </c>
    </row>
    <row r="31" spans="1:4" x14ac:dyDescent="0.2">
      <c r="A31" s="237">
        <v>51</v>
      </c>
      <c r="B31" s="242">
        <v>45108</v>
      </c>
      <c r="C31" s="239" t="s">
        <v>28</v>
      </c>
      <c r="D31" s="240">
        <v>7.3728971481323242</v>
      </c>
    </row>
    <row r="32" spans="1:4" x14ac:dyDescent="0.2">
      <c r="A32" s="241">
        <v>51</v>
      </c>
      <c r="B32" s="238">
        <v>45108</v>
      </c>
      <c r="C32" s="243" t="s">
        <v>29</v>
      </c>
      <c r="D32" s="244">
        <v>3.818018913269043</v>
      </c>
    </row>
    <row r="33" spans="1:4" x14ac:dyDescent="0.2">
      <c r="A33" s="237">
        <v>51</v>
      </c>
      <c r="B33" s="242">
        <v>45108</v>
      </c>
      <c r="C33" s="239" t="s">
        <v>30</v>
      </c>
      <c r="D33" s="240">
        <v>4.699070930480957</v>
      </c>
    </row>
    <row r="34" spans="1:4" x14ac:dyDescent="0.2">
      <c r="A34" s="241">
        <v>51</v>
      </c>
      <c r="B34" s="238">
        <v>45108</v>
      </c>
      <c r="C34" s="243" t="s">
        <v>31</v>
      </c>
      <c r="D34" s="244">
        <v>32.718994140625</v>
      </c>
    </row>
    <row r="35" spans="1:4" x14ac:dyDescent="0.2">
      <c r="A35" s="237">
        <v>51</v>
      </c>
      <c r="B35" s="238">
        <v>45108</v>
      </c>
      <c r="C35" s="239" t="s">
        <v>32</v>
      </c>
      <c r="D35" s="240">
        <v>4.4329485893249512</v>
      </c>
    </row>
    <row r="36" spans="1:4" x14ac:dyDescent="0.2">
      <c r="A36" s="241">
        <v>51</v>
      </c>
      <c r="B36" s="242">
        <v>45108</v>
      </c>
      <c r="C36" s="243" t="s">
        <v>33</v>
      </c>
      <c r="D36" s="244">
        <v>17.422372817993164</v>
      </c>
    </row>
    <row r="37" spans="1:4" x14ac:dyDescent="0.2">
      <c r="A37" s="237">
        <v>51</v>
      </c>
      <c r="B37" s="238">
        <v>45108</v>
      </c>
      <c r="C37" s="239" t="s">
        <v>1</v>
      </c>
      <c r="D37" s="240">
        <v>10.567917823791504</v>
      </c>
    </row>
  </sheetData>
  <mergeCells count="1">
    <mergeCell ref="H1:I1"/>
  </mergeCells>
  <hyperlinks>
    <hyperlink ref="H1:I1" location="Index!A1" display="Regresar al Índice" xr:uid="{35A03CDC-9B56-4DEB-A4EA-35FCF1AEB25D}"/>
  </hyperlink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D8124-463B-430B-B248-4EDBE35B9AEC}">
  <sheetPr codeName="Hoja140"/>
  <dimension ref="A1:I59"/>
  <sheetViews>
    <sheetView workbookViewId="0"/>
  </sheetViews>
  <sheetFormatPr baseColWidth="10" defaultColWidth="9.140625" defaultRowHeight="12.75" x14ac:dyDescent="0.2"/>
  <cols>
    <col min="1" max="1" width="13" style="77" customWidth="1"/>
    <col min="2" max="16384" width="9.140625" style="77"/>
  </cols>
  <sheetData>
    <row r="1" spans="1:9" ht="15" x14ac:dyDescent="0.25">
      <c r="A1" s="27" t="s">
        <v>1940</v>
      </c>
      <c r="H1" s="151" t="s">
        <v>1294</v>
      </c>
      <c r="I1" s="151"/>
    </row>
    <row r="2" spans="1:9" x14ac:dyDescent="0.2">
      <c r="A2" s="77" t="s">
        <v>1269</v>
      </c>
    </row>
    <row r="4" spans="1:9" ht="38.25" x14ac:dyDescent="0.2">
      <c r="A4" s="236" t="s">
        <v>414</v>
      </c>
      <c r="B4" s="236" t="s">
        <v>691</v>
      </c>
      <c r="C4" s="236" t="s">
        <v>689</v>
      </c>
    </row>
    <row r="5" spans="1:9" x14ac:dyDescent="0.2">
      <c r="A5" s="238">
        <v>43466</v>
      </c>
      <c r="B5" s="240">
        <v>95.129890441894531</v>
      </c>
      <c r="C5" s="240">
        <v>-6.1491737365722656</v>
      </c>
    </row>
    <row r="6" spans="1:9" x14ac:dyDescent="0.2">
      <c r="A6" s="242">
        <v>43497</v>
      </c>
      <c r="B6" s="244">
        <v>93.736251831054688</v>
      </c>
      <c r="C6" s="244">
        <v>-6.1468324661254883</v>
      </c>
    </row>
    <row r="7" spans="1:9" x14ac:dyDescent="0.2">
      <c r="A7" s="238">
        <v>43525</v>
      </c>
      <c r="B7" s="240">
        <v>93.691078186035156</v>
      </c>
      <c r="C7" s="240">
        <v>-6.2668437957763672</v>
      </c>
    </row>
    <row r="8" spans="1:9" x14ac:dyDescent="0.2">
      <c r="A8" s="242">
        <v>43556</v>
      </c>
      <c r="B8" s="244">
        <v>93.4013671875</v>
      </c>
      <c r="C8" s="244">
        <v>-6.4721183776855469</v>
      </c>
    </row>
    <row r="9" spans="1:9" x14ac:dyDescent="0.2">
      <c r="A9" s="238">
        <v>43586</v>
      </c>
      <c r="B9" s="240">
        <v>93.095008850097656</v>
      </c>
      <c r="C9" s="240">
        <v>-7.340723991394043</v>
      </c>
    </row>
    <row r="10" spans="1:9" x14ac:dyDescent="0.2">
      <c r="A10" s="242">
        <v>43617</v>
      </c>
      <c r="B10" s="244">
        <v>94.318710327148438</v>
      </c>
      <c r="C10" s="244">
        <v>-6.1488771438598633</v>
      </c>
    </row>
    <row r="11" spans="1:9" x14ac:dyDescent="0.2">
      <c r="A11" s="238">
        <v>43647</v>
      </c>
      <c r="B11" s="240">
        <v>89.454635620117188</v>
      </c>
      <c r="C11" s="240">
        <v>-10.77032470703125</v>
      </c>
    </row>
    <row r="12" spans="1:9" x14ac:dyDescent="0.2">
      <c r="A12" s="242">
        <v>43678</v>
      </c>
      <c r="B12" s="244">
        <v>77.449836730957031</v>
      </c>
      <c r="C12" s="244">
        <v>-22.60986328125</v>
      </c>
    </row>
    <row r="13" spans="1:9" x14ac:dyDescent="0.2">
      <c r="A13" s="238">
        <v>43709</v>
      </c>
      <c r="B13" s="240">
        <v>88.086219787597656</v>
      </c>
      <c r="C13" s="240">
        <v>-11.598637580871582</v>
      </c>
    </row>
    <row r="14" spans="1:9" x14ac:dyDescent="0.2">
      <c r="A14" s="242">
        <v>43739</v>
      </c>
      <c r="B14" s="244">
        <v>87.705726623535156</v>
      </c>
      <c r="C14" s="244">
        <v>-11.952844619750977</v>
      </c>
    </row>
    <row r="15" spans="1:9" x14ac:dyDescent="0.2">
      <c r="A15" s="238">
        <v>43770</v>
      </c>
      <c r="B15" s="240">
        <v>87.532974243164063</v>
      </c>
      <c r="C15" s="240">
        <v>-11.967308044433594</v>
      </c>
    </row>
    <row r="16" spans="1:9" x14ac:dyDescent="0.2">
      <c r="A16" s="242">
        <v>43800</v>
      </c>
      <c r="B16" s="244">
        <v>86.426666259765625</v>
      </c>
      <c r="C16" s="244">
        <v>-12.661575317382813</v>
      </c>
    </row>
    <row r="17" spans="1:3" x14ac:dyDescent="0.2">
      <c r="A17" s="238">
        <v>43831</v>
      </c>
      <c r="B17" s="240">
        <v>85.140525817871094</v>
      </c>
      <c r="C17" s="240">
        <v>-10.500762939453125</v>
      </c>
    </row>
    <row r="18" spans="1:3" x14ac:dyDescent="0.2">
      <c r="A18" s="242">
        <v>43862</v>
      </c>
      <c r="B18" s="244">
        <v>87.33587646484375</v>
      </c>
      <c r="C18" s="244">
        <v>-6.8280682563781738</v>
      </c>
    </row>
    <row r="19" spans="1:3" x14ac:dyDescent="0.2">
      <c r="A19" s="238">
        <v>43891</v>
      </c>
      <c r="B19" s="240">
        <v>84.642181396484375</v>
      </c>
      <c r="C19" s="240">
        <v>-9.6582269668579102</v>
      </c>
    </row>
    <row r="20" spans="1:3" x14ac:dyDescent="0.2">
      <c r="A20" s="242">
        <v>43922</v>
      </c>
      <c r="B20" s="244">
        <v>84.202178955078125</v>
      </c>
      <c r="C20" s="244">
        <v>-9.8490934371948242</v>
      </c>
    </row>
    <row r="21" spans="1:3" x14ac:dyDescent="0.2">
      <c r="A21" s="238">
        <v>43952</v>
      </c>
      <c r="B21" s="240">
        <v>85.643890380859375</v>
      </c>
      <c r="C21" s="240">
        <v>-8.0037784576416016</v>
      </c>
    </row>
    <row r="22" spans="1:3" x14ac:dyDescent="0.2">
      <c r="A22" s="242">
        <v>43983</v>
      </c>
      <c r="B22" s="244">
        <v>84.070388793945313</v>
      </c>
      <c r="C22" s="244">
        <v>-10.865629196166992</v>
      </c>
    </row>
    <row r="23" spans="1:3" x14ac:dyDescent="0.2">
      <c r="A23" s="238">
        <v>44013</v>
      </c>
      <c r="B23" s="240">
        <v>82.214286804199219</v>
      </c>
      <c r="C23" s="240">
        <v>-8.0938777923583984</v>
      </c>
    </row>
    <row r="24" spans="1:3" x14ac:dyDescent="0.2">
      <c r="A24" s="242">
        <v>44044</v>
      </c>
      <c r="B24" s="244">
        <v>81.908119201660156</v>
      </c>
      <c r="C24" s="244">
        <v>5.7563486099243164</v>
      </c>
    </row>
    <row r="25" spans="1:3" x14ac:dyDescent="0.2">
      <c r="A25" s="238">
        <v>44075</v>
      </c>
      <c r="B25" s="240">
        <v>82.236534118652344</v>
      </c>
      <c r="C25" s="240">
        <v>-6.6408634185791016</v>
      </c>
    </row>
    <row r="26" spans="1:3" x14ac:dyDescent="0.2">
      <c r="A26" s="242">
        <v>44105</v>
      </c>
      <c r="B26" s="244">
        <v>81.874626159667969</v>
      </c>
      <c r="C26" s="244">
        <v>-6.6484832763671875</v>
      </c>
    </row>
    <row r="27" spans="1:3" x14ac:dyDescent="0.2">
      <c r="A27" s="238">
        <v>44136</v>
      </c>
      <c r="B27" s="240">
        <v>82.166595458984375</v>
      </c>
      <c r="C27" s="240">
        <v>-6.1306939125061035</v>
      </c>
    </row>
    <row r="28" spans="1:3" x14ac:dyDescent="0.2">
      <c r="A28" s="242">
        <v>44166</v>
      </c>
      <c r="B28" s="244">
        <v>82.324485778808594</v>
      </c>
      <c r="C28" s="244">
        <v>-4.7464289665222168</v>
      </c>
    </row>
    <row r="29" spans="1:3" x14ac:dyDescent="0.2">
      <c r="A29" s="238">
        <v>44197</v>
      </c>
      <c r="B29" s="240">
        <v>81.538177490234375</v>
      </c>
      <c r="C29" s="240">
        <v>-4.2310619354248047</v>
      </c>
    </row>
    <row r="30" spans="1:3" x14ac:dyDescent="0.2">
      <c r="A30" s="242">
        <v>44228</v>
      </c>
      <c r="B30" s="244">
        <v>81.581474304199219</v>
      </c>
      <c r="C30" s="244">
        <v>-6.5888180732727051</v>
      </c>
    </row>
    <row r="31" spans="1:3" x14ac:dyDescent="0.2">
      <c r="A31" s="238">
        <v>44256</v>
      </c>
      <c r="B31" s="240">
        <v>81.350242614746094</v>
      </c>
      <c r="C31" s="240">
        <v>-3.8892414569854736</v>
      </c>
    </row>
    <row r="32" spans="1:3" x14ac:dyDescent="0.2">
      <c r="A32" s="242">
        <v>44287</v>
      </c>
      <c r="B32" s="244">
        <v>80.818885803222656</v>
      </c>
      <c r="C32" s="244">
        <v>-4.0180587768554688</v>
      </c>
    </row>
    <row r="33" spans="1:3" x14ac:dyDescent="0.2">
      <c r="A33" s="238">
        <v>44317</v>
      </c>
      <c r="B33" s="240">
        <v>81.675346374511719</v>
      </c>
      <c r="C33" s="240">
        <v>-4.6337738037109375</v>
      </c>
    </row>
    <row r="34" spans="1:3" x14ac:dyDescent="0.2">
      <c r="A34" s="242">
        <v>44348</v>
      </c>
      <c r="B34" s="244">
        <v>81.740226745605469</v>
      </c>
      <c r="C34" s="244">
        <v>-2.7716798782348633</v>
      </c>
    </row>
    <row r="35" spans="1:3" x14ac:dyDescent="0.2">
      <c r="A35" s="238">
        <v>44378</v>
      </c>
      <c r="B35" s="240">
        <v>68.866279602050781</v>
      </c>
      <c r="C35" s="240">
        <v>-16.235630035400391</v>
      </c>
    </row>
    <row r="36" spans="1:3" x14ac:dyDescent="0.2">
      <c r="A36" s="242">
        <v>44409</v>
      </c>
      <c r="B36" s="244">
        <v>66.941673278808594</v>
      </c>
      <c r="C36" s="244">
        <v>-18.272237777709961</v>
      </c>
    </row>
    <row r="37" spans="1:3" x14ac:dyDescent="0.2">
      <c r="A37" s="238">
        <v>44440</v>
      </c>
      <c r="B37" s="240">
        <v>66.962234497070313</v>
      </c>
      <c r="C37" s="240">
        <v>-18.573617935180664</v>
      </c>
    </row>
    <row r="38" spans="1:3" x14ac:dyDescent="0.2">
      <c r="A38" s="242">
        <v>44470</v>
      </c>
      <c r="B38" s="244">
        <v>66.562751770019531</v>
      </c>
      <c r="C38" s="244">
        <v>-18.701610565185547</v>
      </c>
    </row>
    <row r="39" spans="1:3" x14ac:dyDescent="0.2">
      <c r="A39" s="238">
        <v>44501</v>
      </c>
      <c r="B39" s="240">
        <v>66.757720947265625</v>
      </c>
      <c r="C39" s="240">
        <v>-18.753210067749023</v>
      </c>
    </row>
    <row r="40" spans="1:3" x14ac:dyDescent="0.2">
      <c r="A40" s="242">
        <v>44531</v>
      </c>
      <c r="B40" s="244">
        <v>66.525527954101563</v>
      </c>
      <c r="C40" s="244">
        <v>-19.191080093383789</v>
      </c>
    </row>
    <row r="41" spans="1:3" x14ac:dyDescent="0.2">
      <c r="A41" s="238">
        <v>44562</v>
      </c>
      <c r="B41" s="240">
        <v>66.738853454589844</v>
      </c>
      <c r="C41" s="240">
        <v>-18.150177001953125</v>
      </c>
    </row>
    <row r="42" spans="1:3" x14ac:dyDescent="0.2">
      <c r="A42" s="242">
        <v>44593</v>
      </c>
      <c r="B42" s="244">
        <v>65.35162353515625</v>
      </c>
      <c r="C42" s="244">
        <v>-19.894039154052734</v>
      </c>
    </row>
    <row r="43" spans="1:3" x14ac:dyDescent="0.2">
      <c r="A43" s="238">
        <v>44621</v>
      </c>
      <c r="B43" s="240">
        <v>65.3629150390625</v>
      </c>
      <c r="C43" s="240">
        <v>-19.652463912963867</v>
      </c>
    </row>
    <row r="44" spans="1:3" x14ac:dyDescent="0.2">
      <c r="A44" s="242">
        <v>44652</v>
      </c>
      <c r="B44" s="244">
        <v>65.269638061523438</v>
      </c>
      <c r="C44" s="244">
        <v>-19.239622116088867</v>
      </c>
    </row>
    <row r="45" spans="1:3" x14ac:dyDescent="0.2">
      <c r="A45" s="238">
        <v>44682</v>
      </c>
      <c r="B45" s="240">
        <v>65.682807922363281</v>
      </c>
      <c r="C45" s="240">
        <v>-19.580619812011719</v>
      </c>
    </row>
    <row r="46" spans="1:3" x14ac:dyDescent="0.2">
      <c r="A46" s="242">
        <v>44713</v>
      </c>
      <c r="B46" s="244">
        <v>65.955825805664063</v>
      </c>
      <c r="C46" s="244">
        <v>-19.310443878173828</v>
      </c>
    </row>
    <row r="47" spans="1:3" x14ac:dyDescent="0.2">
      <c r="A47" s="238">
        <v>44743</v>
      </c>
      <c r="B47" s="240">
        <v>65.771072387695313</v>
      </c>
      <c r="C47" s="240">
        <v>-4.4945178031921387</v>
      </c>
    </row>
    <row r="48" spans="1:3" x14ac:dyDescent="0.2">
      <c r="A48" s="242">
        <v>44774</v>
      </c>
      <c r="B48" s="244">
        <v>65.459846496582031</v>
      </c>
      <c r="C48" s="244">
        <v>-2.2136087417602539</v>
      </c>
    </row>
    <row r="49" spans="1:3" x14ac:dyDescent="0.2">
      <c r="A49" s="238">
        <v>44805</v>
      </c>
      <c r="B49" s="240">
        <v>65.244308471679688</v>
      </c>
      <c r="C49" s="240">
        <v>-2.5655148029327393</v>
      </c>
    </row>
    <row r="50" spans="1:3" x14ac:dyDescent="0.2">
      <c r="A50" s="242">
        <v>44835</v>
      </c>
      <c r="B50" s="244">
        <v>65.174873352050781</v>
      </c>
      <c r="C50" s="244">
        <v>-2.0850677490234375</v>
      </c>
    </row>
    <row r="51" spans="1:3" x14ac:dyDescent="0.2">
      <c r="A51" s="238">
        <v>44866</v>
      </c>
      <c r="B51" s="240">
        <v>65.228218078613281</v>
      </c>
      <c r="C51" s="240">
        <v>-2.2911250591278076</v>
      </c>
    </row>
    <row r="52" spans="1:3" x14ac:dyDescent="0.2">
      <c r="A52" s="242">
        <v>44896</v>
      </c>
      <c r="B52" s="244">
        <v>65.521286010742188</v>
      </c>
      <c r="C52" s="244">
        <v>-1.5095587968826294</v>
      </c>
    </row>
    <row r="53" spans="1:3" x14ac:dyDescent="0.2">
      <c r="A53" s="238">
        <v>44927</v>
      </c>
      <c r="B53" s="240">
        <v>65.243370056152344</v>
      </c>
      <c r="C53" s="240">
        <v>-2.2407987117767334</v>
      </c>
    </row>
    <row r="54" spans="1:3" x14ac:dyDescent="0.2">
      <c r="A54" s="242">
        <v>44958</v>
      </c>
      <c r="B54" s="244">
        <v>65.411674499511719</v>
      </c>
      <c r="C54" s="244">
        <v>9.1889016330242157E-2</v>
      </c>
    </row>
    <row r="55" spans="1:3" x14ac:dyDescent="0.2">
      <c r="A55" s="238">
        <v>44986</v>
      </c>
      <c r="B55" s="240">
        <v>65.605613708496094</v>
      </c>
      <c r="C55" s="240">
        <v>0.37130942940711975</v>
      </c>
    </row>
    <row r="56" spans="1:3" x14ac:dyDescent="0.2">
      <c r="A56" s="242">
        <v>45017</v>
      </c>
      <c r="B56" s="244">
        <v>65.704597473144531</v>
      </c>
      <c r="C56" s="244">
        <v>0.66640388965606689</v>
      </c>
    </row>
    <row r="57" spans="1:3" x14ac:dyDescent="0.2">
      <c r="A57" s="238">
        <v>45047</v>
      </c>
      <c r="B57" s="240">
        <v>65.910560607910156</v>
      </c>
      <c r="C57" s="240">
        <v>0.34674626588821411</v>
      </c>
    </row>
    <row r="58" spans="1:3" x14ac:dyDescent="0.2">
      <c r="A58" s="242">
        <v>45078</v>
      </c>
      <c r="B58" s="244">
        <v>65.984718322753906</v>
      </c>
      <c r="C58" s="244">
        <v>4.3805859982967377E-2</v>
      </c>
    </row>
    <row r="59" spans="1:3" x14ac:dyDescent="0.2">
      <c r="A59" s="238">
        <v>45108</v>
      </c>
      <c r="B59" s="240">
        <v>65.948249816894531</v>
      </c>
      <c r="C59" s="240">
        <v>0.26938503980636597</v>
      </c>
    </row>
  </sheetData>
  <mergeCells count="1">
    <mergeCell ref="H1:I1"/>
  </mergeCells>
  <hyperlinks>
    <hyperlink ref="H1:I1" location="Index!A1" display="Regresar al Índice" xr:uid="{FBA40B3F-2300-4684-8AAB-34A075C90271}"/>
  </hyperlink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0C4E7-28F2-423F-9565-F0A8D44B3EB2}">
  <sheetPr codeName="Hoja141"/>
  <dimension ref="A1:I37"/>
  <sheetViews>
    <sheetView workbookViewId="0"/>
  </sheetViews>
  <sheetFormatPr baseColWidth="10" defaultColWidth="9.140625" defaultRowHeight="12.75" x14ac:dyDescent="0.2"/>
  <cols>
    <col min="1" max="1" width="9.28515625" style="77" bestFit="1" customWidth="1"/>
    <col min="2" max="2" width="11.28515625" style="77" bestFit="1" customWidth="1"/>
    <col min="3" max="3" width="17.140625" style="77" bestFit="1" customWidth="1"/>
    <col min="4" max="4" width="11.140625" style="77" customWidth="1"/>
    <col min="5" max="16384" width="9.140625" style="77"/>
  </cols>
  <sheetData>
    <row r="1" spans="1:9" ht="15" x14ac:dyDescent="0.25">
      <c r="A1" s="27" t="s">
        <v>1941</v>
      </c>
      <c r="H1" s="151" t="s">
        <v>1294</v>
      </c>
      <c r="I1" s="151"/>
    </row>
    <row r="2" spans="1:9" x14ac:dyDescent="0.2">
      <c r="A2" s="77" t="s">
        <v>1270</v>
      </c>
    </row>
    <row r="4" spans="1:9" ht="25.5" x14ac:dyDescent="0.2">
      <c r="A4" s="236" t="s">
        <v>690</v>
      </c>
      <c r="B4" s="236" t="s">
        <v>414</v>
      </c>
      <c r="C4" s="236" t="s">
        <v>2</v>
      </c>
      <c r="D4" s="236" t="s">
        <v>689</v>
      </c>
    </row>
    <row r="5" spans="1:9" x14ac:dyDescent="0.2">
      <c r="A5" s="237">
        <v>51</v>
      </c>
      <c r="B5" s="238">
        <v>45108</v>
      </c>
      <c r="C5" s="239" t="s">
        <v>3</v>
      </c>
      <c r="D5" s="240">
        <v>-10.256413459777832</v>
      </c>
    </row>
    <row r="6" spans="1:9" x14ac:dyDescent="0.2">
      <c r="A6" s="241">
        <v>51</v>
      </c>
      <c r="B6" s="242">
        <v>45108</v>
      </c>
      <c r="C6" s="243" t="s">
        <v>5</v>
      </c>
      <c r="D6" s="244">
        <v>0.43507039546966553</v>
      </c>
    </row>
    <row r="7" spans="1:9" x14ac:dyDescent="0.2">
      <c r="A7" s="237">
        <v>51</v>
      </c>
      <c r="B7" s="238">
        <v>45108</v>
      </c>
      <c r="C7" s="239" t="s">
        <v>4</v>
      </c>
      <c r="D7" s="240">
        <v>1.2586685419082642</v>
      </c>
    </row>
    <row r="8" spans="1:9" x14ac:dyDescent="0.2">
      <c r="A8" s="241">
        <v>51</v>
      </c>
      <c r="B8" s="242">
        <v>45108</v>
      </c>
      <c r="C8" s="243" t="s">
        <v>6</v>
      </c>
      <c r="D8" s="244">
        <v>-0.40132170915603638</v>
      </c>
    </row>
    <row r="9" spans="1:9" x14ac:dyDescent="0.2">
      <c r="A9" s="237">
        <v>51</v>
      </c>
      <c r="B9" s="238">
        <v>45108</v>
      </c>
      <c r="C9" s="239" t="s">
        <v>7</v>
      </c>
      <c r="D9" s="240">
        <v>-1.6134228706359863</v>
      </c>
    </row>
    <row r="10" spans="1:9" x14ac:dyDescent="0.2">
      <c r="A10" s="241">
        <v>51</v>
      </c>
      <c r="B10" s="242">
        <v>45108</v>
      </c>
      <c r="C10" s="243" t="s">
        <v>8</v>
      </c>
      <c r="D10" s="244">
        <v>20.186172485351563</v>
      </c>
    </row>
    <row r="11" spans="1:9" x14ac:dyDescent="0.2">
      <c r="A11" s="237">
        <v>51</v>
      </c>
      <c r="B11" s="238">
        <v>45108</v>
      </c>
      <c r="C11" s="239" t="s">
        <v>9</v>
      </c>
      <c r="D11" s="240">
        <v>-5.8948440551757813</v>
      </c>
    </row>
    <row r="12" spans="1:9" x14ac:dyDescent="0.2">
      <c r="A12" s="241">
        <v>51</v>
      </c>
      <c r="B12" s="242">
        <v>45108</v>
      </c>
      <c r="C12" s="243" t="s">
        <v>10</v>
      </c>
      <c r="D12" s="244">
        <v>-6.4138054847717285</v>
      </c>
    </row>
    <row r="13" spans="1:9" x14ac:dyDescent="0.2">
      <c r="A13" s="237">
        <v>51</v>
      </c>
      <c r="B13" s="238">
        <v>45108</v>
      </c>
      <c r="C13" s="239" t="s">
        <v>11</v>
      </c>
      <c r="D13" s="240">
        <v>-6.0628835111856461E-2</v>
      </c>
    </row>
    <row r="14" spans="1:9" x14ac:dyDescent="0.2">
      <c r="A14" s="241">
        <v>51</v>
      </c>
      <c r="B14" s="242">
        <v>45108</v>
      </c>
      <c r="C14" s="243" t="s">
        <v>12</v>
      </c>
      <c r="D14" s="244">
        <v>9.7869997024536133</v>
      </c>
    </row>
    <row r="15" spans="1:9" x14ac:dyDescent="0.2">
      <c r="A15" s="237">
        <v>51</v>
      </c>
      <c r="B15" s="238">
        <v>45108</v>
      </c>
      <c r="C15" s="239" t="s">
        <v>13</v>
      </c>
      <c r="D15" s="240">
        <v>4.5443758964538574</v>
      </c>
    </row>
    <row r="16" spans="1:9" x14ac:dyDescent="0.2">
      <c r="A16" s="241">
        <v>51</v>
      </c>
      <c r="B16" s="242">
        <v>45108</v>
      </c>
      <c r="C16" s="243" t="s">
        <v>14</v>
      </c>
      <c r="D16" s="244">
        <v>4.1845340728759766</v>
      </c>
    </row>
    <row r="17" spans="1:4" x14ac:dyDescent="0.2">
      <c r="A17" s="237">
        <v>51</v>
      </c>
      <c r="B17" s="238">
        <v>45108</v>
      </c>
      <c r="C17" s="239" t="s">
        <v>15</v>
      </c>
      <c r="D17" s="240">
        <v>6.5308823585510254</v>
      </c>
    </row>
    <row r="18" spans="1:4" x14ac:dyDescent="0.2">
      <c r="A18" s="237">
        <v>51</v>
      </c>
      <c r="B18" s="242">
        <v>45108</v>
      </c>
      <c r="C18" s="243" t="s">
        <v>16</v>
      </c>
      <c r="D18" s="244">
        <v>2.8297176361083984</v>
      </c>
    </row>
    <row r="19" spans="1:4" x14ac:dyDescent="0.2">
      <c r="A19" s="241">
        <v>51</v>
      </c>
      <c r="B19" s="238">
        <v>45108</v>
      </c>
      <c r="C19" s="239" t="s">
        <v>0</v>
      </c>
      <c r="D19" s="240">
        <v>0.26938503980636597</v>
      </c>
    </row>
    <row r="20" spans="1:4" x14ac:dyDescent="0.2">
      <c r="A20" s="237">
        <v>51</v>
      </c>
      <c r="B20" s="238">
        <v>45108</v>
      </c>
      <c r="C20" s="243" t="s">
        <v>17</v>
      </c>
      <c r="D20" s="244">
        <v>5.4587383270263672</v>
      </c>
    </row>
    <row r="21" spans="1:4" x14ac:dyDescent="0.2">
      <c r="A21" s="241">
        <v>51</v>
      </c>
      <c r="B21" s="242">
        <v>45108</v>
      </c>
      <c r="C21" s="239" t="s">
        <v>18</v>
      </c>
      <c r="D21" s="240">
        <v>-1.7779375314712524</v>
      </c>
    </row>
    <row r="22" spans="1:4" x14ac:dyDescent="0.2">
      <c r="A22" s="237">
        <v>51</v>
      </c>
      <c r="B22" s="238">
        <v>45108</v>
      </c>
      <c r="C22" s="243" t="s">
        <v>19</v>
      </c>
      <c r="D22" s="244">
        <v>12.41178035736084</v>
      </c>
    </row>
    <row r="23" spans="1:4" x14ac:dyDescent="0.2">
      <c r="A23" s="241">
        <v>51</v>
      </c>
      <c r="B23" s="242">
        <v>45108</v>
      </c>
      <c r="C23" s="239" t="s">
        <v>20</v>
      </c>
      <c r="D23" s="240">
        <v>-3.7510778903961182</v>
      </c>
    </row>
    <row r="24" spans="1:4" x14ac:dyDescent="0.2">
      <c r="A24" s="237">
        <v>51</v>
      </c>
      <c r="B24" s="238">
        <v>45108</v>
      </c>
      <c r="C24" s="243" t="s">
        <v>21</v>
      </c>
      <c r="D24" s="244">
        <v>-4.1537036895751953</v>
      </c>
    </row>
    <row r="25" spans="1:4" x14ac:dyDescent="0.2">
      <c r="A25" s="241">
        <v>51</v>
      </c>
      <c r="B25" s="242">
        <v>45108</v>
      </c>
      <c r="C25" s="239" t="s">
        <v>22</v>
      </c>
      <c r="D25" s="240">
        <v>2.9570853710174561</v>
      </c>
    </row>
    <row r="26" spans="1:4" x14ac:dyDescent="0.2">
      <c r="A26" s="237">
        <v>51</v>
      </c>
      <c r="B26" s="238">
        <v>45108</v>
      </c>
      <c r="C26" s="243" t="s">
        <v>23</v>
      </c>
      <c r="D26" s="244">
        <v>-2.6607580184936523</v>
      </c>
    </row>
    <row r="27" spans="1:4" x14ac:dyDescent="0.2">
      <c r="A27" s="241">
        <v>51</v>
      </c>
      <c r="B27" s="242">
        <v>45108</v>
      </c>
      <c r="C27" s="239" t="s">
        <v>24</v>
      </c>
      <c r="D27" s="240">
        <v>-5.5235447883605957</v>
      </c>
    </row>
    <row r="28" spans="1:4" x14ac:dyDescent="0.2">
      <c r="A28" s="237">
        <v>51</v>
      </c>
      <c r="B28" s="238">
        <v>45108</v>
      </c>
      <c r="C28" s="243" t="s">
        <v>25</v>
      </c>
      <c r="D28" s="244">
        <v>4.312654972076416</v>
      </c>
    </row>
    <row r="29" spans="1:4" x14ac:dyDescent="0.2">
      <c r="A29" s="241">
        <v>51</v>
      </c>
      <c r="B29" s="242">
        <v>45108</v>
      </c>
      <c r="C29" s="239" t="s">
        <v>26</v>
      </c>
      <c r="D29" s="240">
        <v>-8.8545064926147461</v>
      </c>
    </row>
    <row r="30" spans="1:4" x14ac:dyDescent="0.2">
      <c r="A30" s="237">
        <v>51</v>
      </c>
      <c r="B30" s="238">
        <v>45108</v>
      </c>
      <c r="C30" s="243" t="s">
        <v>27</v>
      </c>
      <c r="D30" s="244">
        <v>12.652244567871094</v>
      </c>
    </row>
    <row r="31" spans="1:4" x14ac:dyDescent="0.2">
      <c r="A31" s="237">
        <v>51</v>
      </c>
      <c r="B31" s="242">
        <v>45108</v>
      </c>
      <c r="C31" s="239" t="s">
        <v>28</v>
      </c>
      <c r="D31" s="240">
        <v>1.0996807813644409</v>
      </c>
    </row>
    <row r="32" spans="1:4" x14ac:dyDescent="0.2">
      <c r="A32" s="241">
        <v>51</v>
      </c>
      <c r="B32" s="238">
        <v>45108</v>
      </c>
      <c r="C32" s="243" t="s">
        <v>29</v>
      </c>
      <c r="D32" s="244">
        <v>1.8756867647171021</v>
      </c>
    </row>
    <row r="33" spans="1:4" x14ac:dyDescent="0.2">
      <c r="A33" s="237">
        <v>51</v>
      </c>
      <c r="B33" s="242">
        <v>45108</v>
      </c>
      <c r="C33" s="239" t="s">
        <v>30</v>
      </c>
      <c r="D33" s="240">
        <v>4.6597647666931152</v>
      </c>
    </row>
    <row r="34" spans="1:4" x14ac:dyDescent="0.2">
      <c r="A34" s="241">
        <v>51</v>
      </c>
      <c r="B34" s="238">
        <v>45108</v>
      </c>
      <c r="C34" s="243" t="s">
        <v>31</v>
      </c>
      <c r="D34" s="244">
        <v>-4.6854915618896484</v>
      </c>
    </row>
    <row r="35" spans="1:4" x14ac:dyDescent="0.2">
      <c r="A35" s="237">
        <v>51</v>
      </c>
      <c r="B35" s="238">
        <v>45108</v>
      </c>
      <c r="C35" s="239" t="s">
        <v>32</v>
      </c>
      <c r="D35" s="240">
        <v>7.6698360443115234</v>
      </c>
    </row>
    <row r="36" spans="1:4" x14ac:dyDescent="0.2">
      <c r="A36" s="241">
        <v>51</v>
      </c>
      <c r="B36" s="242">
        <v>45108</v>
      </c>
      <c r="C36" s="243" t="s">
        <v>33</v>
      </c>
      <c r="D36" s="244">
        <v>0.89286249876022339</v>
      </c>
    </row>
    <row r="37" spans="1:4" x14ac:dyDescent="0.2">
      <c r="A37" s="237">
        <v>51</v>
      </c>
      <c r="B37" s="238">
        <v>45108</v>
      </c>
      <c r="C37" s="239" t="s">
        <v>1</v>
      </c>
      <c r="D37" s="240">
        <v>-2.7851302623748779</v>
      </c>
    </row>
  </sheetData>
  <mergeCells count="1">
    <mergeCell ref="H1:I1"/>
  </mergeCells>
  <hyperlinks>
    <hyperlink ref="H1:I1" location="Index!A1" display="Regresar al Índice" xr:uid="{330E80E1-9239-4405-9274-D90704DD5053}"/>
  </hyperlinks>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2DD6E-E6CB-41B5-87A1-73589270E0DB}">
  <sheetPr codeName="Hoja142"/>
  <dimension ref="A1:I59"/>
  <sheetViews>
    <sheetView workbookViewId="0"/>
  </sheetViews>
  <sheetFormatPr baseColWidth="10" defaultColWidth="9.140625" defaultRowHeight="12.75" x14ac:dyDescent="0.2"/>
  <cols>
    <col min="1" max="1" width="11.28515625" style="77" customWidth="1"/>
    <col min="2" max="2" width="9.140625" style="77"/>
    <col min="3" max="3" width="10.140625" style="77" customWidth="1"/>
    <col min="4" max="16384" width="9.140625" style="77"/>
  </cols>
  <sheetData>
    <row r="1" spans="1:9" ht="15" x14ac:dyDescent="0.25">
      <c r="A1" s="27" t="s">
        <v>1942</v>
      </c>
      <c r="H1" s="151" t="s">
        <v>1294</v>
      </c>
      <c r="I1" s="151"/>
    </row>
    <row r="2" spans="1:9" x14ac:dyDescent="0.2">
      <c r="A2" s="77" t="s">
        <v>1268</v>
      </c>
    </row>
    <row r="4" spans="1:9" ht="25.5" x14ac:dyDescent="0.2">
      <c r="A4" s="236" t="s">
        <v>414</v>
      </c>
      <c r="B4" s="236" t="s">
        <v>688</v>
      </c>
      <c r="C4" s="236" t="s">
        <v>689</v>
      </c>
    </row>
    <row r="5" spans="1:9" x14ac:dyDescent="0.2">
      <c r="A5" s="238">
        <v>43466</v>
      </c>
      <c r="B5" s="240">
        <v>102.84006500244141</v>
      </c>
      <c r="C5" s="240">
        <v>3.3152115345001221</v>
      </c>
    </row>
    <row r="6" spans="1:9" x14ac:dyDescent="0.2">
      <c r="A6" s="242">
        <v>43497</v>
      </c>
      <c r="B6" s="244">
        <v>98.527923583984375</v>
      </c>
      <c r="C6" s="244">
        <v>4.1996293067932129</v>
      </c>
    </row>
    <row r="7" spans="1:9" x14ac:dyDescent="0.2">
      <c r="A7" s="238">
        <v>43525</v>
      </c>
      <c r="B7" s="240">
        <v>99.958808898925781</v>
      </c>
      <c r="C7" s="240">
        <v>-2.0369110107421875</v>
      </c>
    </row>
    <row r="8" spans="1:9" x14ac:dyDescent="0.2">
      <c r="A8" s="242">
        <v>43556</v>
      </c>
      <c r="B8" s="244">
        <v>97.140007019042969</v>
      </c>
      <c r="C8" s="244">
        <v>0.37159058451652527</v>
      </c>
    </row>
    <row r="9" spans="1:9" x14ac:dyDescent="0.2">
      <c r="A9" s="238">
        <v>43586</v>
      </c>
      <c r="B9" s="240">
        <v>100.61551666259766</v>
      </c>
      <c r="C9" s="240">
        <v>-1.0448019504547119</v>
      </c>
    </row>
    <row r="10" spans="1:9" x14ac:dyDescent="0.2">
      <c r="A10" s="242">
        <v>43617</v>
      </c>
      <c r="B10" s="244">
        <v>104.22991180419922</v>
      </c>
      <c r="C10" s="244">
        <v>7.9366607666015625</v>
      </c>
    </row>
    <row r="11" spans="1:9" x14ac:dyDescent="0.2">
      <c r="A11" s="238">
        <v>43647</v>
      </c>
      <c r="B11" s="240">
        <v>103.65115356445313</v>
      </c>
      <c r="C11" s="240">
        <v>-1.8992493152618408</v>
      </c>
    </row>
    <row r="12" spans="1:9" x14ac:dyDescent="0.2">
      <c r="A12" s="242">
        <v>43678</v>
      </c>
      <c r="B12" s="244">
        <v>101.97959899902344</v>
      </c>
      <c r="C12" s="244">
        <v>-0.29228278994560242</v>
      </c>
    </row>
    <row r="13" spans="1:9" x14ac:dyDescent="0.2">
      <c r="A13" s="238">
        <v>43709</v>
      </c>
      <c r="B13" s="240">
        <v>97.608238220214844</v>
      </c>
      <c r="C13" s="240">
        <v>5.2597341537475586</v>
      </c>
    </row>
    <row r="14" spans="1:9" x14ac:dyDescent="0.2">
      <c r="A14" s="242">
        <v>43739</v>
      </c>
      <c r="B14" s="244">
        <v>97.721221923828125</v>
      </c>
      <c r="C14" s="244">
        <v>3.0612497329711914</v>
      </c>
    </row>
    <row r="15" spans="1:9" x14ac:dyDescent="0.2">
      <c r="A15" s="238">
        <v>43770</v>
      </c>
      <c r="B15" s="240">
        <v>107.19843292236328</v>
      </c>
      <c r="C15" s="240">
        <v>7.3045568466186523</v>
      </c>
    </row>
    <row r="16" spans="1:9" x14ac:dyDescent="0.2">
      <c r="A16" s="242">
        <v>43800</v>
      </c>
      <c r="B16" s="244">
        <v>115.30038452148438</v>
      </c>
      <c r="C16" s="244">
        <v>1.6266899108886719</v>
      </c>
    </row>
    <row r="17" spans="1:3" x14ac:dyDescent="0.2">
      <c r="A17" s="238">
        <v>43831</v>
      </c>
      <c r="B17" s="240">
        <v>100.44306945800781</v>
      </c>
      <c r="C17" s="240">
        <v>-2.3307993412017822</v>
      </c>
    </row>
    <row r="18" spans="1:3" x14ac:dyDescent="0.2">
      <c r="A18" s="242">
        <v>43862</v>
      </c>
      <c r="B18" s="244">
        <v>94.935462951660156</v>
      </c>
      <c r="C18" s="244">
        <v>-3.646134614944458</v>
      </c>
    </row>
    <row r="19" spans="1:3" x14ac:dyDescent="0.2">
      <c r="A19" s="238">
        <v>43891</v>
      </c>
      <c r="B19" s="240">
        <v>77.71240234375</v>
      </c>
      <c r="C19" s="240">
        <v>-22.255573272705078</v>
      </c>
    </row>
    <row r="20" spans="1:3" x14ac:dyDescent="0.2">
      <c r="A20" s="242">
        <v>43922</v>
      </c>
      <c r="B20" s="244">
        <v>41.226577758789063</v>
      </c>
      <c r="C20" s="244">
        <v>-57.55963134765625</v>
      </c>
    </row>
    <row r="21" spans="1:3" x14ac:dyDescent="0.2">
      <c r="A21" s="238">
        <v>43952</v>
      </c>
      <c r="B21" s="240">
        <v>39.464649200439453</v>
      </c>
      <c r="C21" s="240">
        <v>-60.776775360107422</v>
      </c>
    </row>
    <row r="22" spans="1:3" x14ac:dyDescent="0.2">
      <c r="A22" s="242">
        <v>43983</v>
      </c>
      <c r="B22" s="244">
        <v>43.693424224853516</v>
      </c>
      <c r="C22" s="244">
        <v>-58.079765319824219</v>
      </c>
    </row>
    <row r="23" spans="1:3" x14ac:dyDescent="0.2">
      <c r="A23" s="238">
        <v>44013</v>
      </c>
      <c r="B23" s="240">
        <v>52.919002532958984</v>
      </c>
      <c r="C23" s="240">
        <v>-48.945091247558594</v>
      </c>
    </row>
    <row r="24" spans="1:3" x14ac:dyDescent="0.2">
      <c r="A24" s="242">
        <v>44044</v>
      </c>
      <c r="B24" s="244">
        <v>53.826103210449219</v>
      </c>
      <c r="C24" s="244">
        <v>-47.218753814697266</v>
      </c>
    </row>
    <row r="25" spans="1:3" x14ac:dyDescent="0.2">
      <c r="A25" s="238">
        <v>44075</v>
      </c>
      <c r="B25" s="240">
        <v>58.636817932128906</v>
      </c>
      <c r="C25" s="240">
        <v>-39.926364898681641</v>
      </c>
    </row>
    <row r="26" spans="1:3" x14ac:dyDescent="0.2">
      <c r="A26" s="242">
        <v>44105</v>
      </c>
      <c r="B26" s="244">
        <v>61.473007202148438</v>
      </c>
      <c r="C26" s="244">
        <v>-37.093494415283203</v>
      </c>
    </row>
    <row r="27" spans="1:3" x14ac:dyDescent="0.2">
      <c r="A27" s="238">
        <v>44136</v>
      </c>
      <c r="B27" s="240">
        <v>71.808189392089844</v>
      </c>
      <c r="C27" s="240">
        <v>-33.013771057128906</v>
      </c>
    </row>
    <row r="28" spans="1:3" x14ac:dyDescent="0.2">
      <c r="A28" s="242">
        <v>44166</v>
      </c>
      <c r="B28" s="244">
        <v>77.661628723144531</v>
      </c>
      <c r="C28" s="244">
        <v>-32.644084930419922</v>
      </c>
    </row>
    <row r="29" spans="1:3" x14ac:dyDescent="0.2">
      <c r="A29" s="238">
        <v>44197</v>
      </c>
      <c r="B29" s="240">
        <v>65.726097106933594</v>
      </c>
      <c r="C29" s="240">
        <v>-34.563831329345703</v>
      </c>
    </row>
    <row r="30" spans="1:3" x14ac:dyDescent="0.2">
      <c r="A30" s="242">
        <v>44228</v>
      </c>
      <c r="B30" s="244">
        <v>65.092475891113281</v>
      </c>
      <c r="C30" s="244">
        <v>-31.435026168823242</v>
      </c>
    </row>
    <row r="31" spans="1:3" x14ac:dyDescent="0.2">
      <c r="A31" s="238">
        <v>44256</v>
      </c>
      <c r="B31" s="240">
        <v>72.3673095703125</v>
      </c>
      <c r="C31" s="240">
        <v>-6.8780436515808105</v>
      </c>
    </row>
    <row r="32" spans="1:3" x14ac:dyDescent="0.2">
      <c r="A32" s="242">
        <v>44287</v>
      </c>
      <c r="B32" s="244">
        <v>74.442481994628906</v>
      </c>
      <c r="C32" s="244">
        <v>80.56915283203125</v>
      </c>
    </row>
    <row r="33" spans="1:3" x14ac:dyDescent="0.2">
      <c r="A33" s="238">
        <v>44317</v>
      </c>
      <c r="B33" s="240">
        <v>80.317863464355469</v>
      </c>
      <c r="C33" s="240">
        <v>103.51850128173828</v>
      </c>
    </row>
    <row r="34" spans="1:3" x14ac:dyDescent="0.2">
      <c r="A34" s="242">
        <v>44348</v>
      </c>
      <c r="B34" s="244">
        <v>80.313560485839844</v>
      </c>
      <c r="C34" s="244">
        <v>83.811553955078125</v>
      </c>
    </row>
    <row r="35" spans="1:3" x14ac:dyDescent="0.2">
      <c r="A35" s="238">
        <v>44378</v>
      </c>
      <c r="B35" s="240">
        <v>87.732162475585938</v>
      </c>
      <c r="C35" s="240">
        <v>65.785743713378906</v>
      </c>
    </row>
    <row r="36" spans="1:3" x14ac:dyDescent="0.2">
      <c r="A36" s="242">
        <v>44409</v>
      </c>
      <c r="B36" s="244">
        <v>77.980491638183594</v>
      </c>
      <c r="C36" s="244">
        <v>44.874858856201172</v>
      </c>
    </row>
    <row r="37" spans="1:3" x14ac:dyDescent="0.2">
      <c r="A37" s="238">
        <v>44440</v>
      </c>
      <c r="B37" s="240">
        <v>74.253166198730469</v>
      </c>
      <c r="C37" s="240">
        <v>26.632326126098633</v>
      </c>
    </row>
    <row r="38" spans="1:3" x14ac:dyDescent="0.2">
      <c r="A38" s="242">
        <v>44470</v>
      </c>
      <c r="B38" s="244">
        <v>83.076911926269531</v>
      </c>
      <c r="C38" s="244">
        <v>35.143726348876953</v>
      </c>
    </row>
    <row r="39" spans="1:3" x14ac:dyDescent="0.2">
      <c r="A39" s="238">
        <v>44501</v>
      </c>
      <c r="B39" s="240">
        <v>61.601917266845703</v>
      </c>
      <c r="C39" s="240">
        <v>-14.213242530822754</v>
      </c>
    </row>
    <row r="40" spans="1:3" x14ac:dyDescent="0.2">
      <c r="A40" s="242">
        <v>44531</v>
      </c>
      <c r="B40" s="244">
        <v>61.055194854736328</v>
      </c>
      <c r="C40" s="244">
        <v>-21.383062362670898</v>
      </c>
    </row>
    <row r="41" spans="1:3" x14ac:dyDescent="0.2">
      <c r="A41" s="238">
        <v>44562</v>
      </c>
      <c r="B41" s="240">
        <v>84.009605407714844</v>
      </c>
      <c r="C41" s="240">
        <v>27.817729949951172</v>
      </c>
    </row>
    <row r="42" spans="1:3" x14ac:dyDescent="0.2">
      <c r="A42" s="242">
        <v>44593</v>
      </c>
      <c r="B42" s="244">
        <v>89.999061584472656</v>
      </c>
      <c r="C42" s="244">
        <v>38.263385772705078</v>
      </c>
    </row>
    <row r="43" spans="1:3" x14ac:dyDescent="0.2">
      <c r="A43" s="238">
        <v>44621</v>
      </c>
      <c r="B43" s="240">
        <v>93.796875</v>
      </c>
      <c r="C43" s="240">
        <v>29.612218856811523</v>
      </c>
    </row>
    <row r="44" spans="1:3" x14ac:dyDescent="0.2">
      <c r="A44" s="242">
        <v>44652</v>
      </c>
      <c r="B44" s="244">
        <v>90.700531005859375</v>
      </c>
      <c r="C44" s="244">
        <v>21.839746475219727</v>
      </c>
    </row>
    <row r="45" spans="1:3" x14ac:dyDescent="0.2">
      <c r="A45" s="238">
        <v>44682</v>
      </c>
      <c r="B45" s="240">
        <v>90.060203552246094</v>
      </c>
      <c r="C45" s="240">
        <v>12.129730224609375</v>
      </c>
    </row>
    <row r="46" spans="1:3" x14ac:dyDescent="0.2">
      <c r="A46" s="242">
        <v>44713</v>
      </c>
      <c r="B46" s="244">
        <v>86.589241027832031</v>
      </c>
      <c r="C46" s="244">
        <v>7.8139739036560059</v>
      </c>
    </row>
    <row r="47" spans="1:3" x14ac:dyDescent="0.2">
      <c r="A47" s="238">
        <v>44743</v>
      </c>
      <c r="B47" s="240">
        <v>96.035301208496094</v>
      </c>
      <c r="C47" s="240">
        <v>9.4641904830932617</v>
      </c>
    </row>
    <row r="48" spans="1:3" x14ac:dyDescent="0.2">
      <c r="A48" s="242">
        <v>44774</v>
      </c>
      <c r="B48" s="244">
        <v>91.1041259765625</v>
      </c>
      <c r="C48" s="244">
        <v>16.829381942749023</v>
      </c>
    </row>
    <row r="49" spans="1:3" x14ac:dyDescent="0.2">
      <c r="A49" s="238">
        <v>44805</v>
      </c>
      <c r="B49" s="240">
        <v>79.6138916015625</v>
      </c>
      <c r="C49" s="240">
        <v>7.2195243835449219</v>
      </c>
    </row>
    <row r="50" spans="1:3" x14ac:dyDescent="0.2">
      <c r="A50" s="242">
        <v>44835</v>
      </c>
      <c r="B50" s="244">
        <v>88.205284118652344</v>
      </c>
      <c r="C50" s="244">
        <v>6.1730413436889648</v>
      </c>
    </row>
    <row r="51" spans="1:3" x14ac:dyDescent="0.2">
      <c r="A51" s="238">
        <v>44866</v>
      </c>
      <c r="B51" s="240">
        <v>93.004974365234375</v>
      </c>
      <c r="C51" s="240">
        <v>50.977401733398438</v>
      </c>
    </row>
    <row r="52" spans="1:3" x14ac:dyDescent="0.2">
      <c r="A52" s="242">
        <v>44896</v>
      </c>
      <c r="B52" s="244">
        <v>97.268745422363281</v>
      </c>
      <c r="C52" s="244">
        <v>59.312808990478516</v>
      </c>
    </row>
    <row r="53" spans="1:3" x14ac:dyDescent="0.2">
      <c r="A53" s="238">
        <v>44927</v>
      </c>
      <c r="B53" s="240">
        <v>97.280548095703125</v>
      </c>
      <c r="C53" s="240">
        <v>15.796935081481934</v>
      </c>
    </row>
    <row r="54" spans="1:3" x14ac:dyDescent="0.2">
      <c r="A54" s="242">
        <v>44958</v>
      </c>
      <c r="B54" s="244">
        <v>91.007476806640625</v>
      </c>
      <c r="C54" s="244">
        <v>1.1204730272293091</v>
      </c>
    </row>
    <row r="55" spans="1:3" x14ac:dyDescent="0.2">
      <c r="A55" s="238">
        <v>44986</v>
      </c>
      <c r="B55" s="240">
        <v>92.449539184570313</v>
      </c>
      <c r="C55" s="240">
        <v>-1.4364399909973145</v>
      </c>
    </row>
    <row r="56" spans="1:3" x14ac:dyDescent="0.2">
      <c r="A56" s="242">
        <v>45017</v>
      </c>
      <c r="B56" s="244">
        <v>102.39534759521484</v>
      </c>
      <c r="C56" s="244">
        <v>12.893878936767578</v>
      </c>
    </row>
    <row r="57" spans="1:3" x14ac:dyDescent="0.2">
      <c r="A57" s="238">
        <v>45047</v>
      </c>
      <c r="B57" s="240">
        <v>77.230087280273438</v>
      </c>
      <c r="C57" s="240">
        <v>-14.24615478515625</v>
      </c>
    </row>
    <row r="58" spans="1:3" x14ac:dyDescent="0.2">
      <c r="A58" s="242">
        <v>45078</v>
      </c>
      <c r="B58" s="244">
        <v>93.478683471679688</v>
      </c>
      <c r="C58" s="244">
        <v>7.9564647674560547</v>
      </c>
    </row>
    <row r="59" spans="1:3" x14ac:dyDescent="0.2">
      <c r="A59" s="238">
        <v>45108</v>
      </c>
      <c r="B59" s="240">
        <v>67.835044860839844</v>
      </c>
      <c r="C59" s="240">
        <v>-29.364469528198242</v>
      </c>
    </row>
  </sheetData>
  <mergeCells count="1">
    <mergeCell ref="H1:I1"/>
  </mergeCells>
  <hyperlinks>
    <hyperlink ref="H1:I1" location="Index!A1" display="Regresar al Índice" xr:uid="{60EB2B75-50C1-4439-811B-9894B49B5E61}"/>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FE53-B202-4068-9C2C-1BA791D9F759}">
  <sheetPr codeName="Hoja6"/>
  <dimension ref="A1:J216"/>
  <sheetViews>
    <sheetView zoomScaleNormal="100" workbookViewId="0"/>
  </sheetViews>
  <sheetFormatPr baseColWidth="10" defaultColWidth="11.42578125" defaultRowHeight="12.75" x14ac:dyDescent="0.2"/>
  <cols>
    <col min="1" max="1" width="32.42578125" style="207" customWidth="1"/>
    <col min="2" max="2" width="13.7109375" style="66" customWidth="1"/>
    <col min="3" max="3" width="12.85546875" style="207" customWidth="1"/>
    <col min="4" max="4" width="11.42578125" style="207" customWidth="1"/>
    <col min="5" max="6" width="10.5703125" style="207" customWidth="1"/>
    <col min="7" max="7" width="7.85546875" style="207" bestFit="1" customWidth="1"/>
    <col min="8" max="8" width="6.140625" style="207" bestFit="1" customWidth="1"/>
    <col min="9" max="9" width="7.85546875" style="207" bestFit="1" customWidth="1"/>
    <col min="10" max="10" width="6.42578125" style="207" bestFit="1" customWidth="1"/>
    <col min="11" max="16384" width="11.42578125" style="207"/>
  </cols>
  <sheetData>
    <row r="1" spans="1:10" ht="15" x14ac:dyDescent="0.25">
      <c r="A1" s="27" t="s">
        <v>1827</v>
      </c>
      <c r="H1" s="149" t="s">
        <v>1294</v>
      </c>
      <c r="I1" s="149"/>
      <c r="J1" s="27"/>
    </row>
    <row r="2" spans="1:10" x14ac:dyDescent="0.2">
      <c r="A2" s="207" t="s">
        <v>1956</v>
      </c>
    </row>
    <row r="4" spans="1:10" ht="15.75" customHeight="1" x14ac:dyDescent="0.2"/>
    <row r="5" spans="1:10" ht="13.5" thickBot="1" x14ac:dyDescent="0.25">
      <c r="A5" s="208"/>
      <c r="B5" s="74"/>
      <c r="C5" s="208"/>
      <c r="D5" s="208"/>
      <c r="E5" s="208"/>
    </row>
    <row r="6" spans="1:10" ht="44.25" customHeight="1" x14ac:dyDescent="0.2">
      <c r="A6" s="127" t="s">
        <v>279</v>
      </c>
      <c r="B6" s="101">
        <v>2023</v>
      </c>
      <c r="C6" s="101">
        <v>2023</v>
      </c>
      <c r="D6" s="129" t="s">
        <v>378</v>
      </c>
      <c r="E6" s="129"/>
    </row>
    <row r="7" spans="1:10" ht="15.75" customHeight="1" thickBot="1" x14ac:dyDescent="0.25">
      <c r="A7" s="128"/>
      <c r="B7" s="102" t="s">
        <v>44</v>
      </c>
      <c r="C7" s="102" t="s">
        <v>45</v>
      </c>
      <c r="D7" s="88" t="s">
        <v>280</v>
      </c>
      <c r="E7" s="119" t="s">
        <v>281</v>
      </c>
    </row>
    <row r="8" spans="1:10" ht="26.25" thickBot="1" x14ac:dyDescent="0.25">
      <c r="A8" s="103" t="s">
        <v>269</v>
      </c>
      <c r="B8" s="104">
        <v>4022</v>
      </c>
      <c r="C8" s="104">
        <v>4029</v>
      </c>
      <c r="D8" s="105">
        <f>C8-B8</f>
        <v>7</v>
      </c>
      <c r="E8" s="106">
        <f>C8/B8-1</f>
        <v>1.740427647936249E-3</v>
      </c>
    </row>
    <row r="9" spans="1:10" ht="15.75" customHeight="1" thickBot="1" x14ac:dyDescent="0.25">
      <c r="A9" s="107" t="s">
        <v>270</v>
      </c>
      <c r="B9" s="108">
        <v>32120</v>
      </c>
      <c r="C9" s="108">
        <v>32106</v>
      </c>
      <c r="D9" s="105">
        <f t="shared" ref="D9:D15" si="0">C9-B9</f>
        <v>-14</v>
      </c>
      <c r="E9" s="106">
        <f t="shared" ref="E9:E16" si="1">C9/B9-1</f>
        <v>-4.3586550435870119E-4</v>
      </c>
    </row>
    <row r="10" spans="1:10" ht="15.75" customHeight="1" thickBot="1" x14ac:dyDescent="0.25">
      <c r="A10" s="107" t="s">
        <v>271</v>
      </c>
      <c r="B10" s="108">
        <v>13753</v>
      </c>
      <c r="C10" s="108">
        <v>13835</v>
      </c>
      <c r="D10" s="105">
        <f t="shared" si="0"/>
        <v>82</v>
      </c>
      <c r="E10" s="106">
        <f t="shared" si="1"/>
        <v>5.9623354904383419E-3</v>
      </c>
    </row>
    <row r="11" spans="1:10" ht="15.75" customHeight="1" thickBot="1" x14ac:dyDescent="0.25">
      <c r="A11" s="107" t="s">
        <v>282</v>
      </c>
      <c r="B11" s="109">
        <v>208</v>
      </c>
      <c r="C11" s="109">
        <v>208</v>
      </c>
      <c r="D11" s="105">
        <f t="shared" si="0"/>
        <v>0</v>
      </c>
      <c r="E11" s="106">
        <f t="shared" si="1"/>
        <v>0</v>
      </c>
    </row>
    <row r="12" spans="1:10" ht="15.75" customHeight="1" thickBot="1" x14ac:dyDescent="0.25">
      <c r="A12" s="107" t="s">
        <v>272</v>
      </c>
      <c r="B12" s="108">
        <v>16058</v>
      </c>
      <c r="C12" s="108">
        <v>16089</v>
      </c>
      <c r="D12" s="105">
        <f t="shared" si="0"/>
        <v>31</v>
      </c>
      <c r="E12" s="106">
        <f t="shared" si="1"/>
        <v>1.9305019305020377E-3</v>
      </c>
    </row>
    <row r="13" spans="1:10" ht="15.75" customHeight="1" thickBot="1" x14ac:dyDescent="0.25">
      <c r="A13" s="107" t="s">
        <v>273</v>
      </c>
      <c r="B13" s="109">
        <v>121</v>
      </c>
      <c r="C13" s="109">
        <v>122</v>
      </c>
      <c r="D13" s="105">
        <f t="shared" si="0"/>
        <v>1</v>
      </c>
      <c r="E13" s="106">
        <f t="shared" si="1"/>
        <v>8.2644628099173278E-3</v>
      </c>
    </row>
    <row r="14" spans="1:10" ht="12.75" customHeight="1" thickBot="1" x14ac:dyDescent="0.25">
      <c r="A14" s="107" t="s">
        <v>274</v>
      </c>
      <c r="B14" s="108">
        <v>34516</v>
      </c>
      <c r="C14" s="108">
        <v>34546</v>
      </c>
      <c r="D14" s="105">
        <f t="shared" si="0"/>
        <v>30</v>
      </c>
      <c r="E14" s="106">
        <f t="shared" si="1"/>
        <v>8.691621277088224E-4</v>
      </c>
    </row>
    <row r="15" spans="1:10" ht="13.5" thickBot="1" x14ac:dyDescent="0.25">
      <c r="A15" s="110" t="s">
        <v>275</v>
      </c>
      <c r="B15" s="111">
        <v>6288</v>
      </c>
      <c r="C15" s="111">
        <v>6302</v>
      </c>
      <c r="D15" s="105">
        <f t="shared" si="0"/>
        <v>14</v>
      </c>
      <c r="E15" s="106">
        <f t="shared" si="1"/>
        <v>2.2264631043256156E-3</v>
      </c>
    </row>
    <row r="16" spans="1:10" ht="13.5" thickBot="1" x14ac:dyDescent="0.25">
      <c r="A16" s="84" t="s">
        <v>283</v>
      </c>
      <c r="B16" s="85">
        <f>SUM(B8:B15)</f>
        <v>107086</v>
      </c>
      <c r="C16" s="85">
        <f>SUM(C8:C15)</f>
        <v>107237</v>
      </c>
      <c r="D16" s="86">
        <f>C16-B16</f>
        <v>151</v>
      </c>
      <c r="E16" s="112">
        <f t="shared" si="1"/>
        <v>1.4100816166444652E-3</v>
      </c>
    </row>
    <row r="17" spans="2:2" ht="12.75" customHeight="1" x14ac:dyDescent="0.2"/>
    <row r="18" spans="2:2" ht="15" customHeight="1" x14ac:dyDescent="0.2"/>
    <row r="29" spans="2:2" x14ac:dyDescent="0.2">
      <c r="B29" s="5"/>
    </row>
    <row r="30" spans="2:2" x14ac:dyDescent="0.2">
      <c r="B30" s="5"/>
    </row>
    <row r="31" spans="2:2" x14ac:dyDescent="0.2">
      <c r="B31" s="5"/>
    </row>
    <row r="32" spans="2: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3">
    <mergeCell ref="H1:I1"/>
    <mergeCell ref="A6:A7"/>
    <mergeCell ref="D6:E6"/>
  </mergeCells>
  <hyperlinks>
    <hyperlink ref="H1:I1" location="Index!A1" display="Regresar al Índice" xr:uid="{DC327D5D-9272-4EF6-8322-E3C7B3AD9826}"/>
  </hyperlinks>
  <pageMargins left="0.7" right="0.7" top="0.75" bottom="0.75" header="0.3" footer="0.3"/>
  <pageSetup orientation="portrait" horizontalDpi="4294967295" verticalDpi="4294967295"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BF5B1-CACB-4AC9-821E-0D5CF276A84E}">
  <sheetPr codeName="Hoja143"/>
  <dimension ref="A1:I37"/>
  <sheetViews>
    <sheetView workbookViewId="0"/>
  </sheetViews>
  <sheetFormatPr baseColWidth="10" defaultColWidth="9.140625" defaultRowHeight="12.75" x14ac:dyDescent="0.2"/>
  <cols>
    <col min="1" max="1" width="9.28515625" style="77" bestFit="1" customWidth="1"/>
    <col min="2" max="2" width="11.28515625" style="77" bestFit="1" customWidth="1"/>
    <col min="3" max="3" width="17.140625" style="77" bestFit="1" customWidth="1"/>
    <col min="4" max="4" width="9.28515625" style="77" bestFit="1" customWidth="1"/>
    <col min="5" max="16384" width="9.140625" style="77"/>
  </cols>
  <sheetData>
    <row r="1" spans="1:9" ht="15" x14ac:dyDescent="0.25">
      <c r="A1" s="27" t="s">
        <v>1943</v>
      </c>
      <c r="H1" s="151" t="s">
        <v>1294</v>
      </c>
      <c r="I1" s="151"/>
    </row>
    <row r="2" spans="1:9" x14ac:dyDescent="0.2">
      <c r="A2" s="77" t="s">
        <v>1270</v>
      </c>
    </row>
    <row r="4" spans="1:9" ht="38.25" x14ac:dyDescent="0.2">
      <c r="A4" s="236" t="s">
        <v>690</v>
      </c>
      <c r="B4" s="236" t="s">
        <v>414</v>
      </c>
      <c r="C4" s="236" t="s">
        <v>2</v>
      </c>
      <c r="D4" s="236" t="s">
        <v>689</v>
      </c>
    </row>
    <row r="5" spans="1:9" x14ac:dyDescent="0.2">
      <c r="A5" s="237">
        <v>72</v>
      </c>
      <c r="B5" s="238">
        <v>45108</v>
      </c>
      <c r="C5" s="239" t="s">
        <v>3</v>
      </c>
      <c r="D5" s="240">
        <v>33.990550994873047</v>
      </c>
    </row>
    <row r="6" spans="1:9" x14ac:dyDescent="0.2">
      <c r="A6" s="241">
        <v>72</v>
      </c>
      <c r="B6" s="242">
        <v>45108</v>
      </c>
      <c r="C6" s="243" t="s">
        <v>5</v>
      </c>
      <c r="D6" s="244">
        <v>-11.270893096923828</v>
      </c>
    </row>
    <row r="7" spans="1:9" x14ac:dyDescent="0.2">
      <c r="A7" s="237">
        <v>72</v>
      </c>
      <c r="B7" s="238">
        <v>45108</v>
      </c>
      <c r="C7" s="239" t="s">
        <v>4</v>
      </c>
      <c r="D7" s="240">
        <v>-20.80388069152832</v>
      </c>
    </row>
    <row r="8" spans="1:9" x14ac:dyDescent="0.2">
      <c r="A8" s="241">
        <v>72</v>
      </c>
      <c r="B8" s="242">
        <v>45108</v>
      </c>
      <c r="C8" s="243" t="s">
        <v>6</v>
      </c>
      <c r="D8" s="244">
        <v>6.4106559753417969</v>
      </c>
    </row>
    <row r="9" spans="1:9" x14ac:dyDescent="0.2">
      <c r="A9" s="237">
        <v>72</v>
      </c>
      <c r="B9" s="238">
        <v>45108</v>
      </c>
      <c r="C9" s="239" t="s">
        <v>7</v>
      </c>
      <c r="D9" s="240">
        <v>18.234310150146484</v>
      </c>
    </row>
    <row r="10" spans="1:9" x14ac:dyDescent="0.2">
      <c r="A10" s="241">
        <v>72</v>
      </c>
      <c r="B10" s="242">
        <v>45108</v>
      </c>
      <c r="C10" s="243" t="s">
        <v>8</v>
      </c>
      <c r="D10" s="244">
        <v>-5.4073300361633301</v>
      </c>
    </row>
    <row r="11" spans="1:9" x14ac:dyDescent="0.2">
      <c r="A11" s="237">
        <v>72</v>
      </c>
      <c r="B11" s="238">
        <v>45108</v>
      </c>
      <c r="C11" s="239" t="s">
        <v>9</v>
      </c>
      <c r="D11" s="240">
        <v>25.423469543457031</v>
      </c>
    </row>
    <row r="12" spans="1:9" x14ac:dyDescent="0.2">
      <c r="A12" s="241">
        <v>72</v>
      </c>
      <c r="B12" s="242">
        <v>45108</v>
      </c>
      <c r="C12" s="243" t="s">
        <v>10</v>
      </c>
      <c r="D12" s="244">
        <v>20.741184234619141</v>
      </c>
    </row>
    <row r="13" spans="1:9" x14ac:dyDescent="0.2">
      <c r="A13" s="237">
        <v>72</v>
      </c>
      <c r="B13" s="238">
        <v>45108</v>
      </c>
      <c r="C13" s="239" t="s">
        <v>11</v>
      </c>
      <c r="D13" s="240">
        <v>-9.987645149230957</v>
      </c>
    </row>
    <row r="14" spans="1:9" x14ac:dyDescent="0.2">
      <c r="A14" s="241">
        <v>72</v>
      </c>
      <c r="B14" s="242">
        <v>45108</v>
      </c>
      <c r="C14" s="243" t="s">
        <v>12</v>
      </c>
      <c r="D14" s="244">
        <v>-34.8160400390625</v>
      </c>
    </row>
    <row r="15" spans="1:9" x14ac:dyDescent="0.2">
      <c r="A15" s="237">
        <v>72</v>
      </c>
      <c r="B15" s="238">
        <v>45108</v>
      </c>
      <c r="C15" s="239" t="s">
        <v>13</v>
      </c>
      <c r="D15" s="240">
        <v>14.367302894592285</v>
      </c>
    </row>
    <row r="16" spans="1:9" x14ac:dyDescent="0.2">
      <c r="A16" s="241">
        <v>72</v>
      </c>
      <c r="B16" s="242">
        <v>45108</v>
      </c>
      <c r="C16" s="243" t="s">
        <v>14</v>
      </c>
      <c r="D16" s="244">
        <v>-2.3465878963470459</v>
      </c>
    </row>
    <row r="17" spans="1:4" x14ac:dyDescent="0.2">
      <c r="A17" s="237">
        <v>72</v>
      </c>
      <c r="B17" s="238">
        <v>45108</v>
      </c>
      <c r="C17" s="239" t="s">
        <v>15</v>
      </c>
      <c r="D17" s="240">
        <v>6.0501308441162109</v>
      </c>
    </row>
    <row r="18" spans="1:4" x14ac:dyDescent="0.2">
      <c r="A18" s="237">
        <v>72</v>
      </c>
      <c r="B18" s="242">
        <v>45108</v>
      </c>
      <c r="C18" s="243" t="s">
        <v>16</v>
      </c>
      <c r="D18" s="244">
        <v>-8.2917146682739258</v>
      </c>
    </row>
    <row r="19" spans="1:4" x14ac:dyDescent="0.2">
      <c r="A19" s="241">
        <v>72</v>
      </c>
      <c r="B19" s="238">
        <v>45108</v>
      </c>
      <c r="C19" s="239" t="s">
        <v>0</v>
      </c>
      <c r="D19" s="240">
        <v>-29.364469528198242</v>
      </c>
    </row>
    <row r="20" spans="1:4" x14ac:dyDescent="0.2">
      <c r="A20" s="237">
        <v>72</v>
      </c>
      <c r="B20" s="238">
        <v>45108</v>
      </c>
      <c r="C20" s="243" t="s">
        <v>17</v>
      </c>
      <c r="D20" s="244">
        <v>20.843469619750977</v>
      </c>
    </row>
    <row r="21" spans="1:4" x14ac:dyDescent="0.2">
      <c r="A21" s="241">
        <v>72</v>
      </c>
      <c r="B21" s="242">
        <v>45108</v>
      </c>
      <c r="C21" s="239" t="s">
        <v>18</v>
      </c>
      <c r="D21" s="240">
        <v>27.276220321655273</v>
      </c>
    </row>
    <row r="22" spans="1:4" x14ac:dyDescent="0.2">
      <c r="A22" s="237">
        <v>72</v>
      </c>
      <c r="B22" s="238">
        <v>45108</v>
      </c>
      <c r="C22" s="243" t="s">
        <v>19</v>
      </c>
      <c r="D22" s="244">
        <v>-10.663846969604492</v>
      </c>
    </row>
    <row r="23" spans="1:4" x14ac:dyDescent="0.2">
      <c r="A23" s="241">
        <v>72</v>
      </c>
      <c r="B23" s="242">
        <v>45108</v>
      </c>
      <c r="C23" s="239" t="s">
        <v>20</v>
      </c>
      <c r="D23" s="240">
        <v>-16.032108306884766</v>
      </c>
    </row>
    <row r="24" spans="1:4" x14ac:dyDescent="0.2">
      <c r="A24" s="237">
        <v>72</v>
      </c>
      <c r="B24" s="238">
        <v>45108</v>
      </c>
      <c r="C24" s="243" t="s">
        <v>21</v>
      </c>
      <c r="D24" s="244">
        <v>17.437530517578125</v>
      </c>
    </row>
    <row r="25" spans="1:4" x14ac:dyDescent="0.2">
      <c r="A25" s="241">
        <v>72</v>
      </c>
      <c r="B25" s="242">
        <v>45108</v>
      </c>
      <c r="C25" s="239" t="s">
        <v>22</v>
      </c>
      <c r="D25" s="240">
        <v>14.342194557189941</v>
      </c>
    </row>
    <row r="26" spans="1:4" x14ac:dyDescent="0.2">
      <c r="A26" s="237">
        <v>72</v>
      </c>
      <c r="B26" s="238">
        <v>45108</v>
      </c>
      <c r="C26" s="243" t="s">
        <v>23</v>
      </c>
      <c r="D26" s="244">
        <v>-4.302121639251709</v>
      </c>
    </row>
    <row r="27" spans="1:4" x14ac:dyDescent="0.2">
      <c r="A27" s="241">
        <v>72</v>
      </c>
      <c r="B27" s="242">
        <v>45108</v>
      </c>
      <c r="C27" s="239" t="s">
        <v>24</v>
      </c>
      <c r="D27" s="240">
        <v>-14.557245254516602</v>
      </c>
    </row>
    <row r="28" spans="1:4" x14ac:dyDescent="0.2">
      <c r="A28" s="237">
        <v>72</v>
      </c>
      <c r="B28" s="238">
        <v>45108</v>
      </c>
      <c r="C28" s="243" t="s">
        <v>25</v>
      </c>
      <c r="D28" s="244">
        <v>-7.2668657302856445</v>
      </c>
    </row>
    <row r="29" spans="1:4" x14ac:dyDescent="0.2">
      <c r="A29" s="241">
        <v>72</v>
      </c>
      <c r="B29" s="242">
        <v>45108</v>
      </c>
      <c r="C29" s="239" t="s">
        <v>26</v>
      </c>
      <c r="D29" s="240">
        <v>-4.2574834823608398</v>
      </c>
    </row>
    <row r="30" spans="1:4" x14ac:dyDescent="0.2">
      <c r="A30" s="237">
        <v>72</v>
      </c>
      <c r="B30" s="238">
        <v>45108</v>
      </c>
      <c r="C30" s="243" t="s">
        <v>27</v>
      </c>
      <c r="D30" s="244">
        <v>7.1157746315002441</v>
      </c>
    </row>
    <row r="31" spans="1:4" x14ac:dyDescent="0.2">
      <c r="A31" s="237">
        <v>72</v>
      </c>
      <c r="B31" s="242">
        <v>45108</v>
      </c>
      <c r="C31" s="239" t="s">
        <v>28</v>
      </c>
      <c r="D31" s="240">
        <v>-17.182565689086914</v>
      </c>
    </row>
    <row r="32" spans="1:4" x14ac:dyDescent="0.2">
      <c r="A32" s="241">
        <v>72</v>
      </c>
      <c r="B32" s="238">
        <v>45108</v>
      </c>
      <c r="C32" s="243" t="s">
        <v>29</v>
      </c>
      <c r="D32" s="244">
        <v>17.091636657714844</v>
      </c>
    </row>
    <row r="33" spans="1:4" x14ac:dyDescent="0.2">
      <c r="A33" s="237">
        <v>72</v>
      </c>
      <c r="B33" s="242">
        <v>45108</v>
      </c>
      <c r="C33" s="239" t="s">
        <v>30</v>
      </c>
      <c r="D33" s="240">
        <v>-2.5655255317687988</v>
      </c>
    </row>
    <row r="34" spans="1:4" x14ac:dyDescent="0.2">
      <c r="A34" s="241">
        <v>72</v>
      </c>
      <c r="B34" s="238">
        <v>45108</v>
      </c>
      <c r="C34" s="243" t="s">
        <v>31</v>
      </c>
      <c r="D34" s="244">
        <v>-7.7932214736938477</v>
      </c>
    </row>
    <row r="35" spans="1:4" x14ac:dyDescent="0.2">
      <c r="A35" s="237">
        <v>72</v>
      </c>
      <c r="B35" s="238">
        <v>45108</v>
      </c>
      <c r="C35" s="239" t="s">
        <v>32</v>
      </c>
      <c r="D35" s="240">
        <v>-2.1958558559417725</v>
      </c>
    </row>
    <row r="36" spans="1:4" x14ac:dyDescent="0.2">
      <c r="A36" s="241">
        <v>72</v>
      </c>
      <c r="B36" s="242">
        <v>45108</v>
      </c>
      <c r="C36" s="243" t="s">
        <v>33</v>
      </c>
      <c r="D36" s="244">
        <v>-23.312728881835938</v>
      </c>
    </row>
    <row r="37" spans="1:4" x14ac:dyDescent="0.2">
      <c r="A37" s="237">
        <v>72</v>
      </c>
      <c r="B37" s="238">
        <v>45108</v>
      </c>
      <c r="C37" s="239" t="s">
        <v>1</v>
      </c>
      <c r="D37" s="240">
        <v>0.32879120111465454</v>
      </c>
    </row>
  </sheetData>
  <mergeCells count="1">
    <mergeCell ref="H1:I1"/>
  </mergeCells>
  <hyperlinks>
    <hyperlink ref="H1:I1" location="Index!A1" display="Regresar al Índice" xr:uid="{5BCE64FD-5F7E-4044-B49C-2D8701B7DB7F}"/>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499F6-A47C-4F28-8F8F-F460B878145A}">
  <sheetPr codeName="Hoja144"/>
  <dimension ref="A1:I59"/>
  <sheetViews>
    <sheetView workbookViewId="0"/>
  </sheetViews>
  <sheetFormatPr baseColWidth="10" defaultColWidth="9.140625" defaultRowHeight="12.75" x14ac:dyDescent="0.2"/>
  <cols>
    <col min="1" max="1" width="12.5703125" style="77" customWidth="1"/>
    <col min="2" max="2" width="9.140625" style="77"/>
    <col min="3" max="3" width="11.42578125" style="77" customWidth="1"/>
    <col min="4" max="16384" width="9.140625" style="77"/>
  </cols>
  <sheetData>
    <row r="1" spans="1:9" ht="15" x14ac:dyDescent="0.25">
      <c r="A1" s="27" t="s">
        <v>1944</v>
      </c>
      <c r="H1" s="151" t="s">
        <v>1294</v>
      </c>
      <c r="I1" s="151"/>
    </row>
    <row r="2" spans="1:9" x14ac:dyDescent="0.2">
      <c r="A2" s="77" t="s">
        <v>1269</v>
      </c>
    </row>
    <row r="4" spans="1:9" ht="38.25" x14ac:dyDescent="0.2">
      <c r="A4" s="236" t="s">
        <v>414</v>
      </c>
      <c r="B4" s="236" t="s">
        <v>691</v>
      </c>
      <c r="C4" s="236" t="s">
        <v>689</v>
      </c>
    </row>
    <row r="5" spans="1:9" x14ac:dyDescent="0.2">
      <c r="A5" s="238">
        <v>43466</v>
      </c>
      <c r="B5" s="240">
        <v>97.403915405273438</v>
      </c>
      <c r="C5" s="240">
        <v>-7.311251163482666</v>
      </c>
    </row>
    <row r="6" spans="1:9" x14ac:dyDescent="0.2">
      <c r="A6" s="242">
        <v>43497</v>
      </c>
      <c r="B6" s="244">
        <v>97.329544067382813</v>
      </c>
      <c r="C6" s="244">
        <v>-7.2351431846618652</v>
      </c>
    </row>
    <row r="7" spans="1:9" x14ac:dyDescent="0.2">
      <c r="A7" s="238">
        <v>43525</v>
      </c>
      <c r="B7" s="240">
        <v>97.146629333496094</v>
      </c>
      <c r="C7" s="240">
        <v>-7.4866471290588379</v>
      </c>
    </row>
    <row r="8" spans="1:9" x14ac:dyDescent="0.2">
      <c r="A8" s="242">
        <v>43556</v>
      </c>
      <c r="B8" s="244">
        <v>106.92488098144531</v>
      </c>
      <c r="C8" s="244">
        <v>1.6365721225738525</v>
      </c>
    </row>
    <row r="9" spans="1:9" x14ac:dyDescent="0.2">
      <c r="A9" s="238">
        <v>43586</v>
      </c>
      <c r="B9" s="240">
        <v>106.76187896728516</v>
      </c>
      <c r="C9" s="240">
        <v>9.4984464645385742</v>
      </c>
    </row>
    <row r="10" spans="1:9" x14ac:dyDescent="0.2">
      <c r="A10" s="242">
        <v>43617</v>
      </c>
      <c r="B10" s="244">
        <v>106.52375030517578</v>
      </c>
      <c r="C10" s="244">
        <v>9.2651576995849609</v>
      </c>
    </row>
    <row r="11" spans="1:9" x14ac:dyDescent="0.2">
      <c r="A11" s="238">
        <v>43647</v>
      </c>
      <c r="B11" s="240">
        <v>106.61914825439453</v>
      </c>
      <c r="C11" s="240">
        <v>9.3672218322753906</v>
      </c>
    </row>
    <row r="12" spans="1:9" x14ac:dyDescent="0.2">
      <c r="A12" s="242">
        <v>43678</v>
      </c>
      <c r="B12" s="244">
        <v>106.53614044189453</v>
      </c>
      <c r="C12" s="244">
        <v>9.2930221557617188</v>
      </c>
    </row>
    <row r="13" spans="1:9" x14ac:dyDescent="0.2">
      <c r="A13" s="238">
        <v>43709</v>
      </c>
      <c r="B13" s="240">
        <v>106.64018249511719</v>
      </c>
      <c r="C13" s="240">
        <v>9.6058502197265625</v>
      </c>
    </row>
    <row r="14" spans="1:9" x14ac:dyDescent="0.2">
      <c r="A14" s="242">
        <v>43739</v>
      </c>
      <c r="B14" s="244">
        <v>106.69764709472656</v>
      </c>
      <c r="C14" s="244">
        <v>9.6348667144775391</v>
      </c>
    </row>
    <row r="15" spans="1:9" x14ac:dyDescent="0.2">
      <c r="A15" s="238">
        <v>43770</v>
      </c>
      <c r="B15" s="240">
        <v>106.84864044189453</v>
      </c>
      <c r="C15" s="240">
        <v>9.5372123718261719</v>
      </c>
    </row>
    <row r="16" spans="1:9" x14ac:dyDescent="0.2">
      <c r="A16" s="242">
        <v>43800</v>
      </c>
      <c r="B16" s="244">
        <v>106.87192535400391</v>
      </c>
      <c r="C16" s="244">
        <v>9.4287815093994141</v>
      </c>
    </row>
    <row r="17" spans="1:3" x14ac:dyDescent="0.2">
      <c r="A17" s="238">
        <v>43831</v>
      </c>
      <c r="B17" s="240">
        <v>106.75586700439453</v>
      </c>
      <c r="C17" s="240">
        <v>9.6012067794799805</v>
      </c>
    </row>
    <row r="18" spans="1:3" x14ac:dyDescent="0.2">
      <c r="A18" s="242">
        <v>43862</v>
      </c>
      <c r="B18" s="244">
        <v>106.98347473144531</v>
      </c>
      <c r="C18" s="244">
        <v>9.9188079833984375</v>
      </c>
    </row>
    <row r="19" spans="1:3" x14ac:dyDescent="0.2">
      <c r="A19" s="238">
        <v>43891</v>
      </c>
      <c r="B19" s="240">
        <v>106.19773101806641</v>
      </c>
      <c r="C19" s="240">
        <v>9.3169488906860352</v>
      </c>
    </row>
    <row r="20" spans="1:3" x14ac:dyDescent="0.2">
      <c r="A20" s="242">
        <v>43922</v>
      </c>
      <c r="B20" s="244">
        <v>101.97115325927734</v>
      </c>
      <c r="C20" s="244">
        <v>-4.6329045295715332</v>
      </c>
    </row>
    <row r="21" spans="1:3" x14ac:dyDescent="0.2">
      <c r="A21" s="238">
        <v>43952</v>
      </c>
      <c r="B21" s="240">
        <v>101.16024780273438</v>
      </c>
      <c r="C21" s="240">
        <v>-5.2468457221984863</v>
      </c>
    </row>
    <row r="22" spans="1:3" x14ac:dyDescent="0.2">
      <c r="A22" s="242">
        <v>43983</v>
      </c>
      <c r="B22" s="244">
        <v>100.65281677246094</v>
      </c>
      <c r="C22" s="244">
        <v>-5.5113844871520996</v>
      </c>
    </row>
    <row r="23" spans="1:3" x14ac:dyDescent="0.2">
      <c r="A23" s="238">
        <v>44013</v>
      </c>
      <c r="B23" s="240">
        <v>100.70314788818359</v>
      </c>
      <c r="C23" s="240">
        <v>-5.5487222671508789</v>
      </c>
    </row>
    <row r="24" spans="1:3" x14ac:dyDescent="0.2">
      <c r="A24" s="242">
        <v>44044</v>
      </c>
      <c r="B24" s="244">
        <v>100.77864074707031</v>
      </c>
      <c r="C24" s="244">
        <v>-5.4042692184448242</v>
      </c>
    </row>
    <row r="25" spans="1:3" x14ac:dyDescent="0.2">
      <c r="A25" s="238">
        <v>44075</v>
      </c>
      <c r="B25" s="240">
        <v>100.78352355957031</v>
      </c>
      <c r="C25" s="240">
        <v>-5.4919815063476563</v>
      </c>
    </row>
    <row r="26" spans="1:3" x14ac:dyDescent="0.2">
      <c r="A26" s="242">
        <v>44105</v>
      </c>
      <c r="B26" s="244">
        <v>100.80192565917969</v>
      </c>
      <c r="C26" s="244">
        <v>-5.5256338119506836</v>
      </c>
    </row>
    <row r="27" spans="1:3" x14ac:dyDescent="0.2">
      <c r="A27" s="238">
        <v>44136</v>
      </c>
      <c r="B27" s="240">
        <v>101.10089874267578</v>
      </c>
      <c r="C27" s="240">
        <v>-5.3793306350708008</v>
      </c>
    </row>
    <row r="28" spans="1:3" x14ac:dyDescent="0.2">
      <c r="A28" s="242">
        <v>44166</v>
      </c>
      <c r="B28" s="244">
        <v>101.20230865478516</v>
      </c>
      <c r="C28" s="244">
        <v>-5.3050570487976074</v>
      </c>
    </row>
    <row r="29" spans="1:3" x14ac:dyDescent="0.2">
      <c r="A29" s="238">
        <v>44197</v>
      </c>
      <c r="B29" s="240">
        <v>100.55591583251953</v>
      </c>
      <c r="C29" s="240">
        <v>-5.8075976371765137</v>
      </c>
    </row>
    <row r="30" spans="1:3" x14ac:dyDescent="0.2">
      <c r="A30" s="242">
        <v>44228</v>
      </c>
      <c r="B30" s="244">
        <v>100.43685150146484</v>
      </c>
      <c r="C30" s="244">
        <v>-6.1192846298217773</v>
      </c>
    </row>
    <row r="31" spans="1:3" x14ac:dyDescent="0.2">
      <c r="A31" s="238">
        <v>44256</v>
      </c>
      <c r="B31" s="240">
        <v>100.81807708740234</v>
      </c>
      <c r="C31" s="240">
        <v>-5.0656957626342773</v>
      </c>
    </row>
    <row r="32" spans="1:3" x14ac:dyDescent="0.2">
      <c r="A32" s="242">
        <v>44287</v>
      </c>
      <c r="B32" s="244">
        <v>101.08136749267578</v>
      </c>
      <c r="C32" s="244">
        <v>-0.87258577346801758</v>
      </c>
    </row>
    <row r="33" spans="1:3" x14ac:dyDescent="0.2">
      <c r="A33" s="238">
        <v>44317</v>
      </c>
      <c r="B33" s="240">
        <v>101.16099548339844</v>
      </c>
      <c r="C33" s="240">
        <v>7.3910522041842341E-4</v>
      </c>
    </row>
    <row r="34" spans="1:3" x14ac:dyDescent="0.2">
      <c r="A34" s="242">
        <v>44348</v>
      </c>
      <c r="B34" s="244">
        <v>101.56326293945313</v>
      </c>
      <c r="C34" s="244">
        <v>0.90454119443893433</v>
      </c>
    </row>
    <row r="35" spans="1:3" x14ac:dyDescent="0.2">
      <c r="A35" s="238">
        <v>44378</v>
      </c>
      <c r="B35" s="240">
        <v>104.76896667480469</v>
      </c>
      <c r="C35" s="240">
        <v>4.0374298095703125</v>
      </c>
    </row>
    <row r="36" spans="1:3" x14ac:dyDescent="0.2">
      <c r="A36" s="242">
        <v>44409</v>
      </c>
      <c r="B36" s="244">
        <v>106.08092498779297</v>
      </c>
      <c r="C36" s="244">
        <v>5.261317253112793</v>
      </c>
    </row>
    <row r="37" spans="1:3" x14ac:dyDescent="0.2">
      <c r="A37" s="238">
        <v>44440</v>
      </c>
      <c r="B37" s="240">
        <v>105.88636016845703</v>
      </c>
      <c r="C37" s="240">
        <v>5.0631656646728516</v>
      </c>
    </row>
    <row r="38" spans="1:3" x14ac:dyDescent="0.2">
      <c r="A38" s="242">
        <v>44470</v>
      </c>
      <c r="B38" s="244">
        <v>105.41011047363281</v>
      </c>
      <c r="C38" s="244">
        <v>4.5715246200561523</v>
      </c>
    </row>
    <row r="39" spans="1:3" x14ac:dyDescent="0.2">
      <c r="A39" s="238">
        <v>44501</v>
      </c>
      <c r="B39" s="240">
        <v>115.37728118896484</v>
      </c>
      <c r="C39" s="240">
        <v>14.120924949645996</v>
      </c>
    </row>
    <row r="40" spans="1:3" x14ac:dyDescent="0.2">
      <c r="A40" s="242">
        <v>44531</v>
      </c>
      <c r="B40" s="244">
        <v>100.98822021484375</v>
      </c>
      <c r="C40" s="244">
        <v>-0.21154502034187317</v>
      </c>
    </row>
    <row r="41" spans="1:3" x14ac:dyDescent="0.2">
      <c r="A41" s="238">
        <v>44562</v>
      </c>
      <c r="B41" s="240">
        <v>106.84375762939453</v>
      </c>
      <c r="C41" s="240">
        <v>6.253079891204834</v>
      </c>
    </row>
    <row r="42" spans="1:3" x14ac:dyDescent="0.2">
      <c r="A42" s="242">
        <v>44593</v>
      </c>
      <c r="B42" s="244">
        <v>103.90998077392578</v>
      </c>
      <c r="C42" s="244">
        <v>3.4580228328704834</v>
      </c>
    </row>
    <row r="43" spans="1:3" x14ac:dyDescent="0.2">
      <c r="A43" s="238">
        <v>44621</v>
      </c>
      <c r="B43" s="240">
        <v>101.69584655761719</v>
      </c>
      <c r="C43" s="240">
        <v>0.8706468939781189</v>
      </c>
    </row>
    <row r="44" spans="1:3" x14ac:dyDescent="0.2">
      <c r="A44" s="242">
        <v>44652</v>
      </c>
      <c r="B44" s="244">
        <v>101.71725463867188</v>
      </c>
      <c r="C44" s="244">
        <v>0.62908440828323364</v>
      </c>
    </row>
    <row r="45" spans="1:3" x14ac:dyDescent="0.2">
      <c r="A45" s="238">
        <v>44682</v>
      </c>
      <c r="B45" s="240">
        <v>101.51217651367188</v>
      </c>
      <c r="C45" s="240">
        <v>0.34715062379837036</v>
      </c>
    </row>
    <row r="46" spans="1:3" x14ac:dyDescent="0.2">
      <c r="A46" s="242">
        <v>44713</v>
      </c>
      <c r="B46" s="244">
        <v>101.65227508544922</v>
      </c>
      <c r="C46" s="244">
        <v>8.7642073631286621E-2</v>
      </c>
    </row>
    <row r="47" spans="1:3" x14ac:dyDescent="0.2">
      <c r="A47" s="238">
        <v>44743</v>
      </c>
      <c r="B47" s="240">
        <v>102.76704406738281</v>
      </c>
      <c r="C47" s="240">
        <v>-1.9107973575592041</v>
      </c>
    </row>
    <row r="48" spans="1:3" x14ac:dyDescent="0.2">
      <c r="A48" s="242">
        <v>44774</v>
      </c>
      <c r="B48" s="244">
        <v>102.19500732421875</v>
      </c>
      <c r="C48" s="244">
        <v>-3.663163423538208</v>
      </c>
    </row>
    <row r="49" spans="1:3" x14ac:dyDescent="0.2">
      <c r="A49" s="238">
        <v>44805</v>
      </c>
      <c r="B49" s="240">
        <v>101.59030151367188</v>
      </c>
      <c r="C49" s="240">
        <v>-4.0572352409362793</v>
      </c>
    </row>
    <row r="50" spans="1:3" x14ac:dyDescent="0.2">
      <c r="A50" s="242">
        <v>44835</v>
      </c>
      <c r="B50" s="244">
        <v>101.90392303466797</v>
      </c>
      <c r="C50" s="244">
        <v>-3.3262345790863037</v>
      </c>
    </row>
    <row r="51" spans="1:3" x14ac:dyDescent="0.2">
      <c r="A51" s="238">
        <v>44866</v>
      </c>
      <c r="B51" s="240">
        <v>106.70140838623047</v>
      </c>
      <c r="C51" s="240">
        <v>-7.5195679664611816</v>
      </c>
    </row>
    <row r="52" spans="1:3" x14ac:dyDescent="0.2">
      <c r="A52" s="242">
        <v>44896</v>
      </c>
      <c r="B52" s="244">
        <v>106.77426910400391</v>
      </c>
      <c r="C52" s="244">
        <v>5.7294297218322754</v>
      </c>
    </row>
    <row r="53" spans="1:3" x14ac:dyDescent="0.2">
      <c r="A53" s="238">
        <v>44927</v>
      </c>
      <c r="B53" s="240">
        <v>107.63551330566406</v>
      </c>
      <c r="C53" s="240">
        <v>0.74104064702987671</v>
      </c>
    </row>
    <row r="54" spans="1:3" x14ac:dyDescent="0.2">
      <c r="A54" s="242">
        <v>44958</v>
      </c>
      <c r="B54" s="244">
        <v>107.28733062744141</v>
      </c>
      <c r="C54" s="244">
        <v>3.2502651214599609</v>
      </c>
    </row>
    <row r="55" spans="1:3" x14ac:dyDescent="0.2">
      <c r="A55" s="238">
        <v>44986</v>
      </c>
      <c r="B55" s="240">
        <v>106.23191070556641</v>
      </c>
      <c r="C55" s="240">
        <v>4.4604220390319824</v>
      </c>
    </row>
    <row r="56" spans="1:3" x14ac:dyDescent="0.2">
      <c r="A56" s="242">
        <v>45017</v>
      </c>
      <c r="B56" s="244">
        <v>113.71640014648438</v>
      </c>
      <c r="C56" s="244">
        <v>11.796567916870117</v>
      </c>
    </row>
    <row r="57" spans="1:3" x14ac:dyDescent="0.2">
      <c r="A57" s="238">
        <v>45047</v>
      </c>
      <c r="B57" s="240">
        <v>100.23665618896484</v>
      </c>
      <c r="C57" s="240">
        <v>-1.2565195560455322</v>
      </c>
    </row>
    <row r="58" spans="1:3" x14ac:dyDescent="0.2">
      <c r="A58" s="242">
        <v>45078</v>
      </c>
      <c r="B58" s="244">
        <v>114.78759765625</v>
      </c>
      <c r="C58" s="244">
        <v>12.921818733215332</v>
      </c>
    </row>
    <row r="59" spans="1:3" x14ac:dyDescent="0.2">
      <c r="A59" s="238">
        <v>45108</v>
      </c>
      <c r="B59" s="240">
        <v>84.004920959472656</v>
      </c>
      <c r="C59" s="240">
        <v>-18.25694465637207</v>
      </c>
    </row>
  </sheetData>
  <mergeCells count="1">
    <mergeCell ref="H1:I1"/>
  </mergeCells>
  <hyperlinks>
    <hyperlink ref="H1:I1" location="Index!A1" display="Regresar al Índice" xr:uid="{65ADAEAB-B204-4D78-84B6-6E0EC1192AD0}"/>
  </hyperlinks>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53593-30A8-416C-ABF6-AE4F1911CAB2}">
  <sheetPr codeName="Hoja145"/>
  <dimension ref="A1:I37"/>
  <sheetViews>
    <sheetView workbookViewId="0"/>
  </sheetViews>
  <sheetFormatPr baseColWidth="10" defaultColWidth="9.140625" defaultRowHeight="12.75" x14ac:dyDescent="0.2"/>
  <cols>
    <col min="1" max="1" width="9.28515625" style="77" bestFit="1" customWidth="1"/>
    <col min="2" max="2" width="11.28515625" style="77" bestFit="1" customWidth="1"/>
    <col min="3" max="3" width="17.140625" style="77" bestFit="1" customWidth="1"/>
    <col min="4" max="4" width="9.28515625" style="77" bestFit="1" customWidth="1"/>
    <col min="5" max="16384" width="9.140625" style="77"/>
  </cols>
  <sheetData>
    <row r="1" spans="1:9" ht="15" x14ac:dyDescent="0.25">
      <c r="A1" s="27" t="s">
        <v>1945</v>
      </c>
      <c r="H1" s="151" t="s">
        <v>1294</v>
      </c>
      <c r="I1" s="151"/>
    </row>
    <row r="2" spans="1:9" x14ac:dyDescent="0.2">
      <c r="A2" s="77" t="s">
        <v>1270</v>
      </c>
    </row>
    <row r="4" spans="1:9" ht="38.25" x14ac:dyDescent="0.2">
      <c r="A4" s="236" t="s">
        <v>690</v>
      </c>
      <c r="B4" s="236" t="s">
        <v>414</v>
      </c>
      <c r="C4" s="236" t="s">
        <v>2</v>
      </c>
      <c r="D4" s="236" t="s">
        <v>689</v>
      </c>
    </row>
    <row r="5" spans="1:9" x14ac:dyDescent="0.2">
      <c r="A5" s="237">
        <v>72</v>
      </c>
      <c r="B5" s="238">
        <v>45108</v>
      </c>
      <c r="C5" s="239" t="s">
        <v>3</v>
      </c>
      <c r="D5" s="240">
        <v>14.101432800292969</v>
      </c>
    </row>
    <row r="6" spans="1:9" x14ac:dyDescent="0.2">
      <c r="A6" s="241">
        <v>72</v>
      </c>
      <c r="B6" s="242">
        <v>45108</v>
      </c>
      <c r="C6" s="243" t="s">
        <v>5</v>
      </c>
      <c r="D6" s="244">
        <v>0.90505558252334595</v>
      </c>
    </row>
    <row r="7" spans="1:9" x14ac:dyDescent="0.2">
      <c r="A7" s="237">
        <v>72</v>
      </c>
      <c r="B7" s="238">
        <v>45108</v>
      </c>
      <c r="C7" s="239" t="s">
        <v>4</v>
      </c>
      <c r="D7" s="240">
        <v>-12.79636287689209</v>
      </c>
    </row>
    <row r="8" spans="1:9" x14ac:dyDescent="0.2">
      <c r="A8" s="241">
        <v>72</v>
      </c>
      <c r="B8" s="242">
        <v>45108</v>
      </c>
      <c r="C8" s="243" t="s">
        <v>6</v>
      </c>
      <c r="D8" s="244">
        <v>15.109448432922363</v>
      </c>
    </row>
    <row r="9" spans="1:9" x14ac:dyDescent="0.2">
      <c r="A9" s="237">
        <v>72</v>
      </c>
      <c r="B9" s="238">
        <v>45108</v>
      </c>
      <c r="C9" s="239" t="s">
        <v>7</v>
      </c>
      <c r="D9" s="240">
        <v>-22.266883850097656</v>
      </c>
    </row>
    <row r="10" spans="1:9" x14ac:dyDescent="0.2">
      <c r="A10" s="241">
        <v>72</v>
      </c>
      <c r="B10" s="242">
        <v>45108</v>
      </c>
      <c r="C10" s="243" t="s">
        <v>8</v>
      </c>
      <c r="D10" s="244">
        <v>-6.4856538772583008</v>
      </c>
    </row>
    <row r="11" spans="1:9" x14ac:dyDescent="0.2">
      <c r="A11" s="237">
        <v>72</v>
      </c>
      <c r="B11" s="238">
        <v>45108</v>
      </c>
      <c r="C11" s="239" t="s">
        <v>9</v>
      </c>
      <c r="D11" s="240">
        <v>20.229532241821289</v>
      </c>
    </row>
    <row r="12" spans="1:9" x14ac:dyDescent="0.2">
      <c r="A12" s="241">
        <v>72</v>
      </c>
      <c r="B12" s="242">
        <v>45108</v>
      </c>
      <c r="C12" s="243" t="s">
        <v>10</v>
      </c>
      <c r="D12" s="244">
        <v>10.131606101989746</v>
      </c>
    </row>
    <row r="13" spans="1:9" x14ac:dyDescent="0.2">
      <c r="A13" s="237">
        <v>72</v>
      </c>
      <c r="B13" s="238">
        <v>45108</v>
      </c>
      <c r="C13" s="239" t="s">
        <v>11</v>
      </c>
      <c r="D13" s="240">
        <v>-10.920313835144043</v>
      </c>
    </row>
    <row r="14" spans="1:9" x14ac:dyDescent="0.2">
      <c r="A14" s="241">
        <v>72</v>
      </c>
      <c r="B14" s="242">
        <v>45108</v>
      </c>
      <c r="C14" s="243" t="s">
        <v>12</v>
      </c>
      <c r="D14" s="244">
        <v>-36.068149566650391</v>
      </c>
    </row>
    <row r="15" spans="1:9" x14ac:dyDescent="0.2">
      <c r="A15" s="237">
        <v>72</v>
      </c>
      <c r="B15" s="238">
        <v>45108</v>
      </c>
      <c r="C15" s="239" t="s">
        <v>13</v>
      </c>
      <c r="D15" s="240">
        <v>24.972190856933594</v>
      </c>
    </row>
    <row r="16" spans="1:9" x14ac:dyDescent="0.2">
      <c r="A16" s="241">
        <v>72</v>
      </c>
      <c r="B16" s="242">
        <v>45108</v>
      </c>
      <c r="C16" s="243" t="s">
        <v>14</v>
      </c>
      <c r="D16" s="244">
        <v>-16.35643196105957</v>
      </c>
    </row>
    <row r="17" spans="1:4" x14ac:dyDescent="0.2">
      <c r="A17" s="237">
        <v>72</v>
      </c>
      <c r="B17" s="238">
        <v>45108</v>
      </c>
      <c r="C17" s="239" t="s">
        <v>15</v>
      </c>
      <c r="D17" s="240">
        <v>15.871399879455566</v>
      </c>
    </row>
    <row r="18" spans="1:4" x14ac:dyDescent="0.2">
      <c r="A18" s="237">
        <v>72</v>
      </c>
      <c r="B18" s="242">
        <v>45108</v>
      </c>
      <c r="C18" s="243" t="s">
        <v>16</v>
      </c>
      <c r="D18" s="244">
        <v>2.9340736865997314</v>
      </c>
    </row>
    <row r="19" spans="1:4" x14ac:dyDescent="0.2">
      <c r="A19" s="241">
        <v>72</v>
      </c>
      <c r="B19" s="238">
        <v>45108</v>
      </c>
      <c r="C19" s="239" t="s">
        <v>0</v>
      </c>
      <c r="D19" s="240">
        <v>-18.25694465637207</v>
      </c>
    </row>
    <row r="20" spans="1:4" x14ac:dyDescent="0.2">
      <c r="A20" s="237">
        <v>72</v>
      </c>
      <c r="B20" s="238">
        <v>45108</v>
      </c>
      <c r="C20" s="243" t="s">
        <v>17</v>
      </c>
      <c r="D20" s="244">
        <v>-1.1734542846679688</v>
      </c>
    </row>
    <row r="21" spans="1:4" x14ac:dyDescent="0.2">
      <c r="A21" s="241">
        <v>72</v>
      </c>
      <c r="B21" s="242">
        <v>45108</v>
      </c>
      <c r="C21" s="239" t="s">
        <v>18</v>
      </c>
      <c r="D21" s="240">
        <v>21.013786315917969</v>
      </c>
    </row>
    <row r="22" spans="1:4" x14ac:dyDescent="0.2">
      <c r="A22" s="237">
        <v>72</v>
      </c>
      <c r="B22" s="238">
        <v>45108</v>
      </c>
      <c r="C22" s="243" t="s">
        <v>19</v>
      </c>
      <c r="D22" s="244">
        <v>-4.9109125137329102</v>
      </c>
    </row>
    <row r="23" spans="1:4" x14ac:dyDescent="0.2">
      <c r="A23" s="241">
        <v>72</v>
      </c>
      <c r="B23" s="242">
        <v>45108</v>
      </c>
      <c r="C23" s="239" t="s">
        <v>20</v>
      </c>
      <c r="D23" s="240">
        <v>-8.2554712295532227</v>
      </c>
    </row>
    <row r="24" spans="1:4" x14ac:dyDescent="0.2">
      <c r="A24" s="237">
        <v>72</v>
      </c>
      <c r="B24" s="238">
        <v>45108</v>
      </c>
      <c r="C24" s="243" t="s">
        <v>21</v>
      </c>
      <c r="D24" s="244">
        <v>-7.2045884132385254</v>
      </c>
    </row>
    <row r="25" spans="1:4" x14ac:dyDescent="0.2">
      <c r="A25" s="241">
        <v>72</v>
      </c>
      <c r="B25" s="242">
        <v>45108</v>
      </c>
      <c r="C25" s="239" t="s">
        <v>22</v>
      </c>
      <c r="D25" s="240">
        <v>19.139726638793945</v>
      </c>
    </row>
    <row r="26" spans="1:4" x14ac:dyDescent="0.2">
      <c r="A26" s="237">
        <v>72</v>
      </c>
      <c r="B26" s="238">
        <v>45108</v>
      </c>
      <c r="C26" s="243" t="s">
        <v>23</v>
      </c>
      <c r="D26" s="244">
        <v>3.8892276287078857</v>
      </c>
    </row>
    <row r="27" spans="1:4" x14ac:dyDescent="0.2">
      <c r="A27" s="241">
        <v>72</v>
      </c>
      <c r="B27" s="242">
        <v>45108</v>
      </c>
      <c r="C27" s="239" t="s">
        <v>24</v>
      </c>
      <c r="D27" s="240">
        <v>-14.706653594970703</v>
      </c>
    </row>
    <row r="28" spans="1:4" x14ac:dyDescent="0.2">
      <c r="A28" s="237">
        <v>72</v>
      </c>
      <c r="B28" s="238">
        <v>45108</v>
      </c>
      <c r="C28" s="243" t="s">
        <v>25</v>
      </c>
      <c r="D28" s="244">
        <v>-3.9869768619537354</v>
      </c>
    </row>
    <row r="29" spans="1:4" x14ac:dyDescent="0.2">
      <c r="A29" s="241">
        <v>72</v>
      </c>
      <c r="B29" s="242">
        <v>45108</v>
      </c>
      <c r="C29" s="239" t="s">
        <v>26</v>
      </c>
      <c r="D29" s="240">
        <v>-24.869377136230469</v>
      </c>
    </row>
    <row r="30" spans="1:4" x14ac:dyDescent="0.2">
      <c r="A30" s="237">
        <v>72</v>
      </c>
      <c r="B30" s="238">
        <v>45108</v>
      </c>
      <c r="C30" s="243" t="s">
        <v>27</v>
      </c>
      <c r="D30" s="244">
        <v>-8.6301231384277344</v>
      </c>
    </row>
    <row r="31" spans="1:4" x14ac:dyDescent="0.2">
      <c r="A31" s="237">
        <v>72</v>
      </c>
      <c r="B31" s="242">
        <v>45108</v>
      </c>
      <c r="C31" s="239" t="s">
        <v>28</v>
      </c>
      <c r="D31" s="240">
        <v>-4.6628785133361816</v>
      </c>
    </row>
    <row r="32" spans="1:4" x14ac:dyDescent="0.2">
      <c r="A32" s="241">
        <v>72</v>
      </c>
      <c r="B32" s="238">
        <v>45108</v>
      </c>
      <c r="C32" s="243" t="s">
        <v>29</v>
      </c>
      <c r="D32" s="244">
        <v>15.219744682312012</v>
      </c>
    </row>
    <row r="33" spans="1:4" x14ac:dyDescent="0.2">
      <c r="A33" s="237">
        <v>72</v>
      </c>
      <c r="B33" s="242">
        <v>45108</v>
      </c>
      <c r="C33" s="239" t="s">
        <v>30</v>
      </c>
      <c r="D33" s="240">
        <v>-14.977509498596191</v>
      </c>
    </row>
    <row r="34" spans="1:4" x14ac:dyDescent="0.2">
      <c r="A34" s="241">
        <v>72</v>
      </c>
      <c r="B34" s="238">
        <v>45108</v>
      </c>
      <c r="C34" s="243" t="s">
        <v>31</v>
      </c>
      <c r="D34" s="244">
        <v>20.005292892456055</v>
      </c>
    </row>
    <row r="35" spans="1:4" x14ac:dyDescent="0.2">
      <c r="A35" s="237">
        <v>72</v>
      </c>
      <c r="B35" s="238">
        <v>45108</v>
      </c>
      <c r="C35" s="239" t="s">
        <v>32</v>
      </c>
      <c r="D35" s="240">
        <v>4.7806873321533203</v>
      </c>
    </row>
    <row r="36" spans="1:4" x14ac:dyDescent="0.2">
      <c r="A36" s="241">
        <v>72</v>
      </c>
      <c r="B36" s="242">
        <v>45108</v>
      </c>
      <c r="C36" s="243" t="s">
        <v>33</v>
      </c>
      <c r="D36" s="244">
        <v>-8.5223169326782227</v>
      </c>
    </row>
    <row r="37" spans="1:4" x14ac:dyDescent="0.2">
      <c r="A37" s="237">
        <v>72</v>
      </c>
      <c r="B37" s="238">
        <v>45108</v>
      </c>
      <c r="C37" s="239" t="s">
        <v>1</v>
      </c>
      <c r="D37" s="240">
        <v>1.2851936817169189</v>
      </c>
    </row>
  </sheetData>
  <mergeCells count="1">
    <mergeCell ref="H1:I1"/>
  </mergeCells>
  <hyperlinks>
    <hyperlink ref="H1:I1" location="Index!A1" display="Regresar al Índice" xr:uid="{7D8E5576-8440-4BEB-842B-5DB1DF5E8936}"/>
  </hyperlinks>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7F7F9-693A-4EC7-A39B-41056DA11BA1}">
  <sheetPr codeName="Hoja154"/>
  <dimension ref="A1:Z95"/>
  <sheetViews>
    <sheetView zoomScaleNormal="100" workbookViewId="0"/>
  </sheetViews>
  <sheetFormatPr baseColWidth="10" defaultColWidth="11.42578125" defaultRowHeight="12.75" x14ac:dyDescent="0.2"/>
  <cols>
    <col min="1" max="3" width="11.42578125" style="152"/>
    <col min="4" max="4" width="36.7109375" style="152" customWidth="1"/>
    <col min="5" max="5" width="37" style="152" customWidth="1"/>
    <col min="6" max="16384" width="11.42578125" style="152"/>
  </cols>
  <sheetData>
    <row r="1" spans="1:26" ht="15" x14ac:dyDescent="0.25">
      <c r="A1" s="27" t="s">
        <v>1946</v>
      </c>
      <c r="H1" s="151" t="s">
        <v>1294</v>
      </c>
      <c r="I1" s="151"/>
    </row>
    <row r="2" spans="1:26" x14ac:dyDescent="0.2">
      <c r="A2" s="227" t="s">
        <v>1265</v>
      </c>
    </row>
    <row r="4" spans="1:26" x14ac:dyDescent="0.2">
      <c r="C4" s="230"/>
    </row>
    <row r="5" spans="1:26" x14ac:dyDescent="0.2">
      <c r="D5" s="47" t="s">
        <v>408</v>
      </c>
      <c r="E5" s="47" t="s">
        <v>409</v>
      </c>
      <c r="F5" s="47" t="s">
        <v>410</v>
      </c>
      <c r="G5" s="47" t="s">
        <v>1069</v>
      </c>
      <c r="H5" s="47" t="s">
        <v>1068</v>
      </c>
      <c r="I5" s="47" t="s">
        <v>1070</v>
      </c>
    </row>
    <row r="6" spans="1:26" x14ac:dyDescent="0.2">
      <c r="A6" s="144">
        <v>2016</v>
      </c>
      <c r="B6" s="48" t="s">
        <v>38</v>
      </c>
      <c r="C6" s="48" t="s">
        <v>0</v>
      </c>
      <c r="D6" s="156">
        <v>2</v>
      </c>
      <c r="E6" s="156">
        <v>0</v>
      </c>
      <c r="F6" s="156">
        <v>7</v>
      </c>
      <c r="G6" s="156">
        <v>9</v>
      </c>
      <c r="H6" s="157">
        <v>4.4400000000000004</v>
      </c>
      <c r="I6" s="156">
        <v>142</v>
      </c>
    </row>
    <row r="7" spans="1:26" x14ac:dyDescent="0.2">
      <c r="A7" s="144"/>
      <c r="B7" s="49" t="s">
        <v>39</v>
      </c>
      <c r="C7" s="49" t="s">
        <v>0</v>
      </c>
      <c r="D7" s="158">
        <v>5</v>
      </c>
      <c r="E7" s="158">
        <v>0</v>
      </c>
      <c r="F7" s="158">
        <v>6</v>
      </c>
      <c r="G7" s="158">
        <v>11</v>
      </c>
      <c r="H7" s="159">
        <v>3.78</v>
      </c>
      <c r="I7" s="158">
        <v>121</v>
      </c>
    </row>
    <row r="8" spans="1:26" x14ac:dyDescent="0.2">
      <c r="A8" s="144"/>
      <c r="B8" s="48" t="s">
        <v>40</v>
      </c>
      <c r="C8" s="48" t="s">
        <v>0</v>
      </c>
      <c r="D8" s="156">
        <v>4</v>
      </c>
      <c r="E8" s="156">
        <v>0</v>
      </c>
      <c r="F8" s="156">
        <v>30</v>
      </c>
      <c r="G8" s="156">
        <v>34</v>
      </c>
      <c r="H8" s="157">
        <v>19.78</v>
      </c>
      <c r="I8" s="156">
        <v>633</v>
      </c>
    </row>
    <row r="9" spans="1:26" x14ac:dyDescent="0.2">
      <c r="A9" s="144"/>
      <c r="B9" s="49" t="s">
        <v>41</v>
      </c>
      <c r="C9" s="49" t="s">
        <v>0</v>
      </c>
      <c r="D9" s="158">
        <v>2</v>
      </c>
      <c r="E9" s="158">
        <v>1</v>
      </c>
      <c r="F9" s="158">
        <v>30</v>
      </c>
      <c r="G9" s="158">
        <v>33</v>
      </c>
      <c r="H9" s="159">
        <v>13.53</v>
      </c>
      <c r="I9" s="158">
        <v>433</v>
      </c>
    </row>
    <row r="10" spans="1:26" x14ac:dyDescent="0.2">
      <c r="A10" s="144"/>
      <c r="B10" s="48" t="s">
        <v>42</v>
      </c>
      <c r="C10" s="48" t="s">
        <v>0</v>
      </c>
      <c r="D10" s="156">
        <v>2</v>
      </c>
      <c r="E10" s="156">
        <v>4</v>
      </c>
      <c r="F10" s="156">
        <v>56</v>
      </c>
      <c r="G10" s="156">
        <v>62</v>
      </c>
      <c r="H10" s="157">
        <v>13.63</v>
      </c>
      <c r="I10" s="156">
        <v>436</v>
      </c>
      <c r="W10" s="152">
        <v>360</v>
      </c>
    </row>
    <row r="11" spans="1:26" x14ac:dyDescent="0.2">
      <c r="A11" s="144"/>
      <c r="B11" s="49" t="s">
        <v>43</v>
      </c>
      <c r="C11" s="49" t="s">
        <v>0</v>
      </c>
      <c r="D11" s="158">
        <v>3</v>
      </c>
      <c r="E11" s="158">
        <v>6</v>
      </c>
      <c r="F11" s="158">
        <v>128</v>
      </c>
      <c r="G11" s="158">
        <v>137</v>
      </c>
      <c r="H11" s="159">
        <v>33.53</v>
      </c>
      <c r="I11" s="159">
        <v>1073</v>
      </c>
      <c r="V11" s="231"/>
      <c r="W11" s="152">
        <v>540</v>
      </c>
      <c r="X11" s="232">
        <f>(W11/W10)-1</f>
        <v>0.5</v>
      </c>
    </row>
    <row r="12" spans="1:26" x14ac:dyDescent="0.2">
      <c r="A12" s="144"/>
      <c r="B12" s="48" t="s">
        <v>44</v>
      </c>
      <c r="C12" s="48" t="s">
        <v>0</v>
      </c>
      <c r="D12" s="156">
        <v>2</v>
      </c>
      <c r="E12" s="156">
        <v>2</v>
      </c>
      <c r="F12" s="156">
        <v>64</v>
      </c>
      <c r="G12" s="156">
        <v>68</v>
      </c>
      <c r="H12" s="157">
        <v>27.94</v>
      </c>
      <c r="I12" s="156">
        <v>894</v>
      </c>
    </row>
    <row r="13" spans="1:26" x14ac:dyDescent="0.2">
      <c r="A13" s="144"/>
      <c r="B13" s="49" t="s">
        <v>45</v>
      </c>
      <c r="C13" s="49" t="s">
        <v>0</v>
      </c>
      <c r="D13" s="158">
        <v>1</v>
      </c>
      <c r="E13" s="158">
        <v>8</v>
      </c>
      <c r="F13" s="158">
        <v>43</v>
      </c>
      <c r="G13" s="158">
        <v>52</v>
      </c>
      <c r="H13" s="159">
        <v>27.91</v>
      </c>
      <c r="I13" s="158">
        <v>893</v>
      </c>
    </row>
    <row r="14" spans="1:26" x14ac:dyDescent="0.2">
      <c r="A14" s="144"/>
      <c r="B14" s="48" t="s">
        <v>46</v>
      </c>
      <c r="C14" s="48" t="s">
        <v>0</v>
      </c>
      <c r="D14" s="156">
        <v>1</v>
      </c>
      <c r="E14" s="156">
        <v>9</v>
      </c>
      <c r="F14" s="156">
        <v>28</v>
      </c>
      <c r="G14" s="156">
        <v>38</v>
      </c>
      <c r="H14" s="157">
        <v>27.34</v>
      </c>
      <c r="I14" s="156">
        <v>875</v>
      </c>
      <c r="W14" s="152">
        <v>474</v>
      </c>
    </row>
    <row r="15" spans="1:26" x14ac:dyDescent="0.2">
      <c r="A15" s="144"/>
      <c r="B15" s="49" t="s">
        <v>47</v>
      </c>
      <c r="C15" s="49" t="s">
        <v>0</v>
      </c>
      <c r="D15" s="158">
        <v>20</v>
      </c>
      <c r="E15" s="158">
        <v>5</v>
      </c>
      <c r="F15" s="158">
        <v>28</v>
      </c>
      <c r="G15" s="158">
        <v>53</v>
      </c>
      <c r="H15" s="159">
        <v>22.88</v>
      </c>
      <c r="I15" s="158">
        <v>732</v>
      </c>
      <c r="W15" s="152">
        <v>540</v>
      </c>
      <c r="X15" s="233">
        <f>(W15/W14)-1</f>
        <v>0.139240506329114</v>
      </c>
    </row>
    <row r="16" spans="1:26" x14ac:dyDescent="0.2">
      <c r="A16" s="144"/>
      <c r="B16" s="48" t="s">
        <v>48</v>
      </c>
      <c r="C16" s="48" t="s">
        <v>0</v>
      </c>
      <c r="D16" s="156">
        <v>8</v>
      </c>
      <c r="E16" s="156">
        <v>6</v>
      </c>
      <c r="F16" s="156">
        <v>51</v>
      </c>
      <c r="G16" s="156">
        <v>65</v>
      </c>
      <c r="H16" s="157">
        <v>29</v>
      </c>
      <c r="I16" s="156">
        <v>928</v>
      </c>
      <c r="Z16" s="234"/>
    </row>
    <row r="17" spans="1:26" x14ac:dyDescent="0.2">
      <c r="A17" s="144"/>
      <c r="B17" s="49" t="s">
        <v>49</v>
      </c>
      <c r="C17" s="49" t="s">
        <v>0</v>
      </c>
      <c r="D17" s="158">
        <v>1</v>
      </c>
      <c r="E17" s="158">
        <v>10</v>
      </c>
      <c r="F17" s="158">
        <v>51</v>
      </c>
      <c r="G17" s="158">
        <v>62</v>
      </c>
      <c r="H17" s="159">
        <v>34.53</v>
      </c>
      <c r="I17" s="159">
        <v>1105</v>
      </c>
    </row>
    <row r="18" spans="1:26" x14ac:dyDescent="0.2">
      <c r="A18" s="144">
        <v>2017</v>
      </c>
      <c r="B18" s="48" t="s">
        <v>38</v>
      </c>
      <c r="C18" s="48" t="s">
        <v>0</v>
      </c>
      <c r="D18" s="156">
        <v>15</v>
      </c>
      <c r="E18" s="156">
        <v>6</v>
      </c>
      <c r="F18" s="156">
        <v>21</v>
      </c>
      <c r="G18" s="156">
        <v>42</v>
      </c>
      <c r="H18" s="157">
        <v>18.66</v>
      </c>
      <c r="I18" s="156">
        <v>597</v>
      </c>
    </row>
    <row r="19" spans="1:26" x14ac:dyDescent="0.2">
      <c r="A19" s="144"/>
      <c r="B19" s="49" t="s">
        <v>39</v>
      </c>
      <c r="C19" s="49" t="s">
        <v>0</v>
      </c>
      <c r="D19" s="158">
        <v>3</v>
      </c>
      <c r="E19" s="158">
        <v>4</v>
      </c>
      <c r="F19" s="158">
        <v>29</v>
      </c>
      <c r="G19" s="158">
        <v>36</v>
      </c>
      <c r="H19" s="159">
        <v>23.44</v>
      </c>
      <c r="I19" s="158">
        <v>750</v>
      </c>
    </row>
    <row r="20" spans="1:26" x14ac:dyDescent="0.2">
      <c r="A20" s="144"/>
      <c r="B20" s="48" t="s">
        <v>40</v>
      </c>
      <c r="C20" s="48" t="s">
        <v>0</v>
      </c>
      <c r="D20" s="156">
        <v>1</v>
      </c>
      <c r="E20" s="156">
        <v>7</v>
      </c>
      <c r="F20" s="156">
        <v>61</v>
      </c>
      <c r="G20" s="156">
        <v>69</v>
      </c>
      <c r="H20" s="157">
        <v>35.630000000000003</v>
      </c>
      <c r="I20" s="157">
        <v>1140</v>
      </c>
      <c r="Z20" s="231"/>
    </row>
    <row r="21" spans="1:26" x14ac:dyDescent="0.2">
      <c r="A21" s="144"/>
      <c r="B21" s="49" t="s">
        <v>41</v>
      </c>
      <c r="C21" s="49" t="s">
        <v>0</v>
      </c>
      <c r="D21" s="158">
        <v>1</v>
      </c>
      <c r="E21" s="158">
        <v>1</v>
      </c>
      <c r="F21" s="158">
        <v>57</v>
      </c>
      <c r="G21" s="158">
        <v>59</v>
      </c>
      <c r="H21" s="159">
        <v>28.63</v>
      </c>
      <c r="I21" s="158">
        <v>916</v>
      </c>
      <c r="V21" s="228"/>
    </row>
    <row r="22" spans="1:26" x14ac:dyDescent="0.2">
      <c r="A22" s="144"/>
      <c r="B22" s="48" t="s">
        <v>42</v>
      </c>
      <c r="C22" s="48" t="s">
        <v>0</v>
      </c>
      <c r="D22" s="156">
        <v>0</v>
      </c>
      <c r="E22" s="156">
        <v>4</v>
      </c>
      <c r="F22" s="156">
        <v>107</v>
      </c>
      <c r="G22" s="156">
        <v>111</v>
      </c>
      <c r="H22" s="157">
        <v>26.41</v>
      </c>
      <c r="I22" s="156">
        <v>845</v>
      </c>
      <c r="V22" s="234"/>
    </row>
    <row r="23" spans="1:26" x14ac:dyDescent="0.2">
      <c r="A23" s="144"/>
      <c r="B23" s="49" t="s">
        <v>43</v>
      </c>
      <c r="C23" s="49" t="s">
        <v>0</v>
      </c>
      <c r="D23" s="158">
        <v>0</v>
      </c>
      <c r="E23" s="158">
        <v>6</v>
      </c>
      <c r="F23" s="158">
        <v>41</v>
      </c>
      <c r="G23" s="158">
        <v>47</v>
      </c>
      <c r="H23" s="159">
        <v>24.72</v>
      </c>
      <c r="I23" s="158">
        <v>791</v>
      </c>
    </row>
    <row r="24" spans="1:26" x14ac:dyDescent="0.2">
      <c r="A24" s="144"/>
      <c r="B24" s="48" t="s">
        <v>44</v>
      </c>
      <c r="C24" s="48" t="s">
        <v>0</v>
      </c>
      <c r="D24" s="156">
        <v>1</v>
      </c>
      <c r="E24" s="156">
        <v>3</v>
      </c>
      <c r="F24" s="156">
        <v>45</v>
      </c>
      <c r="G24" s="156">
        <v>49</v>
      </c>
      <c r="H24" s="157">
        <v>21.03</v>
      </c>
      <c r="I24" s="156">
        <v>673</v>
      </c>
    </row>
    <row r="25" spans="1:26" x14ac:dyDescent="0.2">
      <c r="A25" s="144"/>
      <c r="B25" s="49" t="s">
        <v>45</v>
      </c>
      <c r="C25" s="49" t="s">
        <v>0</v>
      </c>
      <c r="D25" s="158">
        <v>3</v>
      </c>
      <c r="E25" s="158">
        <v>5</v>
      </c>
      <c r="F25" s="158">
        <v>37</v>
      </c>
      <c r="G25" s="158">
        <v>45</v>
      </c>
      <c r="H25" s="159">
        <v>24.03</v>
      </c>
      <c r="I25" s="158">
        <v>769</v>
      </c>
    </row>
    <row r="26" spans="1:26" x14ac:dyDescent="0.2">
      <c r="A26" s="144"/>
      <c r="B26" s="48" t="s">
        <v>46</v>
      </c>
      <c r="C26" s="48" t="s">
        <v>0</v>
      </c>
      <c r="D26" s="156">
        <v>2</v>
      </c>
      <c r="E26" s="156">
        <v>7</v>
      </c>
      <c r="F26" s="156">
        <v>49</v>
      </c>
      <c r="G26" s="156">
        <v>58</v>
      </c>
      <c r="H26" s="157">
        <v>25.5</v>
      </c>
      <c r="I26" s="156">
        <v>816</v>
      </c>
    </row>
    <row r="27" spans="1:26" x14ac:dyDescent="0.2">
      <c r="A27" s="144"/>
      <c r="B27" s="49" t="s">
        <v>47</v>
      </c>
      <c r="C27" s="49" t="s">
        <v>0</v>
      </c>
      <c r="D27" s="158">
        <v>0</v>
      </c>
      <c r="E27" s="158">
        <v>5</v>
      </c>
      <c r="F27" s="158">
        <v>77</v>
      </c>
      <c r="G27" s="158">
        <v>82</v>
      </c>
      <c r="H27" s="159">
        <v>30.97</v>
      </c>
      <c r="I27" s="158">
        <v>991</v>
      </c>
    </row>
    <row r="28" spans="1:26" x14ac:dyDescent="0.2">
      <c r="A28" s="144"/>
      <c r="B28" s="48" t="s">
        <v>48</v>
      </c>
      <c r="C28" s="48" t="s">
        <v>0</v>
      </c>
      <c r="D28" s="156">
        <v>1</v>
      </c>
      <c r="E28" s="156">
        <v>6</v>
      </c>
      <c r="F28" s="156">
        <v>55</v>
      </c>
      <c r="G28" s="156">
        <v>62</v>
      </c>
      <c r="H28" s="157">
        <v>28.59</v>
      </c>
      <c r="I28" s="156">
        <v>915</v>
      </c>
    </row>
    <row r="29" spans="1:26" x14ac:dyDescent="0.2">
      <c r="A29" s="144"/>
      <c r="B29" s="49" t="s">
        <v>49</v>
      </c>
      <c r="C29" s="49" t="s">
        <v>0</v>
      </c>
      <c r="D29" s="158">
        <v>3</v>
      </c>
      <c r="E29" s="158">
        <v>7</v>
      </c>
      <c r="F29" s="158">
        <v>130</v>
      </c>
      <c r="G29" s="158">
        <v>140</v>
      </c>
      <c r="H29" s="159">
        <v>42.22</v>
      </c>
      <c r="I29" s="159">
        <v>1351</v>
      </c>
    </row>
    <row r="30" spans="1:26" x14ac:dyDescent="0.2">
      <c r="A30" s="144">
        <v>2018</v>
      </c>
      <c r="B30" s="48" t="s">
        <v>38</v>
      </c>
      <c r="C30" s="48" t="s">
        <v>0</v>
      </c>
      <c r="D30" s="156">
        <v>1</v>
      </c>
      <c r="E30" s="156">
        <v>8</v>
      </c>
      <c r="F30" s="156">
        <v>70</v>
      </c>
      <c r="G30" s="156">
        <v>79</v>
      </c>
      <c r="H30" s="157">
        <v>31.28</v>
      </c>
      <c r="I30" s="157">
        <v>1001</v>
      </c>
      <c r="T30" s="231"/>
    </row>
    <row r="31" spans="1:26" x14ac:dyDescent="0.2">
      <c r="A31" s="144"/>
      <c r="B31" s="49" t="s">
        <v>39</v>
      </c>
      <c r="C31" s="49" t="s">
        <v>0</v>
      </c>
      <c r="D31" s="158">
        <v>0</v>
      </c>
      <c r="E31" s="158">
        <v>8</v>
      </c>
      <c r="F31" s="158">
        <v>93</v>
      </c>
      <c r="G31" s="158">
        <v>101</v>
      </c>
      <c r="H31" s="159">
        <v>40.909999999999997</v>
      </c>
      <c r="I31" s="159">
        <v>1309</v>
      </c>
    </row>
    <row r="32" spans="1:26" x14ac:dyDescent="0.2">
      <c r="A32" s="144"/>
      <c r="B32" s="48" t="s">
        <v>40</v>
      </c>
      <c r="C32" s="48" t="s">
        <v>0</v>
      </c>
      <c r="D32" s="156">
        <v>4</v>
      </c>
      <c r="E32" s="156">
        <v>22</v>
      </c>
      <c r="F32" s="156">
        <v>100</v>
      </c>
      <c r="G32" s="156">
        <v>126</v>
      </c>
      <c r="H32" s="157">
        <v>40.94</v>
      </c>
      <c r="I32" s="157">
        <v>1310</v>
      </c>
    </row>
    <row r="33" spans="1:18" x14ac:dyDescent="0.2">
      <c r="A33" s="144"/>
      <c r="B33" s="49" t="s">
        <v>41</v>
      </c>
      <c r="C33" s="49" t="s">
        <v>0</v>
      </c>
      <c r="D33" s="158">
        <v>0</v>
      </c>
      <c r="E33" s="158">
        <v>19</v>
      </c>
      <c r="F33" s="158">
        <v>91</v>
      </c>
      <c r="G33" s="158">
        <v>110</v>
      </c>
      <c r="H33" s="159">
        <v>43.22</v>
      </c>
      <c r="I33" s="159">
        <v>1383</v>
      </c>
      <c r="L33" s="231"/>
    </row>
    <row r="34" spans="1:18" x14ac:dyDescent="0.2">
      <c r="A34" s="144"/>
      <c r="B34" s="48" t="s">
        <v>42</v>
      </c>
      <c r="C34" s="48" t="s">
        <v>0</v>
      </c>
      <c r="D34" s="156">
        <v>0</v>
      </c>
      <c r="E34" s="156">
        <v>21</v>
      </c>
      <c r="F34" s="156">
        <v>125</v>
      </c>
      <c r="G34" s="156">
        <v>146</v>
      </c>
      <c r="H34" s="157">
        <v>46.5</v>
      </c>
      <c r="I34" s="157">
        <v>1488</v>
      </c>
    </row>
    <row r="35" spans="1:18" x14ac:dyDescent="0.2">
      <c r="A35" s="144"/>
      <c r="B35" s="49" t="s">
        <v>43</v>
      </c>
      <c r="C35" s="49" t="s">
        <v>0</v>
      </c>
      <c r="D35" s="158">
        <v>0</v>
      </c>
      <c r="E35" s="158">
        <v>26</v>
      </c>
      <c r="F35" s="158">
        <v>96</v>
      </c>
      <c r="G35" s="158">
        <v>122</v>
      </c>
      <c r="H35" s="159">
        <v>49.72</v>
      </c>
      <c r="I35" s="159">
        <v>1591</v>
      </c>
      <c r="O35" s="235"/>
    </row>
    <row r="36" spans="1:18" x14ac:dyDescent="0.2">
      <c r="A36" s="144"/>
      <c r="B36" s="48" t="s">
        <v>44</v>
      </c>
      <c r="C36" s="48" t="s">
        <v>0</v>
      </c>
      <c r="D36" s="156">
        <v>1</v>
      </c>
      <c r="E36" s="156">
        <v>7</v>
      </c>
      <c r="F36" s="156">
        <v>74</v>
      </c>
      <c r="G36" s="156">
        <v>82</v>
      </c>
      <c r="H36" s="157">
        <v>38.72</v>
      </c>
      <c r="I36" s="157">
        <v>1239</v>
      </c>
    </row>
    <row r="37" spans="1:18" x14ac:dyDescent="0.2">
      <c r="A37" s="144"/>
      <c r="B37" s="49" t="s">
        <v>45</v>
      </c>
      <c r="C37" s="49" t="s">
        <v>0</v>
      </c>
      <c r="D37" s="158">
        <v>1</v>
      </c>
      <c r="E37" s="158">
        <v>2</v>
      </c>
      <c r="F37" s="158">
        <v>91</v>
      </c>
      <c r="G37" s="158">
        <v>94</v>
      </c>
      <c r="H37" s="159">
        <v>39.909999999999997</v>
      </c>
      <c r="I37" s="159">
        <v>1277</v>
      </c>
    </row>
    <row r="38" spans="1:18" x14ac:dyDescent="0.2">
      <c r="A38" s="144"/>
      <c r="B38" s="48" t="s">
        <v>46</v>
      </c>
      <c r="C38" s="48" t="s">
        <v>0</v>
      </c>
      <c r="D38" s="156">
        <v>1</v>
      </c>
      <c r="E38" s="156">
        <v>11</v>
      </c>
      <c r="F38" s="156">
        <v>141</v>
      </c>
      <c r="G38" s="156">
        <v>153</v>
      </c>
      <c r="H38" s="157">
        <v>51.84</v>
      </c>
      <c r="I38" s="157">
        <v>1659</v>
      </c>
    </row>
    <row r="39" spans="1:18" x14ac:dyDescent="0.2">
      <c r="A39" s="144"/>
      <c r="B39" s="49" t="s">
        <v>47</v>
      </c>
      <c r="C39" s="49" t="s">
        <v>0</v>
      </c>
      <c r="D39" s="158">
        <v>3</v>
      </c>
      <c r="E39" s="158">
        <v>8</v>
      </c>
      <c r="F39" s="158">
        <v>156</v>
      </c>
      <c r="G39" s="158">
        <v>167</v>
      </c>
      <c r="H39" s="159">
        <v>50.44</v>
      </c>
      <c r="I39" s="159">
        <v>1614</v>
      </c>
    </row>
    <row r="40" spans="1:18" x14ac:dyDescent="0.2">
      <c r="A40" s="144"/>
      <c r="B40" s="48" t="s">
        <v>48</v>
      </c>
      <c r="C40" s="48" t="s">
        <v>0</v>
      </c>
      <c r="D40" s="156">
        <v>3</v>
      </c>
      <c r="E40" s="156">
        <v>9</v>
      </c>
      <c r="F40" s="156">
        <v>151</v>
      </c>
      <c r="G40" s="156">
        <v>163</v>
      </c>
      <c r="H40" s="157">
        <v>55.72</v>
      </c>
      <c r="I40" s="157">
        <v>1783</v>
      </c>
      <c r="R40" s="231"/>
    </row>
    <row r="41" spans="1:18" x14ac:dyDescent="0.2">
      <c r="A41" s="144"/>
      <c r="B41" s="49" t="s">
        <v>49</v>
      </c>
      <c r="C41" s="49" t="s">
        <v>0</v>
      </c>
      <c r="D41" s="158">
        <v>5</v>
      </c>
      <c r="E41" s="158">
        <v>11</v>
      </c>
      <c r="F41" s="158">
        <v>218</v>
      </c>
      <c r="G41" s="158">
        <v>234</v>
      </c>
      <c r="H41" s="159">
        <v>67.28</v>
      </c>
      <c r="I41" s="159">
        <v>2153</v>
      </c>
    </row>
    <row r="42" spans="1:18" x14ac:dyDescent="0.2">
      <c r="A42" s="144">
        <v>2019</v>
      </c>
      <c r="B42" s="48" t="s">
        <v>38</v>
      </c>
      <c r="C42" s="48" t="s">
        <v>0</v>
      </c>
      <c r="D42" s="156">
        <v>16</v>
      </c>
      <c r="E42" s="156">
        <v>13</v>
      </c>
      <c r="F42" s="156">
        <v>148</v>
      </c>
      <c r="G42" s="156">
        <v>177</v>
      </c>
      <c r="H42" s="157">
        <v>57.78</v>
      </c>
      <c r="I42" s="157">
        <v>1849</v>
      </c>
    </row>
    <row r="43" spans="1:18" x14ac:dyDescent="0.2">
      <c r="A43" s="144"/>
      <c r="B43" s="49" t="s">
        <v>39</v>
      </c>
      <c r="C43" s="49" t="s">
        <v>0</v>
      </c>
      <c r="D43" s="158">
        <v>5</v>
      </c>
      <c r="E43" s="158">
        <v>16</v>
      </c>
      <c r="F43" s="158">
        <v>107</v>
      </c>
      <c r="G43" s="158">
        <v>128</v>
      </c>
      <c r="H43" s="159">
        <v>45.47</v>
      </c>
      <c r="I43" s="159">
        <v>1455</v>
      </c>
    </row>
    <row r="44" spans="1:18" x14ac:dyDescent="0.2">
      <c r="A44" s="144"/>
      <c r="B44" s="48" t="s">
        <v>40</v>
      </c>
      <c r="C44" s="48" t="s">
        <v>0</v>
      </c>
      <c r="D44" s="156">
        <v>2</v>
      </c>
      <c r="E44" s="156">
        <v>10</v>
      </c>
      <c r="F44" s="156">
        <v>159</v>
      </c>
      <c r="G44" s="156">
        <v>171</v>
      </c>
      <c r="H44" s="157">
        <v>67.5</v>
      </c>
      <c r="I44" s="157">
        <v>2160</v>
      </c>
      <c r="J44" s="153"/>
    </row>
    <row r="45" spans="1:18" x14ac:dyDescent="0.2">
      <c r="A45" s="144"/>
      <c r="B45" s="49" t="s">
        <v>41</v>
      </c>
      <c r="C45" s="49" t="s">
        <v>0</v>
      </c>
      <c r="D45" s="158">
        <v>5</v>
      </c>
      <c r="E45" s="158">
        <v>3</v>
      </c>
      <c r="F45" s="158">
        <v>98</v>
      </c>
      <c r="G45" s="158">
        <v>106</v>
      </c>
      <c r="H45" s="159">
        <v>39.06</v>
      </c>
      <c r="I45" s="159">
        <v>1250</v>
      </c>
      <c r="J45" s="153"/>
    </row>
    <row r="46" spans="1:18" x14ac:dyDescent="0.2">
      <c r="A46" s="144"/>
      <c r="B46" s="48" t="s">
        <v>42</v>
      </c>
      <c r="C46" s="48" t="s">
        <v>0</v>
      </c>
      <c r="D46" s="156">
        <v>4</v>
      </c>
      <c r="E46" s="156">
        <v>1</v>
      </c>
      <c r="F46" s="156">
        <v>97</v>
      </c>
      <c r="G46" s="156">
        <v>102</v>
      </c>
      <c r="H46" s="157">
        <v>35.47</v>
      </c>
      <c r="I46" s="157">
        <v>1135</v>
      </c>
      <c r="L46" s="231"/>
    </row>
    <row r="47" spans="1:18" x14ac:dyDescent="0.2">
      <c r="A47" s="144"/>
      <c r="B47" s="49" t="s">
        <v>43</v>
      </c>
      <c r="C47" s="49" t="s">
        <v>0</v>
      </c>
      <c r="D47" s="158">
        <v>2</v>
      </c>
      <c r="E47" s="158">
        <v>2</v>
      </c>
      <c r="F47" s="158">
        <v>217</v>
      </c>
      <c r="G47" s="158">
        <v>221</v>
      </c>
      <c r="H47" s="159">
        <v>77.84</v>
      </c>
      <c r="I47" s="159">
        <v>2491</v>
      </c>
    </row>
    <row r="48" spans="1:18" x14ac:dyDescent="0.2">
      <c r="A48" s="144"/>
      <c r="B48" s="48" t="s">
        <v>44</v>
      </c>
      <c r="C48" s="48" t="s">
        <v>0</v>
      </c>
      <c r="D48" s="156">
        <v>1</v>
      </c>
      <c r="E48" s="156">
        <v>8</v>
      </c>
      <c r="F48" s="156">
        <v>176</v>
      </c>
      <c r="G48" s="156">
        <v>185</v>
      </c>
      <c r="H48" s="157">
        <v>64.63</v>
      </c>
      <c r="I48" s="157">
        <v>2068</v>
      </c>
    </row>
    <row r="49" spans="1:16" x14ac:dyDescent="0.2">
      <c r="A49" s="144"/>
      <c r="B49" s="49" t="s">
        <v>45</v>
      </c>
      <c r="C49" s="49" t="s">
        <v>0</v>
      </c>
      <c r="D49" s="158">
        <v>1</v>
      </c>
      <c r="E49" s="158">
        <v>4</v>
      </c>
      <c r="F49" s="158">
        <v>156</v>
      </c>
      <c r="G49" s="158">
        <v>161</v>
      </c>
      <c r="H49" s="159">
        <v>57.09</v>
      </c>
      <c r="I49" s="159">
        <v>1827</v>
      </c>
    </row>
    <row r="50" spans="1:16" x14ac:dyDescent="0.2">
      <c r="A50" s="144"/>
      <c r="B50" s="48" t="s">
        <v>46</v>
      </c>
      <c r="C50" s="48" t="s">
        <v>0</v>
      </c>
      <c r="D50" s="156">
        <v>2</v>
      </c>
      <c r="E50" s="156">
        <v>6</v>
      </c>
      <c r="F50" s="156">
        <v>238</v>
      </c>
      <c r="G50" s="156">
        <v>246</v>
      </c>
      <c r="H50" s="157">
        <v>77.06</v>
      </c>
      <c r="I50" s="157">
        <v>2466</v>
      </c>
    </row>
    <row r="51" spans="1:16" x14ac:dyDescent="0.2">
      <c r="A51" s="144"/>
      <c r="B51" s="49" t="s">
        <v>47</v>
      </c>
      <c r="C51" s="49" t="s">
        <v>0</v>
      </c>
      <c r="D51" s="158">
        <v>0</v>
      </c>
      <c r="E51" s="158">
        <v>15</v>
      </c>
      <c r="F51" s="158">
        <v>244</v>
      </c>
      <c r="G51" s="158">
        <v>259</v>
      </c>
      <c r="H51" s="159">
        <v>90.44</v>
      </c>
      <c r="I51" s="159">
        <v>2894</v>
      </c>
    </row>
    <row r="52" spans="1:16" x14ac:dyDescent="0.2">
      <c r="A52" s="144"/>
      <c r="B52" s="48" t="s">
        <v>48</v>
      </c>
      <c r="C52" s="48" t="s">
        <v>0</v>
      </c>
      <c r="D52" s="156">
        <v>4</v>
      </c>
      <c r="E52" s="156">
        <v>10</v>
      </c>
      <c r="F52" s="156">
        <v>293</v>
      </c>
      <c r="G52" s="156">
        <v>307</v>
      </c>
      <c r="H52" s="157">
        <v>96.56</v>
      </c>
      <c r="I52" s="157">
        <v>3090</v>
      </c>
    </row>
    <row r="53" spans="1:16" x14ac:dyDescent="0.2">
      <c r="A53" s="144"/>
      <c r="B53" s="49" t="s">
        <v>49</v>
      </c>
      <c r="C53" s="49" t="s">
        <v>0</v>
      </c>
      <c r="D53" s="158">
        <v>3</v>
      </c>
      <c r="E53" s="158">
        <v>9</v>
      </c>
      <c r="F53" s="158">
        <v>302</v>
      </c>
      <c r="G53" s="158">
        <v>314</v>
      </c>
      <c r="H53" s="159">
        <v>91.34</v>
      </c>
      <c r="I53" s="159">
        <v>2923</v>
      </c>
    </row>
    <row r="54" spans="1:16" ht="25.5" customHeight="1" x14ac:dyDescent="0.2">
      <c r="A54" s="145">
        <v>2020</v>
      </c>
      <c r="B54" s="48" t="s">
        <v>38</v>
      </c>
      <c r="C54" s="48" t="s">
        <v>0</v>
      </c>
      <c r="D54" s="156">
        <v>1</v>
      </c>
      <c r="E54" s="156">
        <v>19</v>
      </c>
      <c r="F54" s="156">
        <v>191</v>
      </c>
      <c r="G54" s="156">
        <v>211</v>
      </c>
      <c r="H54" s="157">
        <v>78.41</v>
      </c>
      <c r="I54" s="157">
        <v>2509</v>
      </c>
      <c r="L54" s="231"/>
      <c r="M54" s="234"/>
      <c r="P54" s="231"/>
    </row>
    <row r="55" spans="1:16" x14ac:dyDescent="0.2">
      <c r="A55" s="145"/>
      <c r="B55" s="49" t="s">
        <v>39</v>
      </c>
      <c r="C55" s="49" t="s">
        <v>0</v>
      </c>
      <c r="D55" s="158">
        <v>5</v>
      </c>
      <c r="E55" s="158">
        <v>13</v>
      </c>
      <c r="F55" s="158">
        <v>182</v>
      </c>
      <c r="G55" s="158">
        <v>200</v>
      </c>
      <c r="H55" s="159">
        <v>74.81</v>
      </c>
      <c r="I55" s="159">
        <v>2394</v>
      </c>
    </row>
    <row r="56" spans="1:16" x14ac:dyDescent="0.2">
      <c r="A56" s="145"/>
      <c r="B56" s="48" t="s">
        <v>40</v>
      </c>
      <c r="C56" s="48" t="s">
        <v>0</v>
      </c>
      <c r="D56" s="156">
        <v>4</v>
      </c>
      <c r="E56" s="156">
        <v>23</v>
      </c>
      <c r="F56" s="156">
        <v>234</v>
      </c>
      <c r="G56" s="156">
        <v>261</v>
      </c>
      <c r="H56" s="157">
        <v>74.63</v>
      </c>
      <c r="I56" s="157">
        <v>2388</v>
      </c>
    </row>
    <row r="57" spans="1:16" x14ac:dyDescent="0.2">
      <c r="A57" s="145"/>
      <c r="B57" s="49" t="s">
        <v>41</v>
      </c>
      <c r="C57" s="49" t="s">
        <v>0</v>
      </c>
      <c r="D57" s="158">
        <v>2</v>
      </c>
      <c r="E57" s="158">
        <v>10</v>
      </c>
      <c r="F57" s="158">
        <v>142</v>
      </c>
      <c r="G57" s="158">
        <v>154</v>
      </c>
      <c r="H57" s="159">
        <v>34.53</v>
      </c>
      <c r="I57" s="159">
        <v>1105</v>
      </c>
    </row>
    <row r="58" spans="1:16" x14ac:dyDescent="0.2">
      <c r="A58" s="145"/>
      <c r="B58" s="48" t="s">
        <v>42</v>
      </c>
      <c r="C58" s="48" t="s">
        <v>0</v>
      </c>
      <c r="D58" s="156">
        <v>4</v>
      </c>
      <c r="E58" s="156">
        <v>6</v>
      </c>
      <c r="F58" s="156">
        <v>87</v>
      </c>
      <c r="G58" s="156">
        <v>97</v>
      </c>
      <c r="H58" s="157">
        <v>36.94</v>
      </c>
      <c r="I58" s="157">
        <v>1182</v>
      </c>
    </row>
    <row r="59" spans="1:16" x14ac:dyDescent="0.2">
      <c r="A59" s="145"/>
      <c r="B59" s="49" t="s">
        <v>43</v>
      </c>
      <c r="C59" s="49" t="s">
        <v>0</v>
      </c>
      <c r="D59" s="158">
        <v>1</v>
      </c>
      <c r="E59" s="158">
        <v>10</v>
      </c>
      <c r="F59" s="158">
        <v>143</v>
      </c>
      <c r="G59" s="158">
        <v>154</v>
      </c>
      <c r="H59" s="159">
        <v>52.69</v>
      </c>
      <c r="I59" s="159">
        <v>1686</v>
      </c>
    </row>
    <row r="60" spans="1:16" x14ac:dyDescent="0.2">
      <c r="A60" s="145"/>
      <c r="B60" s="48" t="s">
        <v>44</v>
      </c>
      <c r="C60" s="48" t="s">
        <v>0</v>
      </c>
      <c r="D60" s="156">
        <v>0</v>
      </c>
      <c r="E60" s="156">
        <v>11</v>
      </c>
      <c r="F60" s="156">
        <v>172</v>
      </c>
      <c r="G60" s="156">
        <v>183</v>
      </c>
      <c r="H60" s="157">
        <v>55.19</v>
      </c>
      <c r="I60" s="157">
        <v>1766</v>
      </c>
    </row>
    <row r="61" spans="1:16" x14ac:dyDescent="0.2">
      <c r="A61" s="145"/>
      <c r="B61" s="49" t="s">
        <v>45</v>
      </c>
      <c r="C61" s="49" t="s">
        <v>0</v>
      </c>
      <c r="D61" s="158">
        <v>3</v>
      </c>
      <c r="E61" s="158">
        <v>9</v>
      </c>
      <c r="F61" s="158">
        <v>161</v>
      </c>
      <c r="G61" s="158">
        <v>173</v>
      </c>
      <c r="H61" s="159">
        <v>56.38</v>
      </c>
      <c r="I61" s="159">
        <v>1804</v>
      </c>
    </row>
    <row r="62" spans="1:16" x14ac:dyDescent="0.2">
      <c r="A62" s="145"/>
      <c r="B62" s="48" t="s">
        <v>46</v>
      </c>
      <c r="C62" s="48" t="s">
        <v>0</v>
      </c>
      <c r="D62" s="156">
        <v>6</v>
      </c>
      <c r="E62" s="156">
        <v>3</v>
      </c>
      <c r="F62" s="156">
        <v>138</v>
      </c>
      <c r="G62" s="156">
        <v>147</v>
      </c>
      <c r="H62" s="157">
        <v>49.19</v>
      </c>
      <c r="I62" s="157">
        <v>1574</v>
      </c>
    </row>
    <row r="63" spans="1:16" x14ac:dyDescent="0.2">
      <c r="A63" s="145"/>
      <c r="B63" s="49" t="s">
        <v>47</v>
      </c>
      <c r="C63" s="49" t="s">
        <v>0</v>
      </c>
      <c r="D63" s="158">
        <v>4</v>
      </c>
      <c r="E63" s="158">
        <v>7</v>
      </c>
      <c r="F63" s="158">
        <v>154</v>
      </c>
      <c r="G63" s="158">
        <v>165</v>
      </c>
      <c r="H63" s="159">
        <v>64.75</v>
      </c>
      <c r="I63" s="159">
        <v>2072</v>
      </c>
    </row>
    <row r="64" spans="1:16" x14ac:dyDescent="0.2">
      <c r="A64" s="145"/>
      <c r="B64" s="48" t="s">
        <v>48</v>
      </c>
      <c r="C64" s="48" t="s">
        <v>0</v>
      </c>
      <c r="D64" s="156">
        <v>3</v>
      </c>
      <c r="E64" s="156">
        <v>7</v>
      </c>
      <c r="F64" s="156">
        <v>191</v>
      </c>
      <c r="G64" s="156">
        <v>201</v>
      </c>
      <c r="H64" s="157">
        <v>75.06</v>
      </c>
      <c r="I64" s="157">
        <v>2402</v>
      </c>
    </row>
    <row r="65" spans="1:9" x14ac:dyDescent="0.2">
      <c r="A65" s="145"/>
      <c r="B65" s="49" t="s">
        <v>49</v>
      </c>
      <c r="C65" s="49" t="s">
        <v>0</v>
      </c>
      <c r="D65" s="158">
        <v>6</v>
      </c>
      <c r="E65" s="158">
        <v>15</v>
      </c>
      <c r="F65" s="158">
        <v>324</v>
      </c>
      <c r="G65" s="158">
        <v>345</v>
      </c>
      <c r="H65" s="159">
        <v>110.09</v>
      </c>
      <c r="I65" s="159">
        <v>3523</v>
      </c>
    </row>
    <row r="66" spans="1:9" x14ac:dyDescent="0.2">
      <c r="A66" s="144">
        <v>2021</v>
      </c>
      <c r="B66" s="48" t="s">
        <v>38</v>
      </c>
      <c r="C66" s="48" t="s">
        <v>0</v>
      </c>
      <c r="D66" s="156">
        <v>1</v>
      </c>
      <c r="E66" s="156">
        <v>10</v>
      </c>
      <c r="F66" s="156">
        <v>215</v>
      </c>
      <c r="G66" s="156">
        <v>226</v>
      </c>
      <c r="H66" s="157">
        <v>83.94</v>
      </c>
      <c r="I66" s="157">
        <v>2686</v>
      </c>
    </row>
    <row r="67" spans="1:9" x14ac:dyDescent="0.2">
      <c r="A67" s="144"/>
      <c r="B67" s="49" t="s">
        <v>39</v>
      </c>
      <c r="C67" s="49" t="s">
        <v>0</v>
      </c>
      <c r="D67" s="158">
        <v>6</v>
      </c>
      <c r="E67" s="158">
        <v>12</v>
      </c>
      <c r="F67" s="158">
        <v>278</v>
      </c>
      <c r="G67" s="158">
        <v>296</v>
      </c>
      <c r="H67" s="160">
        <v>98</v>
      </c>
      <c r="I67" s="159">
        <v>3136</v>
      </c>
    </row>
    <row r="68" spans="1:9" x14ac:dyDescent="0.2">
      <c r="A68" s="144"/>
      <c r="B68" s="48" t="s">
        <v>40</v>
      </c>
      <c r="C68" s="48" t="s">
        <v>0</v>
      </c>
      <c r="D68" s="156">
        <v>6</v>
      </c>
      <c r="E68" s="156">
        <v>10</v>
      </c>
      <c r="F68" s="156">
        <v>359</v>
      </c>
      <c r="G68" s="156">
        <v>375</v>
      </c>
      <c r="H68" s="161">
        <v>126.22</v>
      </c>
      <c r="I68" s="157">
        <v>4039</v>
      </c>
    </row>
    <row r="69" spans="1:9" x14ac:dyDescent="0.2">
      <c r="A69" s="144"/>
      <c r="B69" s="49" t="s">
        <v>41</v>
      </c>
      <c r="C69" s="49" t="s">
        <v>0</v>
      </c>
      <c r="D69" s="158">
        <v>6</v>
      </c>
      <c r="E69" s="158">
        <v>23</v>
      </c>
      <c r="F69" s="158">
        <v>470</v>
      </c>
      <c r="G69" s="158">
        <v>499</v>
      </c>
      <c r="H69" s="160">
        <v>142.59</v>
      </c>
      <c r="I69" s="159">
        <v>4563</v>
      </c>
    </row>
    <row r="70" spans="1:9" x14ac:dyDescent="0.2">
      <c r="A70" s="144"/>
      <c r="B70" s="48" t="s">
        <v>42</v>
      </c>
      <c r="C70" s="48" t="s">
        <v>0</v>
      </c>
      <c r="D70" s="156">
        <v>7</v>
      </c>
      <c r="E70" s="156">
        <v>30</v>
      </c>
      <c r="F70" s="156">
        <v>431</v>
      </c>
      <c r="G70" s="156">
        <v>468</v>
      </c>
      <c r="H70" s="161">
        <v>136.72</v>
      </c>
      <c r="I70" s="157">
        <v>4375</v>
      </c>
    </row>
    <row r="71" spans="1:9" x14ac:dyDescent="0.2">
      <c r="A71" s="144"/>
      <c r="B71" s="49" t="s">
        <v>43</v>
      </c>
      <c r="C71" s="49" t="s">
        <v>0</v>
      </c>
      <c r="D71" s="158">
        <v>1</v>
      </c>
      <c r="E71" s="158">
        <v>32</v>
      </c>
      <c r="F71" s="158">
        <v>359</v>
      </c>
      <c r="G71" s="158">
        <v>392</v>
      </c>
      <c r="H71" s="160">
        <v>135.75</v>
      </c>
      <c r="I71" s="159">
        <v>4344</v>
      </c>
    </row>
    <row r="72" spans="1:9" x14ac:dyDescent="0.2">
      <c r="A72" s="144"/>
      <c r="B72" s="48" t="s">
        <v>44</v>
      </c>
      <c r="C72" s="48" t="s">
        <v>0</v>
      </c>
      <c r="D72" s="156">
        <v>12</v>
      </c>
      <c r="E72" s="156">
        <v>24</v>
      </c>
      <c r="F72" s="156">
        <v>409</v>
      </c>
      <c r="G72" s="156">
        <v>445</v>
      </c>
      <c r="H72" s="161">
        <v>141.22</v>
      </c>
      <c r="I72" s="157">
        <v>4519</v>
      </c>
    </row>
    <row r="73" spans="1:9" x14ac:dyDescent="0.2">
      <c r="A73" s="144"/>
      <c r="B73" s="49" t="s">
        <v>45</v>
      </c>
      <c r="C73" s="49" t="s">
        <v>0</v>
      </c>
      <c r="D73" s="158">
        <v>5</v>
      </c>
      <c r="E73" s="158">
        <v>23</v>
      </c>
      <c r="F73" s="158">
        <v>321</v>
      </c>
      <c r="G73" s="158">
        <v>349</v>
      </c>
      <c r="H73" s="160">
        <v>124.5</v>
      </c>
      <c r="I73" s="159">
        <v>3984</v>
      </c>
    </row>
    <row r="74" spans="1:9" x14ac:dyDescent="0.2">
      <c r="A74" s="144"/>
      <c r="B74" s="48" t="s">
        <v>46</v>
      </c>
      <c r="C74" s="48" t="s">
        <v>0</v>
      </c>
      <c r="D74" s="156">
        <v>5</v>
      </c>
      <c r="E74" s="156">
        <v>34</v>
      </c>
      <c r="F74" s="156">
        <v>339</v>
      </c>
      <c r="G74" s="156">
        <v>378</v>
      </c>
      <c r="H74" s="161">
        <v>126.56</v>
      </c>
      <c r="I74" s="157">
        <v>4050</v>
      </c>
    </row>
    <row r="75" spans="1:9" x14ac:dyDescent="0.2">
      <c r="A75" s="144"/>
      <c r="B75" s="49" t="s">
        <v>47</v>
      </c>
      <c r="C75" s="49" t="s">
        <v>0</v>
      </c>
      <c r="D75" s="158">
        <v>16</v>
      </c>
      <c r="E75" s="158">
        <v>65</v>
      </c>
      <c r="F75" s="158">
        <v>246</v>
      </c>
      <c r="G75" s="158">
        <v>327</v>
      </c>
      <c r="H75" s="160">
        <v>109.31</v>
      </c>
      <c r="I75" s="159">
        <v>3498</v>
      </c>
    </row>
    <row r="76" spans="1:9" x14ac:dyDescent="0.2">
      <c r="A76" s="144"/>
      <c r="B76" s="48" t="s">
        <v>48</v>
      </c>
      <c r="C76" s="48" t="s">
        <v>0</v>
      </c>
      <c r="D76" s="156">
        <v>14</v>
      </c>
      <c r="E76" s="156">
        <v>66</v>
      </c>
      <c r="F76" s="156">
        <v>305</v>
      </c>
      <c r="G76" s="156">
        <v>385</v>
      </c>
      <c r="H76" s="161">
        <v>117.97</v>
      </c>
      <c r="I76" s="157">
        <v>3775</v>
      </c>
    </row>
    <row r="77" spans="1:9" x14ac:dyDescent="0.2">
      <c r="A77" s="144"/>
      <c r="B77" s="49" t="s">
        <v>49</v>
      </c>
      <c r="C77" s="49" t="s">
        <v>0</v>
      </c>
      <c r="D77" s="158">
        <v>36</v>
      </c>
      <c r="E77" s="158">
        <v>58</v>
      </c>
      <c r="F77" s="158">
        <v>237</v>
      </c>
      <c r="G77" s="158">
        <v>331</v>
      </c>
      <c r="H77" s="160">
        <v>128.44</v>
      </c>
      <c r="I77" s="159">
        <v>4110</v>
      </c>
    </row>
    <row r="78" spans="1:9" x14ac:dyDescent="0.2">
      <c r="A78" s="144">
        <v>2022</v>
      </c>
      <c r="B78" s="48" t="s">
        <v>38</v>
      </c>
      <c r="C78" s="48" t="s">
        <v>0</v>
      </c>
      <c r="D78" s="156">
        <v>17</v>
      </c>
      <c r="E78" s="156">
        <v>48</v>
      </c>
      <c r="F78" s="156">
        <v>198</v>
      </c>
      <c r="G78" s="156">
        <v>263</v>
      </c>
      <c r="H78" s="161">
        <v>101.78</v>
      </c>
      <c r="I78" s="157">
        <v>3257</v>
      </c>
    </row>
    <row r="79" spans="1:9" x14ac:dyDescent="0.2">
      <c r="A79" s="144"/>
      <c r="B79" s="49" t="s">
        <v>39</v>
      </c>
      <c r="C79" s="49" t="s">
        <v>0</v>
      </c>
      <c r="D79" s="158">
        <v>16</v>
      </c>
      <c r="E79" s="158">
        <v>34</v>
      </c>
      <c r="F79" s="158">
        <v>272</v>
      </c>
      <c r="G79" s="158">
        <v>322</v>
      </c>
      <c r="H79" s="160">
        <v>104.97</v>
      </c>
      <c r="I79" s="159">
        <v>3359</v>
      </c>
    </row>
    <row r="80" spans="1:9" x14ac:dyDescent="0.2">
      <c r="A80" s="144"/>
      <c r="B80" s="48" t="s">
        <v>40</v>
      </c>
      <c r="C80" s="48" t="s">
        <v>0</v>
      </c>
      <c r="D80" s="156">
        <v>27</v>
      </c>
      <c r="E80" s="156">
        <v>35</v>
      </c>
      <c r="F80" s="156">
        <v>362</v>
      </c>
      <c r="G80" s="156">
        <v>424</v>
      </c>
      <c r="H80" s="161">
        <v>137.56</v>
      </c>
      <c r="I80" s="157">
        <v>4402</v>
      </c>
    </row>
    <row r="81" spans="1:9" x14ac:dyDescent="0.2">
      <c r="A81" s="144"/>
      <c r="B81" s="49" t="s">
        <v>41</v>
      </c>
      <c r="C81" s="49" t="s">
        <v>0</v>
      </c>
      <c r="D81" s="158">
        <v>34</v>
      </c>
      <c r="E81" s="158">
        <v>36</v>
      </c>
      <c r="F81" s="158">
        <v>223</v>
      </c>
      <c r="G81" s="158">
        <v>293</v>
      </c>
      <c r="H81" s="160">
        <v>118.03</v>
      </c>
      <c r="I81" s="159">
        <v>3777</v>
      </c>
    </row>
    <row r="82" spans="1:9" x14ac:dyDescent="0.2">
      <c r="A82" s="144"/>
      <c r="B82" s="48" t="s">
        <v>42</v>
      </c>
      <c r="C82" s="48" t="s">
        <v>0</v>
      </c>
      <c r="D82" s="156">
        <v>48</v>
      </c>
      <c r="E82" s="156">
        <v>30</v>
      </c>
      <c r="F82" s="156">
        <v>327</v>
      </c>
      <c r="G82" s="156">
        <v>405</v>
      </c>
      <c r="H82" s="161">
        <v>140.19</v>
      </c>
      <c r="I82" s="157">
        <v>4486</v>
      </c>
    </row>
    <row r="83" spans="1:9" x14ac:dyDescent="0.2">
      <c r="A83" s="144"/>
      <c r="B83" s="49" t="s">
        <v>43</v>
      </c>
      <c r="C83" s="49" t="s">
        <v>0</v>
      </c>
      <c r="D83" s="158">
        <v>29</v>
      </c>
      <c r="E83" s="158">
        <v>36</v>
      </c>
      <c r="F83" s="158">
        <v>295</v>
      </c>
      <c r="G83" s="158">
        <v>360</v>
      </c>
      <c r="H83" s="160">
        <v>117.03</v>
      </c>
      <c r="I83" s="159">
        <v>3745</v>
      </c>
    </row>
    <row r="84" spans="1:9" x14ac:dyDescent="0.2">
      <c r="A84" s="144"/>
      <c r="B84" s="48" t="s">
        <v>44</v>
      </c>
      <c r="C84" s="48" t="s">
        <v>0</v>
      </c>
      <c r="D84" s="156">
        <v>77</v>
      </c>
      <c r="E84" s="156">
        <v>37</v>
      </c>
      <c r="F84" s="156">
        <v>262</v>
      </c>
      <c r="G84" s="156">
        <v>376</v>
      </c>
      <c r="H84" s="161">
        <v>121.06</v>
      </c>
      <c r="I84" s="157">
        <v>3874</v>
      </c>
    </row>
    <row r="85" spans="1:9" x14ac:dyDescent="0.2">
      <c r="A85" s="144"/>
      <c r="B85" s="49" t="s">
        <v>45</v>
      </c>
      <c r="C85" s="49" t="s">
        <v>0</v>
      </c>
      <c r="D85" s="158">
        <v>30</v>
      </c>
      <c r="E85" s="158">
        <v>36</v>
      </c>
      <c r="F85" s="158">
        <v>332</v>
      </c>
      <c r="G85" s="158">
        <v>398</v>
      </c>
      <c r="H85" s="160">
        <v>128.38</v>
      </c>
      <c r="I85" s="159">
        <v>4108</v>
      </c>
    </row>
    <row r="86" spans="1:9" x14ac:dyDescent="0.2">
      <c r="A86" s="144"/>
      <c r="B86" s="48" t="s">
        <v>46</v>
      </c>
      <c r="C86" s="48" t="s">
        <v>0</v>
      </c>
      <c r="D86" s="156">
        <v>87</v>
      </c>
      <c r="E86" s="156">
        <v>38</v>
      </c>
      <c r="F86" s="156">
        <v>323</v>
      </c>
      <c r="G86" s="156">
        <v>448</v>
      </c>
      <c r="H86" s="161">
        <v>125.12</v>
      </c>
      <c r="I86" s="157">
        <v>4004</v>
      </c>
    </row>
    <row r="87" spans="1:9" x14ac:dyDescent="0.2">
      <c r="A87" s="144"/>
      <c r="B87" s="49" t="s">
        <v>47</v>
      </c>
      <c r="C87" s="49" t="s">
        <v>0</v>
      </c>
      <c r="D87" s="158">
        <v>33</v>
      </c>
      <c r="E87" s="158">
        <v>45</v>
      </c>
      <c r="F87" s="158">
        <v>324</v>
      </c>
      <c r="G87" s="158">
        <v>402</v>
      </c>
      <c r="H87" s="160">
        <v>139.53</v>
      </c>
      <c r="I87" s="159">
        <v>4465</v>
      </c>
    </row>
    <row r="88" spans="1:9" x14ac:dyDescent="0.2">
      <c r="A88" s="144"/>
      <c r="B88" s="48" t="s">
        <v>48</v>
      </c>
      <c r="C88" s="48" t="s">
        <v>0</v>
      </c>
      <c r="D88" s="156">
        <v>84</v>
      </c>
      <c r="E88" s="156">
        <v>48</v>
      </c>
      <c r="F88" s="156">
        <v>435</v>
      </c>
      <c r="G88" s="156">
        <v>567</v>
      </c>
      <c r="H88" s="161">
        <v>175</v>
      </c>
      <c r="I88" s="157">
        <v>5772</v>
      </c>
    </row>
    <row r="89" spans="1:9" x14ac:dyDescent="0.2">
      <c r="A89" s="144"/>
      <c r="B89" s="49" t="s">
        <v>49</v>
      </c>
      <c r="C89" s="49" t="s">
        <v>0</v>
      </c>
      <c r="D89" s="162">
        <v>107</v>
      </c>
      <c r="E89" s="162">
        <v>65</v>
      </c>
      <c r="F89" s="162">
        <v>345</v>
      </c>
      <c r="G89" s="152">
        <v>517</v>
      </c>
      <c r="H89" s="160">
        <v>180</v>
      </c>
      <c r="I89" s="159">
        <v>5773</v>
      </c>
    </row>
    <row r="90" spans="1:9" x14ac:dyDescent="0.2">
      <c r="A90" s="163">
        <v>2023</v>
      </c>
      <c r="B90" s="48" t="s">
        <v>38</v>
      </c>
      <c r="C90" s="48" t="s">
        <v>0</v>
      </c>
      <c r="D90" s="152">
        <v>59</v>
      </c>
      <c r="E90" s="152">
        <v>42</v>
      </c>
      <c r="F90" s="152">
        <v>279</v>
      </c>
      <c r="G90" s="152">
        <v>380</v>
      </c>
      <c r="H90" s="161">
        <v>133</v>
      </c>
      <c r="I90" s="153">
        <v>4263</v>
      </c>
    </row>
    <row r="91" spans="1:9" x14ac:dyDescent="0.2">
      <c r="A91" s="163"/>
      <c r="B91" s="49" t="s">
        <v>39</v>
      </c>
      <c r="C91" s="49" t="s">
        <v>0</v>
      </c>
      <c r="D91" s="158">
        <v>56</v>
      </c>
      <c r="E91" s="158">
        <v>32</v>
      </c>
      <c r="F91" s="158">
        <v>357</v>
      </c>
      <c r="G91" s="158">
        <v>445</v>
      </c>
      <c r="H91" s="160">
        <v>143.31</v>
      </c>
      <c r="I91" s="159">
        <v>4586</v>
      </c>
    </row>
    <row r="92" spans="1:9" x14ac:dyDescent="0.2">
      <c r="A92" s="163"/>
      <c r="B92" s="48" t="s">
        <v>40</v>
      </c>
      <c r="C92" s="48" t="s">
        <v>0</v>
      </c>
      <c r="D92" s="156">
        <v>74</v>
      </c>
      <c r="E92" s="156">
        <v>65</v>
      </c>
      <c r="F92" s="156">
        <v>385</v>
      </c>
      <c r="G92" s="156">
        <v>524</v>
      </c>
      <c r="H92" s="161">
        <v>156.62</v>
      </c>
      <c r="I92" s="157">
        <v>5012</v>
      </c>
    </row>
    <row r="93" spans="1:9" x14ac:dyDescent="0.2">
      <c r="A93" s="163"/>
      <c r="B93" s="49" t="s">
        <v>41</v>
      </c>
      <c r="C93" s="48" t="s">
        <v>0</v>
      </c>
      <c r="D93" s="162">
        <v>63</v>
      </c>
      <c r="E93" s="162">
        <v>28</v>
      </c>
      <c r="F93" s="162">
        <v>231</v>
      </c>
      <c r="G93" s="162">
        <v>322</v>
      </c>
      <c r="H93" s="160">
        <v>123</v>
      </c>
      <c r="I93" s="76">
        <v>3922</v>
      </c>
    </row>
    <row r="94" spans="1:9" x14ac:dyDescent="0.2">
      <c r="A94" s="163"/>
      <c r="B94" s="48" t="s">
        <v>42</v>
      </c>
      <c r="C94" s="48" t="s">
        <v>0</v>
      </c>
      <c r="D94" s="156">
        <v>52</v>
      </c>
      <c r="E94" s="156">
        <v>50</v>
      </c>
      <c r="F94" s="156">
        <v>372</v>
      </c>
      <c r="G94" s="156">
        <v>474</v>
      </c>
      <c r="H94" s="161">
        <v>170.47</v>
      </c>
      <c r="I94" s="157">
        <v>5455</v>
      </c>
    </row>
    <row r="95" spans="1:9" x14ac:dyDescent="0.2">
      <c r="A95" s="163"/>
      <c r="B95" s="49" t="s">
        <v>43</v>
      </c>
      <c r="C95" s="49" t="s">
        <v>0</v>
      </c>
      <c r="D95" s="158">
        <v>67</v>
      </c>
      <c r="E95" s="158">
        <v>67</v>
      </c>
      <c r="F95" s="158">
        <v>406</v>
      </c>
      <c r="G95" s="158">
        <v>540</v>
      </c>
      <c r="H95" s="160">
        <v>212.03</v>
      </c>
      <c r="I95" s="159">
        <v>6785</v>
      </c>
    </row>
  </sheetData>
  <autoFilter ref="A6:E38" xr:uid="{707FD8A9-4145-4A4E-9AA0-A155EB74BF69}"/>
  <mergeCells count="9">
    <mergeCell ref="H1:I1"/>
    <mergeCell ref="A78:A89"/>
    <mergeCell ref="A90:A95"/>
    <mergeCell ref="A6:A17"/>
    <mergeCell ref="A18:A29"/>
    <mergeCell ref="A30:A41"/>
    <mergeCell ref="A42:A53"/>
    <mergeCell ref="A54:A65"/>
    <mergeCell ref="A66:A77"/>
  </mergeCells>
  <hyperlinks>
    <hyperlink ref="H1:I1" location="Index!A1" display="Regresar al Índice" xr:uid="{1C15583F-878F-4067-BDB0-6AE6A59B735C}"/>
  </hyperlinks>
  <pageMargins left="0.7" right="0.7" top="0.75" bottom="0.75" header="0.3" footer="0.3"/>
  <pageSetup orientation="portrait" horizontalDpi="300" verticalDpi="300"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2F652-C215-4433-8509-0F52DEEEA635}">
  <sheetPr codeName="Hoja155"/>
  <dimension ref="A1:J39"/>
  <sheetViews>
    <sheetView zoomScaleNormal="100" workbookViewId="0"/>
  </sheetViews>
  <sheetFormatPr baseColWidth="10" defaultColWidth="11.42578125" defaultRowHeight="12.75" x14ac:dyDescent="0.2"/>
  <cols>
    <col min="1" max="1" width="20" style="152" customWidth="1"/>
    <col min="2" max="2" width="22.85546875" style="152" customWidth="1"/>
    <col min="3" max="3" width="21.42578125" style="152" customWidth="1"/>
    <col min="4" max="4" width="47.140625" style="152" customWidth="1"/>
    <col min="5" max="5" width="38.42578125" style="152" customWidth="1"/>
    <col min="6" max="16384" width="11.42578125" style="152"/>
  </cols>
  <sheetData>
    <row r="1" spans="1:9" ht="15" x14ac:dyDescent="0.25">
      <c r="A1" s="27" t="s">
        <v>1947</v>
      </c>
      <c r="H1" s="151" t="s">
        <v>1294</v>
      </c>
      <c r="I1" s="151"/>
    </row>
    <row r="2" spans="1:9" x14ac:dyDescent="0.2">
      <c r="A2" s="227" t="s">
        <v>1265</v>
      </c>
    </row>
    <row r="6" spans="1:9" x14ac:dyDescent="0.2">
      <c r="B6" s="152" t="s">
        <v>411</v>
      </c>
      <c r="C6" s="152" t="s">
        <v>408</v>
      </c>
      <c r="D6" s="152" t="s">
        <v>409</v>
      </c>
      <c r="E6" s="152" t="s">
        <v>410</v>
      </c>
    </row>
    <row r="7" spans="1:9" x14ac:dyDescent="0.2">
      <c r="A7" s="152" t="s">
        <v>3</v>
      </c>
      <c r="B7" s="152">
        <v>74</v>
      </c>
      <c r="C7" s="152">
        <v>4</v>
      </c>
      <c r="D7" s="152">
        <v>6</v>
      </c>
      <c r="E7" s="152">
        <v>64</v>
      </c>
    </row>
    <row r="8" spans="1:9" x14ac:dyDescent="0.2">
      <c r="A8" s="152" t="s">
        <v>4</v>
      </c>
      <c r="B8" s="152">
        <v>124</v>
      </c>
      <c r="C8" s="152">
        <v>20</v>
      </c>
      <c r="D8" s="152">
        <v>14</v>
      </c>
      <c r="E8" s="152">
        <v>90</v>
      </c>
    </row>
    <row r="9" spans="1:9" x14ac:dyDescent="0.2">
      <c r="A9" s="152" t="s">
        <v>5</v>
      </c>
      <c r="B9" s="152">
        <v>59</v>
      </c>
      <c r="C9" s="152">
        <v>5</v>
      </c>
      <c r="D9" s="152">
        <v>2</v>
      </c>
      <c r="E9" s="152">
        <v>52</v>
      </c>
    </row>
    <row r="10" spans="1:9" x14ac:dyDescent="0.2">
      <c r="A10" s="152" t="s">
        <v>6</v>
      </c>
      <c r="B10" s="152">
        <v>32</v>
      </c>
      <c r="C10" s="152">
        <v>0</v>
      </c>
      <c r="D10" s="152">
        <v>0</v>
      </c>
      <c r="E10" s="152">
        <v>32</v>
      </c>
    </row>
    <row r="11" spans="1:9" x14ac:dyDescent="0.2">
      <c r="A11" s="152" t="s">
        <v>1044</v>
      </c>
      <c r="B11" s="152">
        <v>163</v>
      </c>
      <c r="C11" s="152">
        <v>11</v>
      </c>
      <c r="D11" s="152">
        <v>14</v>
      </c>
      <c r="E11" s="152">
        <v>138</v>
      </c>
    </row>
    <row r="12" spans="1:9" x14ac:dyDescent="0.2">
      <c r="A12" s="152" t="s">
        <v>11</v>
      </c>
      <c r="B12" s="152">
        <v>35</v>
      </c>
      <c r="C12" s="152">
        <v>5</v>
      </c>
      <c r="D12" s="152">
        <v>0</v>
      </c>
      <c r="E12" s="152">
        <v>30</v>
      </c>
    </row>
    <row r="13" spans="1:9" x14ac:dyDescent="0.2">
      <c r="A13" s="152" t="s">
        <v>7</v>
      </c>
      <c r="B13" s="152">
        <v>62</v>
      </c>
      <c r="C13" s="152">
        <v>4</v>
      </c>
      <c r="D13" s="152">
        <v>4</v>
      </c>
      <c r="E13" s="152">
        <v>54</v>
      </c>
    </row>
    <row r="14" spans="1:9" x14ac:dyDescent="0.2">
      <c r="A14" s="152" t="s">
        <v>8</v>
      </c>
      <c r="B14" s="152">
        <v>135</v>
      </c>
      <c r="C14" s="152">
        <v>9</v>
      </c>
      <c r="D14" s="152">
        <v>9</v>
      </c>
      <c r="E14" s="152">
        <v>117</v>
      </c>
    </row>
    <row r="15" spans="1:9" x14ac:dyDescent="0.2">
      <c r="A15" s="152" t="s">
        <v>9</v>
      </c>
      <c r="B15" s="152">
        <v>1856</v>
      </c>
      <c r="C15" s="152">
        <v>442</v>
      </c>
      <c r="D15" s="152">
        <v>194</v>
      </c>
      <c r="E15" s="152">
        <v>1220</v>
      </c>
    </row>
    <row r="16" spans="1:9" x14ac:dyDescent="0.2">
      <c r="A16" s="152" t="s">
        <v>12</v>
      </c>
      <c r="B16" s="152">
        <v>39</v>
      </c>
      <c r="C16" s="152">
        <v>6</v>
      </c>
      <c r="D16" s="152">
        <v>0</v>
      </c>
      <c r="E16" s="152">
        <v>33</v>
      </c>
    </row>
    <row r="17" spans="1:10" x14ac:dyDescent="0.2">
      <c r="A17" s="152" t="s">
        <v>14</v>
      </c>
      <c r="B17" s="152">
        <v>197</v>
      </c>
      <c r="C17" s="152">
        <v>27</v>
      </c>
      <c r="D17" s="152">
        <v>17</v>
      </c>
      <c r="E17" s="152">
        <v>153</v>
      </c>
    </row>
    <row r="18" spans="1:10" x14ac:dyDescent="0.2">
      <c r="A18" s="152" t="s">
        <v>15</v>
      </c>
      <c r="B18" s="152">
        <v>32</v>
      </c>
      <c r="C18" s="152">
        <v>4</v>
      </c>
      <c r="D18" s="152">
        <v>0</v>
      </c>
      <c r="E18" s="152">
        <v>28</v>
      </c>
    </row>
    <row r="19" spans="1:10" x14ac:dyDescent="0.2">
      <c r="A19" s="152" t="s">
        <v>16</v>
      </c>
      <c r="B19" s="152">
        <v>85</v>
      </c>
      <c r="C19" s="152">
        <v>5</v>
      </c>
      <c r="D19" s="152">
        <v>7</v>
      </c>
      <c r="E19" s="152">
        <v>73</v>
      </c>
    </row>
    <row r="20" spans="1:10" x14ac:dyDescent="0.2">
      <c r="A20" s="152" t="s">
        <v>0</v>
      </c>
      <c r="B20" s="152">
        <v>540</v>
      </c>
      <c r="C20" s="152">
        <v>67</v>
      </c>
      <c r="D20" s="152">
        <v>67</v>
      </c>
      <c r="E20" s="152">
        <v>406</v>
      </c>
    </row>
    <row r="21" spans="1:10" x14ac:dyDescent="0.2">
      <c r="A21" s="152" t="s">
        <v>50</v>
      </c>
      <c r="B21" s="152">
        <v>931</v>
      </c>
      <c r="C21" s="152">
        <v>237</v>
      </c>
      <c r="D21" s="152">
        <v>46</v>
      </c>
      <c r="E21" s="152">
        <v>648</v>
      </c>
    </row>
    <row r="22" spans="1:10" x14ac:dyDescent="0.2">
      <c r="A22" s="152" t="s">
        <v>1045</v>
      </c>
      <c r="B22" s="152">
        <v>136</v>
      </c>
      <c r="C22" s="152">
        <v>14</v>
      </c>
      <c r="D22" s="152">
        <v>12</v>
      </c>
      <c r="E22" s="152">
        <v>110</v>
      </c>
    </row>
    <row r="23" spans="1:10" x14ac:dyDescent="0.2">
      <c r="A23" s="152" t="s">
        <v>18</v>
      </c>
      <c r="B23" s="152">
        <v>105</v>
      </c>
      <c r="C23" s="152">
        <v>5</v>
      </c>
      <c r="D23" s="152">
        <v>5</v>
      </c>
      <c r="E23" s="152">
        <v>95</v>
      </c>
    </row>
    <row r="24" spans="1:10" x14ac:dyDescent="0.2">
      <c r="A24" s="152" t="s">
        <v>19</v>
      </c>
      <c r="B24" s="152">
        <v>11</v>
      </c>
      <c r="C24" s="152">
        <v>2</v>
      </c>
      <c r="D24" s="152">
        <v>0</v>
      </c>
      <c r="E24" s="152">
        <v>9</v>
      </c>
    </row>
    <row r="25" spans="1:10" x14ac:dyDescent="0.2">
      <c r="A25" s="152" t="s">
        <v>20</v>
      </c>
      <c r="B25" s="152">
        <v>628</v>
      </c>
      <c r="C25" s="152">
        <v>83</v>
      </c>
      <c r="D25" s="152">
        <v>63</v>
      </c>
      <c r="E25" s="152">
        <v>482</v>
      </c>
    </row>
    <row r="26" spans="1:10" x14ac:dyDescent="0.2">
      <c r="A26" s="152" t="s">
        <v>21</v>
      </c>
      <c r="B26" s="152">
        <v>47</v>
      </c>
      <c r="C26" s="152">
        <v>6</v>
      </c>
      <c r="D26" s="152">
        <v>2</v>
      </c>
      <c r="E26" s="152">
        <v>39</v>
      </c>
    </row>
    <row r="27" spans="1:10" x14ac:dyDescent="0.2">
      <c r="A27" s="152" t="s">
        <v>22</v>
      </c>
      <c r="B27" s="152">
        <v>312</v>
      </c>
      <c r="C27" s="152">
        <v>94</v>
      </c>
      <c r="D27" s="152">
        <v>19</v>
      </c>
      <c r="E27" s="152">
        <v>199</v>
      </c>
    </row>
    <row r="28" spans="1:10" x14ac:dyDescent="0.2">
      <c r="A28" s="152" t="s">
        <v>23</v>
      </c>
      <c r="B28" s="152">
        <v>151</v>
      </c>
      <c r="C28" s="152">
        <v>29</v>
      </c>
      <c r="D28" s="152">
        <v>24</v>
      </c>
      <c r="E28" s="152">
        <v>98</v>
      </c>
    </row>
    <row r="29" spans="1:10" x14ac:dyDescent="0.2">
      <c r="A29" s="152" t="s">
        <v>24</v>
      </c>
      <c r="B29" s="152">
        <v>106</v>
      </c>
      <c r="C29" s="152">
        <v>6</v>
      </c>
      <c r="D29" s="152">
        <v>7</v>
      </c>
      <c r="E29" s="152">
        <v>93</v>
      </c>
    </row>
    <row r="30" spans="1:10" x14ac:dyDescent="0.2">
      <c r="A30" s="152" t="s">
        <v>25</v>
      </c>
      <c r="B30" s="152">
        <v>81</v>
      </c>
      <c r="C30" s="152">
        <v>11</v>
      </c>
      <c r="D30" s="152">
        <v>11</v>
      </c>
      <c r="E30" s="152">
        <v>59</v>
      </c>
      <c r="H30" s="152">
        <f>E20/B20</f>
        <v>0.75185185185185188</v>
      </c>
      <c r="I30" s="152">
        <f>D20/B20</f>
        <v>0.12407407407407407</v>
      </c>
      <c r="J30" s="152">
        <f>C20/B20</f>
        <v>0.12407407407407407</v>
      </c>
    </row>
    <row r="31" spans="1:10" x14ac:dyDescent="0.2">
      <c r="A31" s="152" t="s">
        <v>26</v>
      </c>
      <c r="B31" s="152">
        <v>196</v>
      </c>
      <c r="C31" s="152">
        <v>30</v>
      </c>
      <c r="D31" s="152">
        <v>16</v>
      </c>
      <c r="E31" s="152">
        <v>150</v>
      </c>
    </row>
    <row r="32" spans="1:10" x14ac:dyDescent="0.2">
      <c r="A32" s="152" t="s">
        <v>27</v>
      </c>
      <c r="B32" s="152">
        <v>123</v>
      </c>
      <c r="C32" s="152">
        <v>9</v>
      </c>
      <c r="D32" s="152">
        <v>8</v>
      </c>
      <c r="E32" s="152">
        <v>106</v>
      </c>
    </row>
    <row r="33" spans="1:10" x14ac:dyDescent="0.2">
      <c r="A33" s="152" t="s">
        <v>28</v>
      </c>
      <c r="B33" s="152">
        <v>47</v>
      </c>
      <c r="C33" s="152">
        <v>2</v>
      </c>
      <c r="D33" s="152">
        <v>2</v>
      </c>
      <c r="E33" s="152">
        <v>43</v>
      </c>
    </row>
    <row r="34" spans="1:10" x14ac:dyDescent="0.2">
      <c r="A34" s="152" t="s">
        <v>29</v>
      </c>
      <c r="B34" s="152">
        <v>129</v>
      </c>
      <c r="C34" s="152">
        <v>6</v>
      </c>
      <c r="D34" s="152">
        <v>5</v>
      </c>
      <c r="E34" s="152">
        <v>118</v>
      </c>
    </row>
    <row r="35" spans="1:10" x14ac:dyDescent="0.2">
      <c r="A35" s="152" t="s">
        <v>30</v>
      </c>
      <c r="B35" s="152">
        <v>30</v>
      </c>
      <c r="C35" s="152">
        <v>3</v>
      </c>
      <c r="D35" s="152">
        <v>0</v>
      </c>
      <c r="E35" s="152">
        <v>27</v>
      </c>
      <c r="H35" s="229"/>
      <c r="I35" s="229"/>
      <c r="J35" s="229"/>
    </row>
    <row r="36" spans="1:10" x14ac:dyDescent="0.2">
      <c r="A36" s="152" t="s">
        <v>1046</v>
      </c>
      <c r="B36" s="152">
        <v>172</v>
      </c>
      <c r="C36" s="152">
        <v>13</v>
      </c>
      <c r="D36" s="152">
        <v>15</v>
      </c>
      <c r="E36" s="152">
        <v>144</v>
      </c>
    </row>
    <row r="37" spans="1:10" x14ac:dyDescent="0.2">
      <c r="A37" s="152" t="s">
        <v>32</v>
      </c>
      <c r="B37" s="152">
        <v>119</v>
      </c>
      <c r="C37" s="152">
        <v>16</v>
      </c>
      <c r="D37" s="152">
        <v>6</v>
      </c>
      <c r="E37" s="152">
        <v>97</v>
      </c>
    </row>
    <row r="38" spans="1:10" x14ac:dyDescent="0.2">
      <c r="A38" s="152" t="s">
        <v>33</v>
      </c>
      <c r="B38" s="152">
        <v>19</v>
      </c>
      <c r="C38" s="152">
        <v>1</v>
      </c>
      <c r="D38" s="152">
        <v>0</v>
      </c>
      <c r="E38" s="152">
        <v>18</v>
      </c>
    </row>
    <row r="39" spans="1:10" x14ac:dyDescent="0.2">
      <c r="A39" s="50" t="s">
        <v>1</v>
      </c>
      <c r="B39" s="51">
        <v>6776</v>
      </c>
      <c r="C39" s="51">
        <v>1176</v>
      </c>
      <c r="D39" s="51">
        <v>575</v>
      </c>
      <c r="E39" s="51">
        <v>5025</v>
      </c>
    </row>
  </sheetData>
  <mergeCells count="1">
    <mergeCell ref="H1:I1"/>
  </mergeCells>
  <hyperlinks>
    <hyperlink ref="H1:I1" location="Index!A1" display="Regresar al Índice" xr:uid="{D8C289F5-A215-439C-8B66-E9B8811AD0A5}"/>
  </hyperlinks>
  <pageMargins left="0.7" right="0.7" top="0.75" bottom="0.75" header="0.3" footer="0.3"/>
  <pageSetup orientation="portrait" horizontalDpi="300" verticalDpi="300"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AB9A9-4D40-45B6-95BB-74CB9D6D6D1D}">
  <sheetPr codeName="Hoja156"/>
  <dimension ref="A1:I39"/>
  <sheetViews>
    <sheetView workbookViewId="0"/>
  </sheetViews>
  <sheetFormatPr baseColWidth="10" defaultColWidth="11.42578125" defaultRowHeight="12.75" x14ac:dyDescent="0.2"/>
  <cols>
    <col min="1" max="1" width="67.28515625" style="152" customWidth="1"/>
    <col min="2" max="2" width="45.42578125" style="152" customWidth="1"/>
    <col min="3" max="3" width="32.140625" style="152" customWidth="1"/>
    <col min="4" max="16384" width="11.42578125" style="152"/>
  </cols>
  <sheetData>
    <row r="1" spans="1:9" ht="15" x14ac:dyDescent="0.25">
      <c r="A1" s="27" t="s">
        <v>1948</v>
      </c>
      <c r="H1" s="151" t="s">
        <v>1294</v>
      </c>
      <c r="I1" s="151"/>
    </row>
    <row r="2" spans="1:9" x14ac:dyDescent="0.2">
      <c r="A2" s="227" t="s">
        <v>1265</v>
      </c>
    </row>
    <row r="6" spans="1:9" x14ac:dyDescent="0.2">
      <c r="B6" s="152" t="s">
        <v>411</v>
      </c>
      <c r="C6" s="152" t="s">
        <v>408</v>
      </c>
      <c r="D6" s="152" t="s">
        <v>409</v>
      </c>
      <c r="E6" s="152" t="s">
        <v>410</v>
      </c>
    </row>
    <row r="7" spans="1:9" x14ac:dyDescent="0.2">
      <c r="A7" s="152" t="s">
        <v>19</v>
      </c>
      <c r="B7" s="152">
        <v>11</v>
      </c>
      <c r="C7" s="152">
        <v>2</v>
      </c>
      <c r="D7" s="152">
        <v>0</v>
      </c>
      <c r="E7" s="152">
        <v>9</v>
      </c>
    </row>
    <row r="8" spans="1:9" x14ac:dyDescent="0.2">
      <c r="A8" s="152" t="s">
        <v>33</v>
      </c>
      <c r="B8" s="152">
        <v>19</v>
      </c>
      <c r="C8" s="152">
        <v>1</v>
      </c>
      <c r="D8" s="152">
        <v>0</v>
      </c>
      <c r="E8" s="152">
        <v>18</v>
      </c>
    </row>
    <row r="9" spans="1:9" x14ac:dyDescent="0.2">
      <c r="A9" s="152" t="s">
        <v>30</v>
      </c>
      <c r="B9" s="152">
        <v>30</v>
      </c>
      <c r="C9" s="152">
        <v>3</v>
      </c>
      <c r="D9" s="152">
        <v>0</v>
      </c>
      <c r="E9" s="152">
        <v>27</v>
      </c>
    </row>
    <row r="10" spans="1:9" x14ac:dyDescent="0.2">
      <c r="A10" s="152" t="s">
        <v>6</v>
      </c>
      <c r="B10" s="152">
        <v>32</v>
      </c>
      <c r="C10" s="152">
        <v>0</v>
      </c>
      <c r="D10" s="152">
        <v>0</v>
      </c>
      <c r="E10" s="152">
        <v>32</v>
      </c>
    </row>
    <row r="11" spans="1:9" x14ac:dyDescent="0.2">
      <c r="A11" s="152" t="s">
        <v>15</v>
      </c>
      <c r="B11" s="152">
        <v>32</v>
      </c>
      <c r="C11" s="152">
        <v>4</v>
      </c>
      <c r="D11" s="152">
        <v>0</v>
      </c>
      <c r="E11" s="152">
        <v>28</v>
      </c>
    </row>
    <row r="12" spans="1:9" x14ac:dyDescent="0.2">
      <c r="A12" s="152" t="s">
        <v>11</v>
      </c>
      <c r="B12" s="152">
        <v>35</v>
      </c>
      <c r="C12" s="152">
        <v>5</v>
      </c>
      <c r="D12" s="152">
        <v>0</v>
      </c>
      <c r="E12" s="152">
        <v>30</v>
      </c>
    </row>
    <row r="13" spans="1:9" x14ac:dyDescent="0.2">
      <c r="A13" s="152" t="s">
        <v>12</v>
      </c>
      <c r="B13" s="152">
        <v>39</v>
      </c>
      <c r="C13" s="152">
        <v>6</v>
      </c>
      <c r="D13" s="152">
        <v>0</v>
      </c>
      <c r="E13" s="152">
        <v>33</v>
      </c>
    </row>
    <row r="14" spans="1:9" x14ac:dyDescent="0.2">
      <c r="A14" s="152" t="s">
        <v>21</v>
      </c>
      <c r="B14" s="152">
        <v>47</v>
      </c>
      <c r="C14" s="152">
        <v>6</v>
      </c>
      <c r="D14" s="152">
        <v>2</v>
      </c>
      <c r="E14" s="152">
        <v>39</v>
      </c>
    </row>
    <row r="15" spans="1:9" x14ac:dyDescent="0.2">
      <c r="A15" s="152" t="s">
        <v>28</v>
      </c>
      <c r="B15" s="152">
        <v>47</v>
      </c>
      <c r="C15" s="152">
        <v>2</v>
      </c>
      <c r="D15" s="152">
        <v>2</v>
      </c>
      <c r="E15" s="152">
        <v>43</v>
      </c>
    </row>
    <row r="16" spans="1:9" x14ac:dyDescent="0.2">
      <c r="A16" s="152" t="s">
        <v>5</v>
      </c>
      <c r="B16" s="152">
        <v>59</v>
      </c>
      <c r="C16" s="152">
        <v>5</v>
      </c>
      <c r="D16" s="152">
        <v>2</v>
      </c>
      <c r="E16" s="152">
        <v>52</v>
      </c>
    </row>
    <row r="17" spans="1:5" x14ac:dyDescent="0.2">
      <c r="A17" s="152" t="s">
        <v>7</v>
      </c>
      <c r="B17" s="152">
        <v>62</v>
      </c>
      <c r="C17" s="152">
        <v>4</v>
      </c>
      <c r="D17" s="152">
        <v>4</v>
      </c>
      <c r="E17" s="152">
        <v>54</v>
      </c>
    </row>
    <row r="18" spans="1:5" x14ac:dyDescent="0.2">
      <c r="A18" s="152" t="s">
        <v>3</v>
      </c>
      <c r="B18" s="152">
        <v>74</v>
      </c>
      <c r="C18" s="152">
        <v>4</v>
      </c>
      <c r="D18" s="152">
        <v>6</v>
      </c>
      <c r="E18" s="152">
        <v>64</v>
      </c>
    </row>
    <row r="19" spans="1:5" x14ac:dyDescent="0.2">
      <c r="A19" s="152" t="s">
        <v>25</v>
      </c>
      <c r="B19" s="152">
        <v>81</v>
      </c>
      <c r="C19" s="152">
        <v>11</v>
      </c>
      <c r="D19" s="152">
        <v>11</v>
      </c>
      <c r="E19" s="152">
        <v>59</v>
      </c>
    </row>
    <row r="20" spans="1:5" x14ac:dyDescent="0.2">
      <c r="A20" s="152" t="s">
        <v>16</v>
      </c>
      <c r="B20" s="152">
        <v>85</v>
      </c>
      <c r="C20" s="152">
        <v>5</v>
      </c>
      <c r="D20" s="152">
        <v>7</v>
      </c>
      <c r="E20" s="152">
        <v>73</v>
      </c>
    </row>
    <row r="21" spans="1:5" x14ac:dyDescent="0.2">
      <c r="A21" s="152" t="s">
        <v>18</v>
      </c>
      <c r="B21" s="152">
        <v>105</v>
      </c>
      <c r="C21" s="152">
        <v>5</v>
      </c>
      <c r="D21" s="152">
        <v>5</v>
      </c>
      <c r="E21" s="152">
        <v>95</v>
      </c>
    </row>
    <row r="22" spans="1:5" x14ac:dyDescent="0.2">
      <c r="A22" s="152" t="s">
        <v>24</v>
      </c>
      <c r="B22" s="152">
        <v>106</v>
      </c>
      <c r="C22" s="152">
        <v>6</v>
      </c>
      <c r="D22" s="152">
        <v>7</v>
      </c>
      <c r="E22" s="152">
        <v>93</v>
      </c>
    </row>
    <row r="23" spans="1:5" x14ac:dyDescent="0.2">
      <c r="A23" s="152" t="s">
        <v>32</v>
      </c>
      <c r="B23" s="152">
        <v>119</v>
      </c>
      <c r="C23" s="152">
        <v>16</v>
      </c>
      <c r="D23" s="152">
        <v>6</v>
      </c>
      <c r="E23" s="152">
        <v>97</v>
      </c>
    </row>
    <row r="24" spans="1:5" x14ac:dyDescent="0.2">
      <c r="A24" s="152" t="s">
        <v>27</v>
      </c>
      <c r="B24" s="152">
        <v>123</v>
      </c>
      <c r="C24" s="152">
        <v>9</v>
      </c>
      <c r="D24" s="152">
        <v>8</v>
      </c>
      <c r="E24" s="152">
        <v>106</v>
      </c>
    </row>
    <row r="25" spans="1:5" x14ac:dyDescent="0.2">
      <c r="A25" s="152" t="s">
        <v>4</v>
      </c>
      <c r="B25" s="152">
        <v>124</v>
      </c>
      <c r="C25" s="152">
        <v>20</v>
      </c>
      <c r="D25" s="152">
        <v>14</v>
      </c>
      <c r="E25" s="152">
        <v>90</v>
      </c>
    </row>
    <row r="26" spans="1:5" x14ac:dyDescent="0.2">
      <c r="A26" s="152" t="s">
        <v>29</v>
      </c>
      <c r="B26" s="152">
        <v>129</v>
      </c>
      <c r="C26" s="152">
        <v>6</v>
      </c>
      <c r="D26" s="152">
        <v>5</v>
      </c>
      <c r="E26" s="152">
        <v>118</v>
      </c>
    </row>
    <row r="27" spans="1:5" x14ac:dyDescent="0.2">
      <c r="A27" s="152" t="s">
        <v>8</v>
      </c>
      <c r="B27" s="152">
        <v>135</v>
      </c>
      <c r="C27" s="152">
        <v>9</v>
      </c>
      <c r="D27" s="152">
        <v>9</v>
      </c>
      <c r="E27" s="152">
        <v>117</v>
      </c>
    </row>
    <row r="28" spans="1:5" x14ac:dyDescent="0.2">
      <c r="A28" s="152" t="s">
        <v>17</v>
      </c>
      <c r="B28" s="152">
        <v>136</v>
      </c>
      <c r="C28" s="152">
        <v>14</v>
      </c>
      <c r="D28" s="152">
        <v>12</v>
      </c>
      <c r="E28" s="152">
        <v>110</v>
      </c>
    </row>
    <row r="29" spans="1:5" x14ac:dyDescent="0.2">
      <c r="A29" s="152" t="s">
        <v>23</v>
      </c>
      <c r="B29" s="152">
        <v>151</v>
      </c>
      <c r="C29" s="152">
        <v>29</v>
      </c>
      <c r="D29" s="152">
        <v>24</v>
      </c>
      <c r="E29" s="152">
        <v>98</v>
      </c>
    </row>
    <row r="30" spans="1:5" x14ac:dyDescent="0.2">
      <c r="A30" s="152" t="s">
        <v>10</v>
      </c>
      <c r="B30" s="152">
        <v>163</v>
      </c>
      <c r="C30" s="152">
        <v>11</v>
      </c>
      <c r="D30" s="152">
        <v>14</v>
      </c>
      <c r="E30" s="152">
        <v>138</v>
      </c>
    </row>
    <row r="31" spans="1:5" x14ac:dyDescent="0.2">
      <c r="A31" s="152" t="s">
        <v>31</v>
      </c>
      <c r="B31" s="152">
        <v>172</v>
      </c>
      <c r="C31" s="152">
        <v>13</v>
      </c>
      <c r="D31" s="152">
        <v>15</v>
      </c>
      <c r="E31" s="152">
        <v>144</v>
      </c>
    </row>
    <row r="32" spans="1:5" x14ac:dyDescent="0.2">
      <c r="A32" s="152" t="s">
        <v>26</v>
      </c>
      <c r="B32" s="152">
        <v>196</v>
      </c>
      <c r="C32" s="152">
        <v>30</v>
      </c>
      <c r="D32" s="152">
        <v>16</v>
      </c>
      <c r="E32" s="152">
        <v>150</v>
      </c>
    </row>
    <row r="33" spans="1:5" x14ac:dyDescent="0.2">
      <c r="A33" s="152" t="s">
        <v>14</v>
      </c>
      <c r="B33" s="152">
        <v>197</v>
      </c>
      <c r="C33" s="152">
        <v>27</v>
      </c>
      <c r="D33" s="152">
        <v>17</v>
      </c>
      <c r="E33" s="152">
        <v>153</v>
      </c>
    </row>
    <row r="34" spans="1:5" x14ac:dyDescent="0.2">
      <c r="A34" s="152" t="s">
        <v>22</v>
      </c>
      <c r="B34" s="152">
        <v>312</v>
      </c>
      <c r="C34" s="152">
        <v>94</v>
      </c>
      <c r="D34" s="152">
        <v>19</v>
      </c>
      <c r="E34" s="152">
        <v>199</v>
      </c>
    </row>
    <row r="35" spans="1:5" x14ac:dyDescent="0.2">
      <c r="A35" s="152" t="s">
        <v>0</v>
      </c>
      <c r="B35" s="152">
        <v>540</v>
      </c>
      <c r="C35" s="152">
        <v>67</v>
      </c>
      <c r="D35" s="152">
        <v>67</v>
      </c>
      <c r="E35" s="152">
        <v>406</v>
      </c>
    </row>
    <row r="36" spans="1:5" x14ac:dyDescent="0.2">
      <c r="A36" s="152" t="s">
        <v>20</v>
      </c>
      <c r="B36" s="152">
        <v>628</v>
      </c>
      <c r="C36" s="152">
        <v>83</v>
      </c>
      <c r="D36" s="152">
        <v>63</v>
      </c>
      <c r="E36" s="152">
        <v>482</v>
      </c>
    </row>
    <row r="37" spans="1:5" x14ac:dyDescent="0.2">
      <c r="A37" s="152" t="s">
        <v>13</v>
      </c>
      <c r="B37" s="152">
        <v>931</v>
      </c>
      <c r="C37" s="152">
        <v>237</v>
      </c>
      <c r="D37" s="152">
        <v>46</v>
      </c>
      <c r="E37" s="152">
        <v>648</v>
      </c>
    </row>
    <row r="38" spans="1:5" x14ac:dyDescent="0.2">
      <c r="A38" s="152" t="s">
        <v>9</v>
      </c>
      <c r="B38" s="152">
        <v>1856</v>
      </c>
      <c r="C38" s="152">
        <v>442</v>
      </c>
      <c r="D38" s="152">
        <v>194</v>
      </c>
      <c r="E38" s="152">
        <v>1220</v>
      </c>
    </row>
    <row r="39" spans="1:5" x14ac:dyDescent="0.2">
      <c r="A39" s="50" t="s">
        <v>1</v>
      </c>
      <c r="B39" s="51">
        <v>6776</v>
      </c>
      <c r="C39" s="51">
        <v>1176</v>
      </c>
      <c r="D39" s="51">
        <v>575</v>
      </c>
      <c r="E39" s="51">
        <v>5025</v>
      </c>
    </row>
  </sheetData>
  <autoFilter ref="A6:E38" xr:uid="{116BFA0E-F3A8-472E-AF65-BDEDFDF15033}">
    <sortState ref="A7:E39">
      <sortCondition ref="B6:B38"/>
    </sortState>
  </autoFilter>
  <mergeCells count="1">
    <mergeCell ref="H1:I1"/>
  </mergeCells>
  <hyperlinks>
    <hyperlink ref="H1:I1" location="Index!A1" display="Regresar al Índice" xr:uid="{65C43CEF-B836-41DA-AE46-CD3B2E79AA8F}"/>
  </hyperlinks>
  <pageMargins left="0.7" right="0.7" top="0.75" bottom="0.75" header="0.3" footer="0.3"/>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71197-7846-44AA-B33A-D54EEDD89215}">
  <sheetPr codeName="Hoja157"/>
  <dimension ref="A1:I39"/>
  <sheetViews>
    <sheetView workbookViewId="0"/>
  </sheetViews>
  <sheetFormatPr baseColWidth="10" defaultRowHeight="12.75" x14ac:dyDescent="0.2"/>
  <cols>
    <col min="1" max="1" width="23.7109375" style="152" customWidth="1"/>
    <col min="2" max="2" width="28.7109375" style="152" customWidth="1"/>
    <col min="3" max="3" width="40.28515625" style="152" customWidth="1"/>
    <col min="4" max="4" width="23" style="152" customWidth="1"/>
    <col min="5" max="16384" width="11.42578125" style="152"/>
  </cols>
  <sheetData>
    <row r="1" spans="1:9" ht="15" x14ac:dyDescent="0.25">
      <c r="A1" s="27" t="s">
        <v>1949</v>
      </c>
      <c r="H1" s="151" t="s">
        <v>1294</v>
      </c>
      <c r="I1" s="151"/>
    </row>
    <row r="2" spans="1:9" x14ac:dyDescent="0.2">
      <c r="A2" s="227" t="s">
        <v>1265</v>
      </c>
    </row>
    <row r="5" spans="1:9" x14ac:dyDescent="0.2">
      <c r="A5" s="152" t="s">
        <v>1058</v>
      </c>
      <c r="B5" s="152" t="s">
        <v>1059</v>
      </c>
      <c r="C5" s="152" t="s">
        <v>411</v>
      </c>
      <c r="D5" s="152" t="s">
        <v>412</v>
      </c>
    </row>
    <row r="6" spans="1:9" x14ac:dyDescent="0.2">
      <c r="A6" s="152" t="s">
        <v>19</v>
      </c>
      <c r="B6" s="153">
        <v>1270646</v>
      </c>
      <c r="C6" s="152">
        <v>11</v>
      </c>
      <c r="D6" s="228">
        <f t="shared" ref="D6:D37" si="0">(C6/B6)*1000000</f>
        <v>8.6570138339081062</v>
      </c>
    </row>
    <row r="7" spans="1:9" x14ac:dyDescent="0.2">
      <c r="A7" s="152" t="s">
        <v>15</v>
      </c>
      <c r="B7" s="153">
        <v>3643974</v>
      </c>
      <c r="C7" s="152">
        <v>32</v>
      </c>
      <c r="D7" s="228">
        <f t="shared" si="0"/>
        <v>8.7816213836871491</v>
      </c>
    </row>
    <row r="8" spans="1:9" x14ac:dyDescent="0.2">
      <c r="A8" s="152" t="s">
        <v>28</v>
      </c>
      <c r="B8" s="153">
        <v>4791977</v>
      </c>
      <c r="C8" s="152">
        <v>47</v>
      </c>
      <c r="D8" s="228">
        <f t="shared" si="0"/>
        <v>9.8080604310079114</v>
      </c>
    </row>
    <row r="9" spans="1:9" x14ac:dyDescent="0.2">
      <c r="A9" s="152" t="s">
        <v>33</v>
      </c>
      <c r="B9" s="153">
        <v>1654593</v>
      </c>
      <c r="C9" s="152">
        <v>19</v>
      </c>
      <c r="D9" s="228">
        <f t="shared" si="0"/>
        <v>11.483186499640697</v>
      </c>
    </row>
    <row r="10" spans="1:9" x14ac:dyDescent="0.2">
      <c r="A10" s="152" t="s">
        <v>12</v>
      </c>
      <c r="B10" s="153">
        <v>3175643</v>
      </c>
      <c r="C10" s="152">
        <v>39</v>
      </c>
      <c r="D10" s="228">
        <f t="shared" si="0"/>
        <v>12.280977427248592</v>
      </c>
    </row>
    <row r="11" spans="1:9" x14ac:dyDescent="0.2">
      <c r="A11" s="152" t="s">
        <v>21</v>
      </c>
      <c r="B11" s="153">
        <v>3131012</v>
      </c>
      <c r="C11" s="152">
        <v>47</v>
      </c>
      <c r="D11" s="228">
        <f t="shared" si="0"/>
        <v>15.011121004965807</v>
      </c>
    </row>
    <row r="12" spans="1:9" x14ac:dyDescent="0.2">
      <c r="A12" s="152" t="s">
        <v>7</v>
      </c>
      <c r="B12" s="153">
        <v>4120741</v>
      </c>
      <c r="C12" s="152">
        <v>62</v>
      </c>
      <c r="D12" s="228">
        <f t="shared" si="0"/>
        <v>15.045837629688448</v>
      </c>
    </row>
    <row r="13" spans="1:9" x14ac:dyDescent="0.2">
      <c r="A13" s="152" t="s">
        <v>31</v>
      </c>
      <c r="B13" s="153">
        <v>8488447</v>
      </c>
      <c r="C13" s="152">
        <v>172</v>
      </c>
      <c r="D13" s="228">
        <f t="shared" si="0"/>
        <v>20.262834886051596</v>
      </c>
    </row>
    <row r="14" spans="1:9" x14ac:dyDescent="0.2">
      <c r="A14" s="152" t="s">
        <v>30</v>
      </c>
      <c r="B14" s="153">
        <v>1364147</v>
      </c>
      <c r="C14" s="152">
        <v>30</v>
      </c>
      <c r="D14" s="228">
        <f t="shared" si="0"/>
        <v>21.991764817134811</v>
      </c>
    </row>
    <row r="15" spans="1:9" x14ac:dyDescent="0.2">
      <c r="A15" s="152" t="s">
        <v>17</v>
      </c>
      <c r="B15" s="153">
        <v>4791977</v>
      </c>
      <c r="C15" s="152">
        <v>136</v>
      </c>
      <c r="D15" s="228">
        <f t="shared" si="0"/>
        <v>28.380770608873956</v>
      </c>
    </row>
    <row r="16" spans="1:9" x14ac:dyDescent="0.2">
      <c r="A16" s="152" t="s">
        <v>25</v>
      </c>
      <c r="B16" s="153">
        <v>2845959</v>
      </c>
      <c r="C16" s="152">
        <v>81</v>
      </c>
      <c r="D16" s="228">
        <f t="shared" si="0"/>
        <v>28.461407912060576</v>
      </c>
    </row>
    <row r="17" spans="1:4" x14ac:dyDescent="0.2">
      <c r="A17" s="152" t="s">
        <v>14</v>
      </c>
      <c r="B17" s="153">
        <v>6173718</v>
      </c>
      <c r="C17" s="152">
        <v>197</v>
      </c>
      <c r="D17" s="228">
        <f t="shared" si="0"/>
        <v>31.909458773465197</v>
      </c>
    </row>
    <row r="18" spans="1:4" x14ac:dyDescent="0.2">
      <c r="A18" s="152" t="s">
        <v>6</v>
      </c>
      <c r="B18" s="153">
        <v>984046</v>
      </c>
      <c r="C18" s="152">
        <v>32</v>
      </c>
      <c r="D18" s="228">
        <f t="shared" si="0"/>
        <v>32.518805015212706</v>
      </c>
    </row>
    <row r="19" spans="1:4" x14ac:dyDescent="0.2">
      <c r="A19" s="152" t="s">
        <v>4</v>
      </c>
      <c r="B19" s="153">
        <v>3578561</v>
      </c>
      <c r="C19" s="152">
        <v>124</v>
      </c>
      <c r="D19" s="228">
        <f t="shared" si="0"/>
        <v>34.650799581172436</v>
      </c>
    </row>
    <row r="20" spans="1:4" x14ac:dyDescent="0.2">
      <c r="A20" s="152" t="s">
        <v>29</v>
      </c>
      <c r="B20" s="153">
        <v>3620910</v>
      </c>
      <c r="C20" s="152">
        <v>129</v>
      </c>
      <c r="D20" s="228">
        <f t="shared" si="0"/>
        <v>35.62640330745586</v>
      </c>
    </row>
    <row r="21" spans="1:4" x14ac:dyDescent="0.2">
      <c r="A21" s="152" t="s">
        <v>8</v>
      </c>
      <c r="B21" s="153">
        <v>3765325</v>
      </c>
      <c r="C21" s="152">
        <v>135</v>
      </c>
      <c r="D21" s="228">
        <f t="shared" si="0"/>
        <v>35.853478783371955</v>
      </c>
    </row>
    <row r="22" spans="1:4" x14ac:dyDescent="0.2">
      <c r="A22" s="152" t="s">
        <v>27</v>
      </c>
      <c r="B22" s="153">
        <v>3037752</v>
      </c>
      <c r="C22" s="152">
        <v>123</v>
      </c>
      <c r="D22" s="228">
        <f t="shared" si="0"/>
        <v>40.490467951300829</v>
      </c>
    </row>
    <row r="23" spans="1:4" x14ac:dyDescent="0.2">
      <c r="A23" s="152" t="s">
        <v>11</v>
      </c>
      <c r="B23" s="153">
        <v>772842</v>
      </c>
      <c r="C23" s="152">
        <v>35</v>
      </c>
      <c r="D23" s="228">
        <f t="shared" si="0"/>
        <v>45.28739380106154</v>
      </c>
    </row>
    <row r="24" spans="1:4" x14ac:dyDescent="0.2">
      <c r="A24" s="152" t="s">
        <v>16</v>
      </c>
      <c r="B24" s="153">
        <v>1852952</v>
      </c>
      <c r="C24" s="152">
        <v>85</v>
      </c>
      <c r="D24" s="228">
        <f t="shared" si="0"/>
        <v>45.872747917916925</v>
      </c>
    </row>
    <row r="25" spans="1:4" x14ac:dyDescent="0.2">
      <c r="A25" s="152" t="s">
        <v>22</v>
      </c>
      <c r="B25" s="153">
        <v>6542484</v>
      </c>
      <c r="C25" s="152">
        <v>312</v>
      </c>
      <c r="D25" s="228">
        <f t="shared" si="0"/>
        <v>47.688309210996927</v>
      </c>
    </row>
    <row r="26" spans="1:4" x14ac:dyDescent="0.2">
      <c r="A26" s="152" t="s">
        <v>10</v>
      </c>
      <c r="B26" s="153">
        <v>3175643</v>
      </c>
      <c r="C26" s="152">
        <v>163</v>
      </c>
      <c r="D26" s="228">
        <f t="shared" si="0"/>
        <v>51.328187708756936</v>
      </c>
    </row>
    <row r="27" spans="1:4" x14ac:dyDescent="0.2">
      <c r="A27" s="152" t="s">
        <v>18</v>
      </c>
      <c r="B27" s="153">
        <v>2022568</v>
      </c>
      <c r="C27" s="152">
        <v>105</v>
      </c>
      <c r="D27" s="228">
        <f t="shared" si="0"/>
        <v>51.914200165334364</v>
      </c>
    </row>
    <row r="28" spans="1:4" x14ac:dyDescent="0.2">
      <c r="A28" s="152" t="s">
        <v>3</v>
      </c>
      <c r="B28" s="153">
        <v>1415421</v>
      </c>
      <c r="C28" s="152">
        <v>74</v>
      </c>
      <c r="D28" s="228">
        <f t="shared" si="0"/>
        <v>52.281264726183942</v>
      </c>
    </row>
    <row r="29" spans="1:4" x14ac:dyDescent="0.2">
      <c r="A29" s="152" t="s">
        <v>32</v>
      </c>
      <c r="B29" s="153">
        <v>2233866</v>
      </c>
      <c r="C29" s="152">
        <v>119</v>
      </c>
      <c r="D29" s="228">
        <f t="shared" si="0"/>
        <v>53.270876587942155</v>
      </c>
    </row>
    <row r="30" spans="1:4" x14ac:dyDescent="0.2">
      <c r="A30" s="152" t="s">
        <v>13</v>
      </c>
      <c r="B30" s="153">
        <v>17245551</v>
      </c>
      <c r="C30" s="152">
        <v>931</v>
      </c>
      <c r="D30" s="228">
        <f t="shared" si="0"/>
        <v>53.984937912392589</v>
      </c>
    </row>
    <row r="31" spans="1:4" x14ac:dyDescent="0.2">
      <c r="A31" s="152" t="s">
        <v>26</v>
      </c>
      <c r="B31" s="153">
        <v>3131012</v>
      </c>
      <c r="C31" s="152">
        <v>196</v>
      </c>
      <c r="D31" s="228">
        <f t="shared" si="0"/>
        <v>62.599568446240383</v>
      </c>
    </row>
    <row r="32" spans="1:4" x14ac:dyDescent="0.2">
      <c r="A32" s="152" t="s">
        <v>24</v>
      </c>
      <c r="B32" s="153">
        <v>1684541</v>
      </c>
      <c r="C32" s="152">
        <v>106</v>
      </c>
      <c r="D32" s="228">
        <f t="shared" si="0"/>
        <v>62.925152905153396</v>
      </c>
    </row>
    <row r="33" spans="1:4" x14ac:dyDescent="0.2">
      <c r="A33" s="154" t="s">
        <v>0</v>
      </c>
      <c r="B33" s="153">
        <v>8325800</v>
      </c>
      <c r="C33" s="152">
        <v>540</v>
      </c>
      <c r="D33" s="228">
        <f t="shared" si="0"/>
        <v>64.858632203511974</v>
      </c>
    </row>
    <row r="34" spans="1:4" x14ac:dyDescent="0.2">
      <c r="A34" s="152" t="s">
        <v>23</v>
      </c>
      <c r="B34" s="153">
        <v>2239112</v>
      </c>
      <c r="C34" s="152">
        <v>151</v>
      </c>
      <c r="D34" s="228">
        <f t="shared" si="0"/>
        <v>67.437448417051044</v>
      </c>
    </row>
    <row r="35" spans="1:4" x14ac:dyDescent="0.2">
      <c r="A35" s="152" t="s">
        <v>5</v>
      </c>
      <c r="B35" s="153">
        <v>788119</v>
      </c>
      <c r="C35" s="152">
        <v>59</v>
      </c>
      <c r="D35" s="228">
        <f t="shared" si="0"/>
        <v>74.861791176205614</v>
      </c>
    </row>
    <row r="36" spans="1:4" x14ac:dyDescent="0.2">
      <c r="A36" s="152" t="s">
        <v>20</v>
      </c>
      <c r="B36" s="153">
        <v>5533147</v>
      </c>
      <c r="C36" s="152">
        <v>628</v>
      </c>
      <c r="D36" s="228">
        <f t="shared" si="0"/>
        <v>113.49779790777292</v>
      </c>
    </row>
    <row r="37" spans="1:4" x14ac:dyDescent="0.2">
      <c r="A37" s="155" t="s">
        <v>9</v>
      </c>
      <c r="B37" s="153">
        <v>9031213</v>
      </c>
      <c r="C37" s="152">
        <v>1856</v>
      </c>
      <c r="D37" s="228">
        <f t="shared" si="0"/>
        <v>205.50949246795528</v>
      </c>
    </row>
    <row r="39" spans="1:4" x14ac:dyDescent="0.2">
      <c r="A39" s="52" t="s">
        <v>1</v>
      </c>
      <c r="B39" s="53">
        <v>126577691</v>
      </c>
      <c r="C39" s="152">
        <v>6776</v>
      </c>
      <c r="D39" s="228">
        <f>(C39/B39)*1000000</f>
        <v>53.532340070889745</v>
      </c>
    </row>
  </sheetData>
  <autoFilter ref="A5:D5" xr:uid="{CA682FBA-9619-4DD3-BC17-389317194804}">
    <sortState ref="A6:D37">
      <sortCondition ref="D5"/>
    </sortState>
  </autoFilter>
  <mergeCells count="1">
    <mergeCell ref="H1:I1"/>
  </mergeCells>
  <hyperlinks>
    <hyperlink ref="H1:I1" location="Index!A1" display="Regresar al Índice" xr:uid="{A3E05622-A865-4E0F-A9E2-C0AC1F535F0A}"/>
  </hyperlink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62DD-19DA-4228-8909-9615D6C1ADCD}">
  <sheetPr codeName="Hoja146"/>
  <dimension ref="A1:I193"/>
  <sheetViews>
    <sheetView workbookViewId="0"/>
  </sheetViews>
  <sheetFormatPr baseColWidth="10" defaultRowHeight="12.75" x14ac:dyDescent="0.2"/>
  <cols>
    <col min="1" max="1" width="8.7109375" style="82" customWidth="1"/>
    <col min="2" max="2" width="18.7109375" style="82" customWidth="1"/>
    <col min="3" max="3" width="16.7109375" style="82" customWidth="1"/>
    <col min="4" max="4" width="18.7109375" style="82" customWidth="1"/>
    <col min="5" max="16384" width="11.42578125" style="82"/>
  </cols>
  <sheetData>
    <row r="1" spans="1:9" ht="15" x14ac:dyDescent="0.25">
      <c r="A1" s="27" t="s">
        <v>1950</v>
      </c>
      <c r="H1" s="151" t="s">
        <v>1294</v>
      </c>
      <c r="I1" s="151"/>
    </row>
    <row r="2" spans="1:9" x14ac:dyDescent="0.2">
      <c r="A2" s="82" t="s">
        <v>1272</v>
      </c>
    </row>
    <row r="6" spans="1:9" ht="30" customHeight="1" x14ac:dyDescent="0.2">
      <c r="A6" s="215" t="s">
        <v>125</v>
      </c>
      <c r="B6" s="215" t="s">
        <v>1305</v>
      </c>
      <c r="C6" s="215" t="s">
        <v>124</v>
      </c>
      <c r="D6" s="215" t="s">
        <v>378</v>
      </c>
    </row>
    <row r="7" spans="1:9" x14ac:dyDescent="0.2">
      <c r="A7" s="222" t="s">
        <v>1306</v>
      </c>
      <c r="B7" s="223">
        <v>120914</v>
      </c>
      <c r="C7" s="222"/>
      <c r="D7" s="222"/>
    </row>
    <row r="8" spans="1:9" x14ac:dyDescent="0.2">
      <c r="A8" s="224" t="s">
        <v>1307</v>
      </c>
      <c r="B8" s="225">
        <v>97740</v>
      </c>
      <c r="C8" s="224"/>
      <c r="D8" s="221">
        <v>-0.19170000000000001</v>
      </c>
    </row>
    <row r="9" spans="1:9" x14ac:dyDescent="0.2">
      <c r="A9" s="222" t="s">
        <v>1308</v>
      </c>
      <c r="B9" s="223">
        <v>108940</v>
      </c>
      <c r="C9" s="222"/>
      <c r="D9" s="218">
        <v>0.11459999999999999</v>
      </c>
    </row>
    <row r="10" spans="1:9" x14ac:dyDescent="0.2">
      <c r="A10" s="224" t="s">
        <v>1309</v>
      </c>
      <c r="B10" s="225">
        <v>121751</v>
      </c>
      <c r="C10" s="224"/>
      <c r="D10" s="221">
        <v>0.1176</v>
      </c>
    </row>
    <row r="11" spans="1:9" x14ac:dyDescent="0.2">
      <c r="A11" s="222" t="s">
        <v>1310</v>
      </c>
      <c r="B11" s="223">
        <v>125838</v>
      </c>
      <c r="C11" s="222"/>
      <c r="D11" s="218">
        <v>3.3599999999999998E-2</v>
      </c>
    </row>
    <row r="12" spans="1:9" x14ac:dyDescent="0.2">
      <c r="A12" s="224" t="s">
        <v>1311</v>
      </c>
      <c r="B12" s="225">
        <v>112691</v>
      </c>
      <c r="C12" s="224"/>
      <c r="D12" s="221">
        <v>-0.1045</v>
      </c>
    </row>
    <row r="13" spans="1:9" x14ac:dyDescent="0.2">
      <c r="A13" s="222" t="s">
        <v>1312</v>
      </c>
      <c r="B13" s="223">
        <v>119873</v>
      </c>
      <c r="C13" s="222"/>
      <c r="D13" s="218">
        <v>6.3700000000000007E-2</v>
      </c>
    </row>
    <row r="14" spans="1:9" x14ac:dyDescent="0.2">
      <c r="A14" s="224" t="s">
        <v>1313</v>
      </c>
      <c r="B14" s="225">
        <v>117300</v>
      </c>
      <c r="C14" s="224"/>
      <c r="D14" s="221">
        <v>-2.1499999999999998E-2</v>
      </c>
    </row>
    <row r="15" spans="1:9" x14ac:dyDescent="0.2">
      <c r="A15" s="222" t="s">
        <v>1314</v>
      </c>
      <c r="B15" s="223">
        <v>114444</v>
      </c>
      <c r="C15" s="222"/>
      <c r="D15" s="218">
        <v>-2.4299999999999999E-2</v>
      </c>
    </row>
    <row r="16" spans="1:9" x14ac:dyDescent="0.2">
      <c r="A16" s="224" t="s">
        <v>1315</v>
      </c>
      <c r="B16" s="225">
        <v>123045</v>
      </c>
      <c r="C16" s="224"/>
      <c r="D16" s="221">
        <v>7.5200000000000003E-2</v>
      </c>
    </row>
    <row r="17" spans="1:4" x14ac:dyDescent="0.2">
      <c r="A17" s="222" t="s">
        <v>1316</v>
      </c>
      <c r="B17" s="223">
        <v>112920</v>
      </c>
      <c r="C17" s="222"/>
      <c r="D17" s="218">
        <v>-8.2299999999999998E-2</v>
      </c>
    </row>
    <row r="18" spans="1:4" x14ac:dyDescent="0.2">
      <c r="A18" s="224" t="s">
        <v>1317</v>
      </c>
      <c r="B18" s="225">
        <v>138279</v>
      </c>
      <c r="C18" s="224"/>
      <c r="D18" s="221">
        <v>0.22459999999999999</v>
      </c>
    </row>
    <row r="19" spans="1:4" x14ac:dyDescent="0.2">
      <c r="A19" s="222" t="s">
        <v>1318</v>
      </c>
      <c r="B19" s="223">
        <v>116925</v>
      </c>
      <c r="C19" s="218">
        <v>-3.3000000000000002E-2</v>
      </c>
      <c r="D19" s="218">
        <v>-0.15440000000000001</v>
      </c>
    </row>
    <row r="20" spans="1:4" x14ac:dyDescent="0.2">
      <c r="A20" s="224" t="s">
        <v>1319</v>
      </c>
      <c r="B20" s="225">
        <v>95551</v>
      </c>
      <c r="C20" s="221">
        <v>-2.24E-2</v>
      </c>
      <c r="D20" s="221">
        <v>-0.18279999999999999</v>
      </c>
    </row>
    <row r="21" spans="1:4" x14ac:dyDescent="0.2">
      <c r="A21" s="222" t="s">
        <v>1320</v>
      </c>
      <c r="B21" s="223">
        <v>102386</v>
      </c>
      <c r="C21" s="218">
        <v>-6.0199999999999997E-2</v>
      </c>
      <c r="D21" s="218">
        <v>7.1499999999999994E-2</v>
      </c>
    </row>
    <row r="22" spans="1:4" x14ac:dyDescent="0.2">
      <c r="A22" s="224" t="s">
        <v>1321</v>
      </c>
      <c r="B22" s="225">
        <v>97138</v>
      </c>
      <c r="C22" s="221">
        <v>-0.20219999999999999</v>
      </c>
      <c r="D22" s="221">
        <v>-5.1299999999999998E-2</v>
      </c>
    </row>
    <row r="23" spans="1:4" x14ac:dyDescent="0.2">
      <c r="A23" s="222" t="s">
        <v>1322</v>
      </c>
      <c r="B23" s="223">
        <v>108096</v>
      </c>
      <c r="C23" s="218">
        <v>-0.14099999999999999</v>
      </c>
      <c r="D23" s="218">
        <v>0.1128</v>
      </c>
    </row>
    <row r="24" spans="1:4" x14ac:dyDescent="0.2">
      <c r="A24" s="224" t="s">
        <v>1323</v>
      </c>
      <c r="B24" s="225">
        <v>112436</v>
      </c>
      <c r="C24" s="221">
        <v>-2.3E-3</v>
      </c>
      <c r="D24" s="221">
        <v>4.0099999999999997E-2</v>
      </c>
    </row>
    <row r="25" spans="1:4" x14ac:dyDescent="0.2">
      <c r="A25" s="222" t="s">
        <v>1324</v>
      </c>
      <c r="B25" s="223">
        <v>117072</v>
      </c>
      <c r="C25" s="218">
        <v>-2.3400000000000001E-2</v>
      </c>
      <c r="D25" s="218">
        <v>4.1200000000000001E-2</v>
      </c>
    </row>
    <row r="26" spans="1:4" x14ac:dyDescent="0.2">
      <c r="A26" s="224" t="s">
        <v>1325</v>
      </c>
      <c r="B26" s="225">
        <v>110847</v>
      </c>
      <c r="C26" s="221">
        <v>-5.5E-2</v>
      </c>
      <c r="D26" s="221">
        <v>-5.3199999999999997E-2</v>
      </c>
    </row>
    <row r="27" spans="1:4" x14ac:dyDescent="0.2">
      <c r="A27" s="222" t="s">
        <v>1326</v>
      </c>
      <c r="B27" s="223">
        <v>107588</v>
      </c>
      <c r="C27" s="218">
        <v>-5.9900000000000002E-2</v>
      </c>
      <c r="D27" s="218">
        <v>-2.9399999999999999E-2</v>
      </c>
    </row>
    <row r="28" spans="1:4" x14ac:dyDescent="0.2">
      <c r="A28" s="224" t="s">
        <v>1327</v>
      </c>
      <c r="B28" s="225">
        <v>114900</v>
      </c>
      <c r="C28" s="221">
        <v>-6.6199999999999995E-2</v>
      </c>
      <c r="D28" s="221">
        <v>6.8000000000000005E-2</v>
      </c>
    </row>
    <row r="29" spans="1:4" x14ac:dyDescent="0.2">
      <c r="A29" s="222" t="s">
        <v>1328</v>
      </c>
      <c r="B29" s="223">
        <v>108872</v>
      </c>
      <c r="C29" s="218">
        <v>-3.5799999999999998E-2</v>
      </c>
      <c r="D29" s="218">
        <v>-5.2499999999999998E-2</v>
      </c>
    </row>
    <row r="30" spans="1:4" x14ac:dyDescent="0.2">
      <c r="A30" s="224" t="s">
        <v>1329</v>
      </c>
      <c r="B30" s="225">
        <v>132243</v>
      </c>
      <c r="C30" s="221">
        <v>-4.3700000000000003E-2</v>
      </c>
      <c r="D30" s="221">
        <v>0.2147</v>
      </c>
    </row>
    <row r="31" spans="1:4" x14ac:dyDescent="0.2">
      <c r="A31" s="222" t="s">
        <v>1330</v>
      </c>
      <c r="B31" s="223">
        <v>110157</v>
      </c>
      <c r="C31" s="218">
        <v>-5.79E-2</v>
      </c>
      <c r="D31" s="218">
        <v>-0.16700000000000001</v>
      </c>
    </row>
    <row r="32" spans="1:4" x14ac:dyDescent="0.2">
      <c r="A32" s="224" t="s">
        <v>1331</v>
      </c>
      <c r="B32" s="225">
        <v>94454</v>
      </c>
      <c r="C32" s="221">
        <v>-1.15E-2</v>
      </c>
      <c r="D32" s="221">
        <v>-0.1426</v>
      </c>
    </row>
    <row r="33" spans="1:4" x14ac:dyDescent="0.2">
      <c r="A33" s="222" t="s">
        <v>1332</v>
      </c>
      <c r="B33" s="223">
        <v>97046</v>
      </c>
      <c r="C33" s="218">
        <v>-5.2200000000000003E-2</v>
      </c>
      <c r="D33" s="218">
        <v>2.7400000000000001E-2</v>
      </c>
    </row>
    <row r="34" spans="1:4" x14ac:dyDescent="0.2">
      <c r="A34" s="224" t="s">
        <v>1333</v>
      </c>
      <c r="B34" s="225">
        <v>112810</v>
      </c>
      <c r="C34" s="221">
        <v>0.1613</v>
      </c>
      <c r="D34" s="221">
        <v>0.16239999999999999</v>
      </c>
    </row>
    <row r="35" spans="1:4" x14ac:dyDescent="0.2">
      <c r="A35" s="222" t="s">
        <v>1334</v>
      </c>
      <c r="B35" s="223">
        <v>112153</v>
      </c>
      <c r="C35" s="218">
        <v>3.7499999999999999E-2</v>
      </c>
      <c r="D35" s="218">
        <v>-5.7999999999999996E-3</v>
      </c>
    </row>
    <row r="36" spans="1:4" x14ac:dyDescent="0.2">
      <c r="A36" s="224" t="s">
        <v>1335</v>
      </c>
      <c r="B36" s="225">
        <v>113366</v>
      </c>
      <c r="C36" s="221">
        <v>8.3000000000000001E-3</v>
      </c>
      <c r="D36" s="221">
        <v>1.0800000000000001E-2</v>
      </c>
    </row>
    <row r="37" spans="1:4" x14ac:dyDescent="0.2">
      <c r="A37" s="222" t="s">
        <v>1336</v>
      </c>
      <c r="B37" s="223">
        <v>121005</v>
      </c>
      <c r="C37" s="218">
        <v>3.3599999999999998E-2</v>
      </c>
      <c r="D37" s="218">
        <v>6.7400000000000002E-2</v>
      </c>
    </row>
    <row r="38" spans="1:4" x14ac:dyDescent="0.2">
      <c r="A38" s="224" t="s">
        <v>1337</v>
      </c>
      <c r="B38" s="225">
        <v>114441</v>
      </c>
      <c r="C38" s="221">
        <v>3.2399999999999998E-2</v>
      </c>
      <c r="D38" s="221">
        <v>-5.4199999999999998E-2</v>
      </c>
    </row>
    <row r="39" spans="1:4" x14ac:dyDescent="0.2">
      <c r="A39" s="222" t="s">
        <v>1338</v>
      </c>
      <c r="B39" s="223">
        <v>110271</v>
      </c>
      <c r="C39" s="218">
        <v>2.4899999999999999E-2</v>
      </c>
      <c r="D39" s="218">
        <v>-3.6400000000000002E-2</v>
      </c>
    </row>
    <row r="40" spans="1:4" x14ac:dyDescent="0.2">
      <c r="A40" s="224" t="s">
        <v>1339</v>
      </c>
      <c r="B40" s="225">
        <v>115046</v>
      </c>
      <c r="C40" s="221">
        <v>1.2999999999999999E-3</v>
      </c>
      <c r="D40" s="221">
        <v>4.3299999999999998E-2</v>
      </c>
    </row>
    <row r="41" spans="1:4" x14ac:dyDescent="0.2">
      <c r="A41" s="222" t="s">
        <v>1340</v>
      </c>
      <c r="B41" s="223">
        <v>113977</v>
      </c>
      <c r="C41" s="218">
        <v>4.6899999999999997E-2</v>
      </c>
      <c r="D41" s="218">
        <v>-9.2999999999999992E-3</v>
      </c>
    </row>
    <row r="42" spans="1:4" x14ac:dyDescent="0.2">
      <c r="A42" s="224" t="s">
        <v>1341</v>
      </c>
      <c r="B42" s="225">
        <v>137803</v>
      </c>
      <c r="C42" s="221">
        <v>4.2000000000000003E-2</v>
      </c>
      <c r="D42" s="221">
        <v>0.20899999999999999</v>
      </c>
    </row>
    <row r="43" spans="1:4" x14ac:dyDescent="0.2">
      <c r="A43" s="222" t="s">
        <v>1342</v>
      </c>
      <c r="B43" s="223">
        <v>112026</v>
      </c>
      <c r="C43" s="218">
        <v>1.7000000000000001E-2</v>
      </c>
      <c r="D43" s="218">
        <v>-0.18709999999999999</v>
      </c>
    </row>
    <row r="44" spans="1:4" x14ac:dyDescent="0.2">
      <c r="A44" s="224" t="s">
        <v>1343</v>
      </c>
      <c r="B44" s="225">
        <v>104943</v>
      </c>
      <c r="C44" s="221">
        <v>0.111</v>
      </c>
      <c r="D44" s="221">
        <v>-6.3200000000000006E-2</v>
      </c>
    </row>
    <row r="45" spans="1:4" x14ac:dyDescent="0.2">
      <c r="A45" s="222" t="s">
        <v>1344</v>
      </c>
      <c r="B45" s="223">
        <v>102660</v>
      </c>
      <c r="C45" s="218">
        <v>5.7799999999999997E-2</v>
      </c>
      <c r="D45" s="218">
        <v>-2.18E-2</v>
      </c>
    </row>
    <row r="46" spans="1:4" x14ac:dyDescent="0.2">
      <c r="A46" s="224" t="s">
        <v>1345</v>
      </c>
      <c r="B46" s="225">
        <v>101552</v>
      </c>
      <c r="C46" s="221">
        <v>-9.98E-2</v>
      </c>
      <c r="D46" s="221">
        <v>-1.0800000000000001E-2</v>
      </c>
    </row>
    <row r="47" spans="1:4" x14ac:dyDescent="0.2">
      <c r="A47" s="222" t="s">
        <v>1346</v>
      </c>
      <c r="B47" s="223">
        <v>116247</v>
      </c>
      <c r="C47" s="218">
        <v>3.6499999999999998E-2</v>
      </c>
      <c r="D47" s="218">
        <v>0.1447</v>
      </c>
    </row>
    <row r="48" spans="1:4" x14ac:dyDescent="0.2">
      <c r="A48" s="224" t="s">
        <v>1347</v>
      </c>
      <c r="B48" s="225">
        <v>114631</v>
      </c>
      <c r="C48" s="221">
        <v>1.12E-2</v>
      </c>
      <c r="D48" s="221">
        <v>-1.3899999999999999E-2</v>
      </c>
    </row>
    <row r="49" spans="1:4" x14ac:dyDescent="0.2">
      <c r="A49" s="222" t="s">
        <v>1348</v>
      </c>
      <c r="B49" s="223">
        <v>119442</v>
      </c>
      <c r="C49" s="218">
        <v>-1.29E-2</v>
      </c>
      <c r="D49" s="218">
        <v>4.2000000000000003E-2</v>
      </c>
    </row>
    <row r="50" spans="1:4" x14ac:dyDescent="0.2">
      <c r="A50" s="224" t="s">
        <v>1349</v>
      </c>
      <c r="B50" s="225">
        <v>121686</v>
      </c>
      <c r="C50" s="221">
        <v>6.3299999999999995E-2</v>
      </c>
      <c r="D50" s="221">
        <v>1.8800000000000001E-2</v>
      </c>
    </row>
    <row r="51" spans="1:4" x14ac:dyDescent="0.2">
      <c r="A51" s="222" t="s">
        <v>1350</v>
      </c>
      <c r="B51" s="223">
        <v>117871</v>
      </c>
      <c r="C51" s="218">
        <v>6.8900000000000003E-2</v>
      </c>
      <c r="D51" s="218">
        <v>-3.1399999999999997E-2</v>
      </c>
    </row>
    <row r="52" spans="1:4" x14ac:dyDescent="0.2">
      <c r="A52" s="224" t="s">
        <v>1351</v>
      </c>
      <c r="B52" s="225">
        <v>119873</v>
      </c>
      <c r="C52" s="221">
        <v>4.2000000000000003E-2</v>
      </c>
      <c r="D52" s="221">
        <v>1.7000000000000001E-2</v>
      </c>
    </row>
    <row r="53" spans="1:4" x14ac:dyDescent="0.2">
      <c r="A53" s="222" t="s">
        <v>1352</v>
      </c>
      <c r="B53" s="223">
        <v>118809</v>
      </c>
      <c r="C53" s="218">
        <v>4.24E-2</v>
      </c>
      <c r="D53" s="218">
        <v>-8.8999999999999999E-3</v>
      </c>
    </row>
    <row r="54" spans="1:4" x14ac:dyDescent="0.2">
      <c r="A54" s="224" t="s">
        <v>1353</v>
      </c>
      <c r="B54" s="225">
        <v>144172</v>
      </c>
      <c r="C54" s="221">
        <v>4.6199999999999998E-2</v>
      </c>
      <c r="D54" s="221">
        <v>0.2135</v>
      </c>
    </row>
    <row r="55" spans="1:4" x14ac:dyDescent="0.2">
      <c r="A55" s="222" t="s">
        <v>1354</v>
      </c>
      <c r="B55" s="223">
        <v>115786</v>
      </c>
      <c r="C55" s="218">
        <v>3.3599999999999998E-2</v>
      </c>
      <c r="D55" s="218">
        <v>-0.19689999999999999</v>
      </c>
    </row>
    <row r="56" spans="1:4" x14ac:dyDescent="0.2">
      <c r="A56" s="224" t="s">
        <v>1355</v>
      </c>
      <c r="B56" s="225">
        <v>105244</v>
      </c>
      <c r="C56" s="221">
        <v>2.8999999999999998E-3</v>
      </c>
      <c r="D56" s="221">
        <v>-9.0999999999999998E-2</v>
      </c>
    </row>
    <row r="57" spans="1:4" x14ac:dyDescent="0.2">
      <c r="A57" s="222" t="s">
        <v>1356</v>
      </c>
      <c r="B57" s="223">
        <v>105767</v>
      </c>
      <c r="C57" s="218">
        <v>3.0300000000000001E-2</v>
      </c>
      <c r="D57" s="218">
        <v>5.0000000000000001E-3</v>
      </c>
    </row>
    <row r="58" spans="1:4" x14ac:dyDescent="0.2">
      <c r="A58" s="224" t="s">
        <v>1357</v>
      </c>
      <c r="B58" s="225">
        <v>105360</v>
      </c>
      <c r="C58" s="221">
        <v>3.7499999999999999E-2</v>
      </c>
      <c r="D58" s="221">
        <v>-3.8E-3</v>
      </c>
    </row>
    <row r="59" spans="1:4" x14ac:dyDescent="0.2">
      <c r="A59" s="222" t="s">
        <v>1358</v>
      </c>
      <c r="B59" s="223">
        <v>119445</v>
      </c>
      <c r="C59" s="218">
        <v>2.75E-2</v>
      </c>
      <c r="D59" s="218">
        <v>0.13370000000000001</v>
      </c>
    </row>
    <row r="60" spans="1:4" x14ac:dyDescent="0.2">
      <c r="A60" s="224" t="s">
        <v>1359</v>
      </c>
      <c r="B60" s="225">
        <v>117659</v>
      </c>
      <c r="C60" s="221">
        <v>2.64E-2</v>
      </c>
      <c r="D60" s="221">
        <v>-1.4999999999999999E-2</v>
      </c>
    </row>
    <row r="61" spans="1:4" x14ac:dyDescent="0.2">
      <c r="A61" s="222" t="s">
        <v>1360</v>
      </c>
      <c r="B61" s="223">
        <v>120264</v>
      </c>
      <c r="C61" s="218">
        <v>6.8999999999999999E-3</v>
      </c>
      <c r="D61" s="218">
        <v>2.2100000000000002E-2</v>
      </c>
    </row>
    <row r="62" spans="1:4" x14ac:dyDescent="0.2">
      <c r="A62" s="224" t="s">
        <v>1361</v>
      </c>
      <c r="B62" s="225">
        <v>119781</v>
      </c>
      <c r="C62" s="221">
        <v>-1.5699999999999999E-2</v>
      </c>
      <c r="D62" s="221">
        <v>-4.0000000000000001E-3</v>
      </c>
    </row>
    <row r="63" spans="1:4" x14ac:dyDescent="0.2">
      <c r="A63" s="222" t="s">
        <v>1362</v>
      </c>
      <c r="B63" s="223">
        <v>104720</v>
      </c>
      <c r="C63" s="218">
        <v>-0.1116</v>
      </c>
      <c r="D63" s="218">
        <v>-0.12570000000000001</v>
      </c>
    </row>
    <row r="64" spans="1:4" x14ac:dyDescent="0.2">
      <c r="A64" s="224" t="s">
        <v>1363</v>
      </c>
      <c r="B64" s="225">
        <v>113006</v>
      </c>
      <c r="C64" s="221">
        <v>-5.7299999999999997E-2</v>
      </c>
      <c r="D64" s="221">
        <v>7.9100000000000004E-2</v>
      </c>
    </row>
    <row r="65" spans="1:4" x14ac:dyDescent="0.2">
      <c r="A65" s="222" t="s">
        <v>1364</v>
      </c>
      <c r="B65" s="223">
        <v>116964</v>
      </c>
      <c r="C65" s="218">
        <v>-1.55E-2</v>
      </c>
      <c r="D65" s="218">
        <v>3.5000000000000003E-2</v>
      </c>
    </row>
    <row r="66" spans="1:4" x14ac:dyDescent="0.2">
      <c r="A66" s="224" t="s">
        <v>1365</v>
      </c>
      <c r="B66" s="225">
        <v>127888</v>
      </c>
      <c r="C66" s="221">
        <v>-0.1129</v>
      </c>
      <c r="D66" s="221">
        <v>9.3399999999999997E-2</v>
      </c>
    </row>
    <row r="67" spans="1:4" x14ac:dyDescent="0.2">
      <c r="A67" s="222" t="s">
        <v>1366</v>
      </c>
      <c r="B67" s="223">
        <v>110140</v>
      </c>
      <c r="C67" s="218">
        <v>-4.8800000000000003E-2</v>
      </c>
      <c r="D67" s="218">
        <v>-0.13880000000000001</v>
      </c>
    </row>
    <row r="68" spans="1:4" x14ac:dyDescent="0.2">
      <c r="A68" s="224" t="s">
        <v>1367</v>
      </c>
      <c r="B68" s="225">
        <v>90721</v>
      </c>
      <c r="C68" s="221">
        <v>-0.13800000000000001</v>
      </c>
      <c r="D68" s="221">
        <v>-0.17630000000000001</v>
      </c>
    </row>
    <row r="69" spans="1:4" x14ac:dyDescent="0.2">
      <c r="A69" s="222" t="s">
        <v>1368</v>
      </c>
      <c r="B69" s="223">
        <v>92314</v>
      </c>
      <c r="C69" s="218">
        <v>-0.12720000000000001</v>
      </c>
      <c r="D69" s="218">
        <v>1.7600000000000001E-2</v>
      </c>
    </row>
    <row r="70" spans="1:4" x14ac:dyDescent="0.2">
      <c r="A70" s="224" t="s">
        <v>1369</v>
      </c>
      <c r="B70" s="225">
        <v>109549</v>
      </c>
      <c r="C70" s="221">
        <v>3.9800000000000002E-2</v>
      </c>
      <c r="D70" s="221">
        <v>0.1867</v>
      </c>
    </row>
    <row r="71" spans="1:4" x14ac:dyDescent="0.2">
      <c r="A71" s="222" t="s">
        <v>1370</v>
      </c>
      <c r="B71" s="223">
        <v>111970</v>
      </c>
      <c r="C71" s="218">
        <v>-6.2600000000000003E-2</v>
      </c>
      <c r="D71" s="218">
        <v>2.2100000000000002E-2</v>
      </c>
    </row>
    <row r="72" spans="1:4" x14ac:dyDescent="0.2">
      <c r="A72" s="224" t="s">
        <v>1371</v>
      </c>
      <c r="B72" s="225">
        <v>104317</v>
      </c>
      <c r="C72" s="221">
        <v>-0.1134</v>
      </c>
      <c r="D72" s="221">
        <v>-6.83E-2</v>
      </c>
    </row>
    <row r="73" spans="1:4" x14ac:dyDescent="0.2">
      <c r="A73" s="222" t="s">
        <v>1372</v>
      </c>
      <c r="B73" s="223">
        <v>113249</v>
      </c>
      <c r="C73" s="218">
        <v>-5.8299999999999998E-2</v>
      </c>
      <c r="D73" s="218">
        <v>8.5599999999999996E-2</v>
      </c>
    </row>
    <row r="74" spans="1:4" x14ac:dyDescent="0.2">
      <c r="A74" s="224" t="s">
        <v>1373</v>
      </c>
      <c r="B74" s="225">
        <v>110977</v>
      </c>
      <c r="C74" s="221">
        <v>-7.3499999999999996E-2</v>
      </c>
      <c r="D74" s="221">
        <v>-2.01E-2</v>
      </c>
    </row>
    <row r="75" spans="1:4" x14ac:dyDescent="0.2">
      <c r="A75" s="222" t="s">
        <v>1374</v>
      </c>
      <c r="B75" s="223">
        <v>101021</v>
      </c>
      <c r="C75" s="218">
        <v>-3.5299999999999998E-2</v>
      </c>
      <c r="D75" s="218">
        <v>-8.9700000000000002E-2</v>
      </c>
    </row>
    <row r="76" spans="1:4" x14ac:dyDescent="0.2">
      <c r="A76" s="224" t="s">
        <v>1375</v>
      </c>
      <c r="B76" s="225">
        <v>105789</v>
      </c>
      <c r="C76" s="221">
        <v>-6.3899999999999998E-2</v>
      </c>
      <c r="D76" s="221">
        <v>4.7199999999999999E-2</v>
      </c>
    </row>
    <row r="77" spans="1:4" x14ac:dyDescent="0.2">
      <c r="A77" s="222" t="s">
        <v>1376</v>
      </c>
      <c r="B77" s="223">
        <v>104542</v>
      </c>
      <c r="C77" s="218">
        <v>-0.1062</v>
      </c>
      <c r="D77" s="218">
        <v>-1.18E-2</v>
      </c>
    </row>
    <row r="78" spans="1:4" x14ac:dyDescent="0.2">
      <c r="A78" s="224" t="s">
        <v>1377</v>
      </c>
      <c r="B78" s="225">
        <v>121979</v>
      </c>
      <c r="C78" s="221">
        <v>-4.6199999999999998E-2</v>
      </c>
      <c r="D78" s="221">
        <v>0.1668</v>
      </c>
    </row>
    <row r="79" spans="1:4" x14ac:dyDescent="0.2">
      <c r="A79" s="222" t="s">
        <v>1378</v>
      </c>
      <c r="B79" s="223">
        <v>101782</v>
      </c>
      <c r="C79" s="218">
        <v>-7.5899999999999995E-2</v>
      </c>
      <c r="D79" s="218">
        <v>-0.1656</v>
      </c>
    </row>
    <row r="80" spans="1:4" x14ac:dyDescent="0.2">
      <c r="A80" s="224" t="s">
        <v>1379</v>
      </c>
      <c r="B80" s="225">
        <v>90612</v>
      </c>
      <c r="C80" s="221">
        <v>-1.1999999999999999E-3</v>
      </c>
      <c r="D80" s="221">
        <v>-0.10970000000000001</v>
      </c>
    </row>
    <row r="81" spans="1:4" x14ac:dyDescent="0.2">
      <c r="A81" s="222" t="s">
        <v>1380</v>
      </c>
      <c r="B81" s="223">
        <v>81130</v>
      </c>
      <c r="C81" s="218">
        <v>-0.1212</v>
      </c>
      <c r="D81" s="218">
        <v>-0.1046</v>
      </c>
    </row>
    <row r="82" spans="1:4" x14ac:dyDescent="0.2">
      <c r="A82" s="224" t="s">
        <v>1381</v>
      </c>
      <c r="B82" s="225">
        <v>86688</v>
      </c>
      <c r="C82" s="221">
        <v>-0.2087</v>
      </c>
      <c r="D82" s="221">
        <v>6.8500000000000005E-2</v>
      </c>
    </row>
    <row r="83" spans="1:4" x14ac:dyDescent="0.2">
      <c r="A83" s="222" t="s">
        <v>1382</v>
      </c>
      <c r="B83" s="223">
        <v>100048</v>
      </c>
      <c r="C83" s="218">
        <v>-0.1065</v>
      </c>
      <c r="D83" s="218">
        <v>0.15409999999999999</v>
      </c>
    </row>
    <row r="84" spans="1:4" x14ac:dyDescent="0.2">
      <c r="A84" s="224" t="s">
        <v>1383</v>
      </c>
      <c r="B84" s="225">
        <v>90783</v>
      </c>
      <c r="C84" s="221">
        <v>-0.12970000000000001</v>
      </c>
      <c r="D84" s="221">
        <v>-9.2600000000000002E-2</v>
      </c>
    </row>
    <row r="85" spans="1:4" x14ac:dyDescent="0.2">
      <c r="A85" s="222" t="s">
        <v>1384</v>
      </c>
      <c r="B85" s="223">
        <v>93139</v>
      </c>
      <c r="C85" s="218">
        <v>-0.17760000000000001</v>
      </c>
      <c r="D85" s="218">
        <v>2.5999999999999999E-2</v>
      </c>
    </row>
    <row r="86" spans="1:4" x14ac:dyDescent="0.2">
      <c r="A86" s="224" t="s">
        <v>1385</v>
      </c>
      <c r="B86" s="225">
        <v>89239</v>
      </c>
      <c r="C86" s="221">
        <v>-0.19589999999999999</v>
      </c>
      <c r="D86" s="221">
        <v>-4.19E-2</v>
      </c>
    </row>
    <row r="87" spans="1:4" x14ac:dyDescent="0.2">
      <c r="A87" s="222" t="s">
        <v>1386</v>
      </c>
      <c r="B87" s="223">
        <v>83353</v>
      </c>
      <c r="C87" s="218">
        <v>-0.1749</v>
      </c>
      <c r="D87" s="218">
        <v>-6.6000000000000003E-2</v>
      </c>
    </row>
    <row r="88" spans="1:4" x14ac:dyDescent="0.2">
      <c r="A88" s="224" t="s">
        <v>1387</v>
      </c>
      <c r="B88" s="225">
        <v>90901</v>
      </c>
      <c r="C88" s="221">
        <v>-0.14069999999999999</v>
      </c>
      <c r="D88" s="221">
        <v>9.06E-2</v>
      </c>
    </row>
    <row r="89" spans="1:4" x14ac:dyDescent="0.2">
      <c r="A89" s="222" t="s">
        <v>1388</v>
      </c>
      <c r="B89" s="223">
        <v>88524</v>
      </c>
      <c r="C89" s="218">
        <v>-0.1532</v>
      </c>
      <c r="D89" s="218">
        <v>-2.6100000000000002E-2</v>
      </c>
    </row>
    <row r="90" spans="1:4" x14ac:dyDescent="0.2">
      <c r="A90" s="224" t="s">
        <v>1389</v>
      </c>
      <c r="B90" s="225">
        <v>113647</v>
      </c>
      <c r="C90" s="221">
        <v>-6.83E-2</v>
      </c>
      <c r="D90" s="221">
        <v>0.2838</v>
      </c>
    </row>
    <row r="91" spans="1:4" x14ac:dyDescent="0.2">
      <c r="A91" s="222" t="s">
        <v>1390</v>
      </c>
      <c r="B91" s="223">
        <v>93098</v>
      </c>
      <c r="C91" s="218">
        <v>-8.5300000000000001E-2</v>
      </c>
      <c r="D91" s="218">
        <v>-0.18079999999999999</v>
      </c>
    </row>
    <row r="92" spans="1:4" x14ac:dyDescent="0.2">
      <c r="A92" s="224" t="s">
        <v>1391</v>
      </c>
      <c r="B92" s="225">
        <v>74712</v>
      </c>
      <c r="C92" s="221">
        <v>-0.17549999999999999</v>
      </c>
      <c r="D92" s="221">
        <v>-0.19750000000000001</v>
      </c>
    </row>
    <row r="93" spans="1:4" x14ac:dyDescent="0.2">
      <c r="A93" s="222" t="s">
        <v>1392</v>
      </c>
      <c r="B93" s="223">
        <v>76600</v>
      </c>
      <c r="C93" s="218">
        <v>-5.5800000000000002E-2</v>
      </c>
      <c r="D93" s="218">
        <v>2.53E-2</v>
      </c>
    </row>
    <row r="94" spans="1:4" x14ac:dyDescent="0.2">
      <c r="A94" s="224" t="s">
        <v>1393</v>
      </c>
      <c r="B94" s="225">
        <v>84827</v>
      </c>
      <c r="C94" s="221">
        <v>-2.1499999999999998E-2</v>
      </c>
      <c r="D94" s="221">
        <v>0.1074</v>
      </c>
    </row>
    <row r="95" spans="1:4" x14ac:dyDescent="0.2">
      <c r="A95" s="222" t="s">
        <v>1394</v>
      </c>
      <c r="B95" s="223">
        <v>88879</v>
      </c>
      <c r="C95" s="218">
        <v>-0.1116</v>
      </c>
      <c r="D95" s="218">
        <v>4.7800000000000002E-2</v>
      </c>
    </row>
    <row r="96" spans="1:4" x14ac:dyDescent="0.2">
      <c r="A96" s="224" t="s">
        <v>1395</v>
      </c>
      <c r="B96" s="225">
        <v>87734</v>
      </c>
      <c r="C96" s="221">
        <v>-3.3599999999999998E-2</v>
      </c>
      <c r="D96" s="221">
        <v>-1.29E-2</v>
      </c>
    </row>
    <row r="97" spans="1:4" x14ac:dyDescent="0.2">
      <c r="A97" s="222" t="s">
        <v>1396</v>
      </c>
      <c r="B97" s="223">
        <v>92969</v>
      </c>
      <c r="C97" s="218">
        <v>-1.8E-3</v>
      </c>
      <c r="D97" s="218">
        <v>5.9700000000000003E-2</v>
      </c>
    </row>
    <row r="98" spans="1:4" x14ac:dyDescent="0.2">
      <c r="A98" s="224" t="s">
        <v>1397</v>
      </c>
      <c r="B98" s="225">
        <v>87067</v>
      </c>
      <c r="C98" s="221">
        <v>-2.4299999999999999E-2</v>
      </c>
      <c r="D98" s="221">
        <v>-6.3500000000000001E-2</v>
      </c>
    </row>
    <row r="99" spans="1:4" x14ac:dyDescent="0.2">
      <c r="A99" s="222" t="s">
        <v>1398</v>
      </c>
      <c r="B99" s="223">
        <v>83250</v>
      </c>
      <c r="C99" s="218">
        <v>-1.1999999999999999E-3</v>
      </c>
      <c r="D99" s="218">
        <v>-4.3799999999999999E-2</v>
      </c>
    </row>
    <row r="100" spans="1:4" x14ac:dyDescent="0.2">
      <c r="A100" s="224" t="s">
        <v>1399</v>
      </c>
      <c r="B100" s="225">
        <v>93037</v>
      </c>
      <c r="C100" s="221">
        <v>2.35E-2</v>
      </c>
      <c r="D100" s="221">
        <v>0.1176</v>
      </c>
    </row>
    <row r="101" spans="1:4" x14ac:dyDescent="0.2">
      <c r="A101" s="222" t="s">
        <v>1400</v>
      </c>
      <c r="B101" s="223">
        <v>88609</v>
      </c>
      <c r="C101" s="218">
        <v>1E-3</v>
      </c>
      <c r="D101" s="218">
        <v>-4.7600000000000003E-2</v>
      </c>
    </row>
    <row r="102" spans="1:4" x14ac:dyDescent="0.2">
      <c r="A102" s="224" t="s">
        <v>1401</v>
      </c>
      <c r="B102" s="225">
        <v>117826</v>
      </c>
      <c r="C102" s="221">
        <v>3.6799999999999999E-2</v>
      </c>
      <c r="D102" s="221">
        <v>0.32969999999999999</v>
      </c>
    </row>
    <row r="103" spans="1:4" x14ac:dyDescent="0.2">
      <c r="A103" s="222" t="s">
        <v>1402</v>
      </c>
      <c r="B103" s="223">
        <v>93658</v>
      </c>
      <c r="C103" s="218">
        <v>6.0000000000000001E-3</v>
      </c>
      <c r="D103" s="218">
        <v>-0.2051</v>
      </c>
    </row>
    <row r="104" spans="1:4" x14ac:dyDescent="0.2">
      <c r="A104" s="224" t="s">
        <v>1403</v>
      </c>
      <c r="B104" s="225">
        <v>81214</v>
      </c>
      <c r="C104" s="221">
        <v>8.6999999999999994E-2</v>
      </c>
      <c r="D104" s="221">
        <v>-0.13289999999999999</v>
      </c>
    </row>
    <row r="105" spans="1:4" x14ac:dyDescent="0.2">
      <c r="A105" s="222" t="s">
        <v>1404</v>
      </c>
      <c r="B105" s="223">
        <v>84904</v>
      </c>
      <c r="C105" s="218">
        <v>0.1084</v>
      </c>
      <c r="D105" s="218">
        <v>4.5400000000000003E-2</v>
      </c>
    </row>
    <row r="106" spans="1:4" x14ac:dyDescent="0.2">
      <c r="A106" s="224" t="s">
        <v>1405</v>
      </c>
      <c r="B106" s="225">
        <v>94897</v>
      </c>
      <c r="C106" s="221">
        <v>0.1187</v>
      </c>
      <c r="D106" s="221">
        <v>0.1177</v>
      </c>
    </row>
    <row r="107" spans="1:4" x14ac:dyDescent="0.2">
      <c r="A107" s="222" t="s">
        <v>1406</v>
      </c>
      <c r="B107" s="223">
        <v>96258</v>
      </c>
      <c r="C107" s="218">
        <v>8.3000000000000004E-2</v>
      </c>
      <c r="D107" s="218">
        <v>1.43E-2</v>
      </c>
    </row>
    <row r="108" spans="1:4" x14ac:dyDescent="0.2">
      <c r="A108" s="224" t="s">
        <v>1407</v>
      </c>
      <c r="B108" s="225">
        <v>90231</v>
      </c>
      <c r="C108" s="221">
        <v>2.8500000000000001E-2</v>
      </c>
      <c r="D108" s="221">
        <v>-6.2600000000000003E-2</v>
      </c>
    </row>
    <row r="109" spans="1:4" x14ac:dyDescent="0.2">
      <c r="A109" s="222" t="s">
        <v>1408</v>
      </c>
      <c r="B109" s="223">
        <v>91503</v>
      </c>
      <c r="C109" s="218">
        <v>-1.5800000000000002E-2</v>
      </c>
      <c r="D109" s="218">
        <v>1.41E-2</v>
      </c>
    </row>
    <row r="110" spans="1:4" x14ac:dyDescent="0.2">
      <c r="A110" s="224" t="s">
        <v>1409</v>
      </c>
      <c r="B110" s="225">
        <v>92486</v>
      </c>
      <c r="C110" s="221">
        <v>6.2199999999999998E-2</v>
      </c>
      <c r="D110" s="221">
        <v>1.0699999999999999E-2</v>
      </c>
    </row>
    <row r="111" spans="1:4" x14ac:dyDescent="0.2">
      <c r="A111" s="222" t="s">
        <v>1410</v>
      </c>
      <c r="B111" s="223">
        <v>94516</v>
      </c>
      <c r="C111" s="218">
        <v>0.1353</v>
      </c>
      <c r="D111" s="218">
        <v>2.1899999999999999E-2</v>
      </c>
    </row>
    <row r="112" spans="1:4" x14ac:dyDescent="0.2">
      <c r="A112" s="224" t="s">
        <v>1411</v>
      </c>
      <c r="B112" s="225">
        <v>94422</v>
      </c>
      <c r="C112" s="221">
        <v>1.49E-2</v>
      </c>
      <c r="D112" s="221">
        <v>-1E-3</v>
      </c>
    </row>
    <row r="113" spans="1:4" x14ac:dyDescent="0.2">
      <c r="A113" s="222" t="s">
        <v>1412</v>
      </c>
      <c r="B113" s="223">
        <v>98171</v>
      </c>
      <c r="C113" s="218">
        <v>0.1079</v>
      </c>
      <c r="D113" s="218">
        <v>3.9699999999999999E-2</v>
      </c>
    </row>
    <row r="114" spans="1:4" x14ac:dyDescent="0.2">
      <c r="A114" s="224" t="s">
        <v>1413</v>
      </c>
      <c r="B114" s="225">
        <v>120226</v>
      </c>
      <c r="C114" s="221">
        <v>2.0400000000000001E-2</v>
      </c>
      <c r="D114" s="221">
        <v>0.22470000000000001</v>
      </c>
    </row>
    <row r="115" spans="1:4" x14ac:dyDescent="0.2">
      <c r="A115" s="222" t="s">
        <v>1414</v>
      </c>
      <c r="B115" s="223">
        <v>91435</v>
      </c>
      <c r="C115" s="218">
        <v>-2.3699999999999999E-2</v>
      </c>
      <c r="D115" s="218">
        <v>-0.23949999999999999</v>
      </c>
    </row>
    <row r="116" spans="1:4" x14ac:dyDescent="0.2">
      <c r="A116" s="224" t="s">
        <v>1415</v>
      </c>
      <c r="B116" s="225">
        <v>81614</v>
      </c>
      <c r="C116" s="221">
        <v>4.8999999999999998E-3</v>
      </c>
      <c r="D116" s="221">
        <v>-0.1074</v>
      </c>
    </row>
    <row r="117" spans="1:4" x14ac:dyDescent="0.2">
      <c r="A117" s="222" t="s">
        <v>1416</v>
      </c>
      <c r="B117" s="223">
        <v>88069</v>
      </c>
      <c r="C117" s="218">
        <v>3.73E-2</v>
      </c>
      <c r="D117" s="218">
        <v>7.9100000000000004E-2</v>
      </c>
    </row>
    <row r="118" spans="1:4" x14ac:dyDescent="0.2">
      <c r="A118" s="224" t="s">
        <v>1417</v>
      </c>
      <c r="B118" s="225">
        <v>81351</v>
      </c>
      <c r="C118" s="221">
        <v>-0.14269999999999999</v>
      </c>
      <c r="D118" s="221">
        <v>-7.6300000000000007E-2</v>
      </c>
    </row>
    <row r="119" spans="1:4" x14ac:dyDescent="0.2">
      <c r="A119" s="222" t="s">
        <v>1418</v>
      </c>
      <c r="B119" s="223">
        <v>96923</v>
      </c>
      <c r="C119" s="218">
        <v>6.8999999999999999E-3</v>
      </c>
      <c r="D119" s="218">
        <v>0.19139999999999999</v>
      </c>
    </row>
    <row r="120" spans="1:4" x14ac:dyDescent="0.2">
      <c r="A120" s="224" t="s">
        <v>1419</v>
      </c>
      <c r="B120" s="225">
        <v>93429</v>
      </c>
      <c r="C120" s="221">
        <v>3.5400000000000001E-2</v>
      </c>
      <c r="D120" s="221">
        <v>-3.5999999999999997E-2</v>
      </c>
    </row>
    <row r="121" spans="1:4" x14ac:dyDescent="0.2">
      <c r="A121" s="222" t="s">
        <v>1420</v>
      </c>
      <c r="B121" s="223">
        <v>98018</v>
      </c>
      <c r="C121" s="218">
        <v>7.1199999999999999E-2</v>
      </c>
      <c r="D121" s="218">
        <v>4.9099999999999998E-2</v>
      </c>
    </row>
    <row r="122" spans="1:4" x14ac:dyDescent="0.2">
      <c r="A122" s="224" t="s">
        <v>1421</v>
      </c>
      <c r="B122" s="225">
        <v>98677</v>
      </c>
      <c r="C122" s="221">
        <v>6.6900000000000001E-2</v>
      </c>
      <c r="D122" s="221">
        <v>6.7000000000000002E-3</v>
      </c>
    </row>
    <row r="123" spans="1:4" x14ac:dyDescent="0.2">
      <c r="A123" s="222" t="s">
        <v>1422</v>
      </c>
      <c r="B123" s="223">
        <v>98171</v>
      </c>
      <c r="C123" s="218">
        <v>3.8699999999999998E-2</v>
      </c>
      <c r="D123" s="218">
        <v>-5.1000000000000004E-3</v>
      </c>
    </row>
    <row r="124" spans="1:4" x14ac:dyDescent="0.2">
      <c r="A124" s="224" t="s">
        <v>1423</v>
      </c>
      <c r="B124" s="225">
        <v>98506</v>
      </c>
      <c r="C124" s="221">
        <v>4.3299999999999998E-2</v>
      </c>
      <c r="D124" s="221">
        <v>3.3999999999999998E-3</v>
      </c>
    </row>
    <row r="125" spans="1:4" x14ac:dyDescent="0.2">
      <c r="A125" s="222" t="s">
        <v>1424</v>
      </c>
      <c r="B125" s="223">
        <v>103638</v>
      </c>
      <c r="C125" s="218">
        <v>5.57E-2</v>
      </c>
      <c r="D125" s="218">
        <v>5.21E-2</v>
      </c>
    </row>
    <row r="126" spans="1:4" x14ac:dyDescent="0.2">
      <c r="A126" s="224" t="s">
        <v>1425</v>
      </c>
      <c r="B126" s="225">
        <v>123307</v>
      </c>
      <c r="C126" s="221">
        <v>2.5600000000000001E-2</v>
      </c>
      <c r="D126" s="221">
        <v>0.1898</v>
      </c>
    </row>
    <row r="127" spans="1:4" x14ac:dyDescent="0.2">
      <c r="A127" s="222" t="s">
        <v>1426</v>
      </c>
      <c r="B127" s="223">
        <v>102524</v>
      </c>
      <c r="C127" s="218">
        <v>0.12130000000000001</v>
      </c>
      <c r="D127" s="218">
        <v>-0.16850000000000001</v>
      </c>
    </row>
    <row r="128" spans="1:4" x14ac:dyDescent="0.2">
      <c r="A128" s="224" t="s">
        <v>1427</v>
      </c>
      <c r="B128" s="225">
        <v>85606</v>
      </c>
      <c r="C128" s="221">
        <v>4.8899999999999999E-2</v>
      </c>
      <c r="D128" s="221">
        <v>-0.16500000000000001</v>
      </c>
    </row>
    <row r="129" spans="1:4" x14ac:dyDescent="0.2">
      <c r="A129" s="222" t="s">
        <v>1428</v>
      </c>
      <c r="B129" s="223">
        <v>86305</v>
      </c>
      <c r="C129" s="218">
        <v>-0.02</v>
      </c>
      <c r="D129" s="218">
        <v>8.2000000000000007E-3</v>
      </c>
    </row>
    <row r="130" spans="1:4" x14ac:dyDescent="0.2">
      <c r="A130" s="224" t="s">
        <v>1429</v>
      </c>
      <c r="B130" s="225">
        <v>101651</v>
      </c>
      <c r="C130" s="221">
        <v>0.2495</v>
      </c>
      <c r="D130" s="221">
        <v>0.17780000000000001</v>
      </c>
    </row>
    <row r="131" spans="1:4" x14ac:dyDescent="0.2">
      <c r="A131" s="222" t="s">
        <v>1430</v>
      </c>
      <c r="B131" s="223">
        <v>106136</v>
      </c>
      <c r="C131" s="218">
        <v>9.5100000000000004E-2</v>
      </c>
      <c r="D131" s="218">
        <v>4.41E-2</v>
      </c>
    </row>
    <row r="132" spans="1:4" x14ac:dyDescent="0.2">
      <c r="A132" s="224" t="s">
        <v>1431</v>
      </c>
      <c r="B132" s="225">
        <v>105636</v>
      </c>
      <c r="C132" s="221">
        <v>0.13070000000000001</v>
      </c>
      <c r="D132" s="221">
        <v>-4.7000000000000002E-3</v>
      </c>
    </row>
    <row r="133" spans="1:4" x14ac:dyDescent="0.2">
      <c r="A133" s="222" t="s">
        <v>1432</v>
      </c>
      <c r="B133" s="223">
        <v>105708</v>
      </c>
      <c r="C133" s="218">
        <v>7.85E-2</v>
      </c>
      <c r="D133" s="218">
        <v>6.9999999999999999E-4</v>
      </c>
    </row>
    <row r="134" spans="1:4" x14ac:dyDescent="0.2">
      <c r="A134" s="224" t="s">
        <v>1433</v>
      </c>
      <c r="B134" s="225">
        <v>108704</v>
      </c>
      <c r="C134" s="221">
        <v>0.1016</v>
      </c>
      <c r="D134" s="221">
        <v>2.8299999999999999E-2</v>
      </c>
    </row>
    <row r="135" spans="1:4" x14ac:dyDescent="0.2">
      <c r="A135" s="222" t="s">
        <v>1434</v>
      </c>
      <c r="B135" s="223">
        <v>99059</v>
      </c>
      <c r="C135" s="218">
        <v>8.9999999999999993E-3</v>
      </c>
      <c r="D135" s="218">
        <v>-8.8700000000000001E-2</v>
      </c>
    </row>
    <row r="136" spans="1:4" x14ac:dyDescent="0.2">
      <c r="A136" s="224" t="s">
        <v>1435</v>
      </c>
      <c r="B136" s="225">
        <v>110243</v>
      </c>
      <c r="C136" s="221">
        <v>0.1192</v>
      </c>
      <c r="D136" s="221">
        <v>0.1129</v>
      </c>
    </row>
    <row r="137" spans="1:4" x14ac:dyDescent="0.2">
      <c r="A137" s="222" t="s">
        <v>1436</v>
      </c>
      <c r="B137" s="223">
        <v>109088</v>
      </c>
      <c r="C137" s="218">
        <v>5.2600000000000001E-2</v>
      </c>
      <c r="D137" s="218">
        <v>-1.0500000000000001E-2</v>
      </c>
    </row>
    <row r="138" spans="1:4" x14ac:dyDescent="0.2">
      <c r="A138" s="224" t="s">
        <v>1437</v>
      </c>
      <c r="B138" s="225">
        <v>131313</v>
      </c>
      <c r="C138" s="221">
        <v>6.4899999999999999E-2</v>
      </c>
      <c r="D138" s="221">
        <v>0.20369999999999999</v>
      </c>
    </row>
    <row r="139" spans="1:4" x14ac:dyDescent="0.2">
      <c r="A139" s="222" t="s">
        <v>1438</v>
      </c>
      <c r="B139" s="223">
        <v>113603</v>
      </c>
      <c r="C139" s="218">
        <v>0.1081</v>
      </c>
      <c r="D139" s="218">
        <v>-0.13489999999999999</v>
      </c>
    </row>
    <row r="140" spans="1:4" x14ac:dyDescent="0.2">
      <c r="A140" s="224" t="s">
        <v>1439</v>
      </c>
      <c r="B140" s="225">
        <v>104050</v>
      </c>
      <c r="C140" s="221">
        <v>0.2155</v>
      </c>
      <c r="D140" s="221">
        <v>-8.4099999999999994E-2</v>
      </c>
    </row>
    <row r="141" spans="1:4" x14ac:dyDescent="0.2">
      <c r="A141" s="222" t="s">
        <v>1440</v>
      </c>
      <c r="B141" s="223">
        <v>95738</v>
      </c>
      <c r="C141" s="218">
        <v>0.10929999999999999</v>
      </c>
      <c r="D141" s="218">
        <v>-7.9899999999999999E-2</v>
      </c>
    </row>
    <row r="142" spans="1:4" x14ac:dyDescent="0.2">
      <c r="A142" s="224" t="s">
        <v>1441</v>
      </c>
      <c r="B142" s="225">
        <v>96069</v>
      </c>
      <c r="C142" s="221">
        <v>-5.4899999999999997E-2</v>
      </c>
      <c r="D142" s="221">
        <v>3.5000000000000001E-3</v>
      </c>
    </row>
    <row r="143" spans="1:4" x14ac:dyDescent="0.2">
      <c r="A143" s="222" t="s">
        <v>1442</v>
      </c>
      <c r="B143" s="223">
        <v>113114</v>
      </c>
      <c r="C143" s="218">
        <v>6.5699999999999995E-2</v>
      </c>
      <c r="D143" s="218">
        <v>0.1774</v>
      </c>
    </row>
    <row r="144" spans="1:4" x14ac:dyDescent="0.2">
      <c r="A144" s="224" t="s">
        <v>1443</v>
      </c>
      <c r="B144" s="225">
        <v>106608</v>
      </c>
      <c r="C144" s="221">
        <v>9.1999999999999998E-3</v>
      </c>
      <c r="D144" s="221">
        <v>-5.7500000000000002E-2</v>
      </c>
    </row>
    <row r="145" spans="1:4" x14ac:dyDescent="0.2">
      <c r="A145" s="222" t="s">
        <v>1444</v>
      </c>
      <c r="B145" s="223">
        <v>112175</v>
      </c>
      <c r="C145" s="218">
        <v>6.1199999999999997E-2</v>
      </c>
      <c r="D145" s="218">
        <v>5.2200000000000003E-2</v>
      </c>
    </row>
    <row r="146" spans="1:4" x14ac:dyDescent="0.2">
      <c r="A146" s="224" t="s">
        <v>1445</v>
      </c>
      <c r="B146" s="225">
        <v>114518</v>
      </c>
      <c r="C146" s="221">
        <v>5.3499999999999999E-2</v>
      </c>
      <c r="D146" s="221">
        <v>2.0899999999999998E-2</v>
      </c>
    </row>
    <row r="147" spans="1:4" x14ac:dyDescent="0.2">
      <c r="A147" s="222" t="s">
        <v>1446</v>
      </c>
      <c r="B147" s="223">
        <v>105695</v>
      </c>
      <c r="C147" s="218">
        <v>6.7000000000000004E-2</v>
      </c>
      <c r="D147" s="218">
        <v>-7.6999999999999999E-2</v>
      </c>
    </row>
    <row r="148" spans="1:4" x14ac:dyDescent="0.2">
      <c r="A148" s="224" t="s">
        <v>1447</v>
      </c>
      <c r="B148" s="225">
        <v>112250</v>
      </c>
      <c r="C148" s="221">
        <v>1.8200000000000001E-2</v>
      </c>
      <c r="D148" s="221">
        <v>6.2E-2</v>
      </c>
    </row>
    <row r="149" spans="1:4" x14ac:dyDescent="0.2">
      <c r="A149" s="222" t="s">
        <v>1448</v>
      </c>
      <c r="B149" s="223">
        <v>115253</v>
      </c>
      <c r="C149" s="218">
        <v>5.6500000000000002E-2</v>
      </c>
      <c r="D149" s="218">
        <v>2.6800000000000001E-2</v>
      </c>
    </row>
    <row r="150" spans="1:4" x14ac:dyDescent="0.2">
      <c r="A150" s="224" t="s">
        <v>1449</v>
      </c>
      <c r="B150" s="225">
        <v>127770</v>
      </c>
      <c r="C150" s="221">
        <v>-2.7E-2</v>
      </c>
      <c r="D150" s="221">
        <v>0.1086</v>
      </c>
    </row>
    <row r="151" spans="1:4" x14ac:dyDescent="0.2">
      <c r="A151" s="222" t="s">
        <v>1450</v>
      </c>
      <c r="B151" s="223">
        <v>110680</v>
      </c>
      <c r="C151" s="218">
        <v>-2.5700000000000001E-2</v>
      </c>
      <c r="D151" s="218">
        <v>-0.1338</v>
      </c>
    </row>
    <row r="152" spans="1:4" x14ac:dyDescent="0.2">
      <c r="A152" s="224" t="s">
        <v>1451</v>
      </c>
      <c r="B152" s="225">
        <v>96274</v>
      </c>
      <c r="C152" s="221">
        <v>-7.4700000000000003E-2</v>
      </c>
      <c r="D152" s="221">
        <v>-0.13020000000000001</v>
      </c>
    </row>
    <row r="153" spans="1:4" x14ac:dyDescent="0.2">
      <c r="A153" s="222" t="s">
        <v>1452</v>
      </c>
      <c r="B153" s="223">
        <v>94704</v>
      </c>
      <c r="C153" s="218">
        <v>-1.0800000000000001E-2</v>
      </c>
      <c r="D153" s="218">
        <v>-1.6299999999999999E-2</v>
      </c>
    </row>
    <row r="154" spans="1:4" x14ac:dyDescent="0.2">
      <c r="A154" s="224" t="s">
        <v>1453</v>
      </c>
      <c r="B154" s="225">
        <v>91477</v>
      </c>
      <c r="C154" s="221">
        <v>-4.7800000000000002E-2</v>
      </c>
      <c r="D154" s="221">
        <v>-3.4099999999999998E-2</v>
      </c>
    </row>
    <row r="155" spans="1:4" x14ac:dyDescent="0.2">
      <c r="A155" s="222" t="s">
        <v>1454</v>
      </c>
      <c r="B155" s="223">
        <v>105290</v>
      </c>
      <c r="C155" s="218">
        <v>-6.9199999999999998E-2</v>
      </c>
      <c r="D155" s="218">
        <v>0.151</v>
      </c>
    </row>
    <row r="156" spans="1:4" x14ac:dyDescent="0.2">
      <c r="A156" s="224" t="s">
        <v>1455</v>
      </c>
      <c r="B156" s="225">
        <v>105927</v>
      </c>
      <c r="C156" s="221">
        <v>-6.4000000000000003E-3</v>
      </c>
      <c r="D156" s="221">
        <v>6.0000000000000001E-3</v>
      </c>
    </row>
    <row r="157" spans="1:4" x14ac:dyDescent="0.2">
      <c r="A157" s="222" t="s">
        <v>1456</v>
      </c>
      <c r="B157" s="223">
        <v>111750</v>
      </c>
      <c r="C157" s="218">
        <v>-3.8E-3</v>
      </c>
      <c r="D157" s="218">
        <v>5.5E-2</v>
      </c>
    </row>
    <row r="158" spans="1:4" x14ac:dyDescent="0.2">
      <c r="A158" s="224" t="s">
        <v>1457</v>
      </c>
      <c r="B158" s="225">
        <v>106599</v>
      </c>
      <c r="C158" s="221">
        <v>-6.9199999999999998E-2</v>
      </c>
      <c r="D158" s="221">
        <v>-4.6100000000000002E-2</v>
      </c>
    </row>
    <row r="159" spans="1:4" x14ac:dyDescent="0.2">
      <c r="A159" s="222" t="s">
        <v>1458</v>
      </c>
      <c r="B159" s="223">
        <v>106692</v>
      </c>
      <c r="C159" s="218">
        <v>9.4000000000000004E-3</v>
      </c>
      <c r="D159" s="218">
        <v>8.9999999999999998E-4</v>
      </c>
    </row>
    <row r="160" spans="1:4" x14ac:dyDescent="0.2">
      <c r="A160" s="224" t="s">
        <v>1459</v>
      </c>
      <c r="B160" s="225">
        <v>111259</v>
      </c>
      <c r="C160" s="221">
        <v>-8.8000000000000005E-3</v>
      </c>
      <c r="D160" s="221">
        <v>4.2799999999999998E-2</v>
      </c>
    </row>
    <row r="161" spans="1:4" x14ac:dyDescent="0.2">
      <c r="A161" s="222" t="s">
        <v>1460</v>
      </c>
      <c r="B161" s="223">
        <v>102970</v>
      </c>
      <c r="C161" s="218">
        <v>-0.1066</v>
      </c>
      <c r="D161" s="218">
        <v>-7.4499999999999997E-2</v>
      </c>
    </row>
    <row r="162" spans="1:4" x14ac:dyDescent="0.2">
      <c r="A162" s="224" t="s">
        <v>1461</v>
      </c>
      <c r="B162" s="225">
        <v>125111</v>
      </c>
      <c r="C162" s="221">
        <v>-2.0799999999999999E-2</v>
      </c>
      <c r="D162" s="221">
        <v>0.215</v>
      </c>
    </row>
    <row r="163" spans="1:4" x14ac:dyDescent="0.2">
      <c r="A163" s="222" t="s">
        <v>1462</v>
      </c>
      <c r="B163" s="223">
        <v>103329</v>
      </c>
      <c r="C163" s="218">
        <v>-6.6400000000000001E-2</v>
      </c>
      <c r="D163" s="218">
        <v>-0.1741</v>
      </c>
    </row>
    <row r="164" spans="1:4" x14ac:dyDescent="0.2">
      <c r="A164" s="224" t="s">
        <v>1463</v>
      </c>
      <c r="B164" s="225">
        <v>88860</v>
      </c>
      <c r="C164" s="221">
        <v>-7.6999999999999999E-2</v>
      </c>
      <c r="D164" s="221">
        <v>-0.14000000000000001</v>
      </c>
    </row>
    <row r="165" spans="1:4" x14ac:dyDescent="0.2">
      <c r="A165" s="222" t="s">
        <v>1464</v>
      </c>
      <c r="B165" s="223">
        <v>96628</v>
      </c>
      <c r="C165" s="218">
        <v>2.0299999999999999E-2</v>
      </c>
      <c r="D165" s="218">
        <v>8.7400000000000005E-2</v>
      </c>
    </row>
    <row r="166" spans="1:4" x14ac:dyDescent="0.2">
      <c r="A166" s="224" t="s">
        <v>1465</v>
      </c>
      <c r="B166" s="225">
        <v>103007</v>
      </c>
      <c r="C166" s="221">
        <v>0.126</v>
      </c>
      <c r="D166" s="221">
        <v>6.6000000000000003E-2</v>
      </c>
    </row>
    <row r="167" spans="1:4" x14ac:dyDescent="0.2">
      <c r="A167" s="222" t="s">
        <v>1466</v>
      </c>
      <c r="B167" s="223">
        <v>98557</v>
      </c>
      <c r="C167" s="218">
        <v>-6.3899999999999998E-2</v>
      </c>
      <c r="D167" s="218">
        <v>-4.3200000000000002E-2</v>
      </c>
    </row>
    <row r="168" spans="1:4" x14ac:dyDescent="0.2">
      <c r="A168" s="224" t="s">
        <v>1467</v>
      </c>
      <c r="B168" s="225">
        <v>99197</v>
      </c>
      <c r="C168" s="221">
        <v>-6.3500000000000001E-2</v>
      </c>
      <c r="D168" s="221">
        <v>6.4999999999999997E-3</v>
      </c>
    </row>
    <row r="169" spans="1:4" x14ac:dyDescent="0.2">
      <c r="A169" s="222" t="s">
        <v>1468</v>
      </c>
      <c r="B169" s="223">
        <v>104400</v>
      </c>
      <c r="C169" s="218">
        <v>-6.5799999999999997E-2</v>
      </c>
      <c r="D169" s="218">
        <v>5.2499999999999998E-2</v>
      </c>
    </row>
    <row r="170" spans="1:4" x14ac:dyDescent="0.2">
      <c r="A170" s="224" t="s">
        <v>1469</v>
      </c>
      <c r="B170" s="225">
        <v>97199</v>
      </c>
      <c r="C170" s="221">
        <v>-8.8200000000000001E-2</v>
      </c>
      <c r="D170" s="221">
        <v>-6.9000000000000006E-2</v>
      </c>
    </row>
    <row r="171" spans="1:4" x14ac:dyDescent="0.2">
      <c r="A171" s="222" t="s">
        <v>1470</v>
      </c>
      <c r="B171" s="223">
        <v>99140</v>
      </c>
      <c r="C171" s="218">
        <v>-7.0800000000000002E-2</v>
      </c>
      <c r="D171" s="218">
        <v>0.02</v>
      </c>
    </row>
    <row r="172" spans="1:4" x14ac:dyDescent="0.2">
      <c r="A172" s="224" t="s">
        <v>1471</v>
      </c>
      <c r="B172" s="225">
        <v>102061</v>
      </c>
      <c r="C172" s="221">
        <v>-8.2699999999999996E-2</v>
      </c>
      <c r="D172" s="221">
        <v>2.9499999999999998E-2</v>
      </c>
    </row>
    <row r="173" spans="1:4" x14ac:dyDescent="0.2">
      <c r="A173" s="222" t="s">
        <v>1472</v>
      </c>
      <c r="B173" s="223">
        <v>101011</v>
      </c>
      <c r="C173" s="218">
        <v>-1.9E-2</v>
      </c>
      <c r="D173" s="218">
        <v>-1.03E-2</v>
      </c>
    </row>
    <row r="174" spans="1:4" x14ac:dyDescent="0.2">
      <c r="A174" s="224" t="s">
        <v>1473</v>
      </c>
      <c r="B174" s="225">
        <v>116659</v>
      </c>
      <c r="C174" s="221">
        <v>-6.7599999999999993E-2</v>
      </c>
      <c r="D174" s="221">
        <v>0.15490000000000001</v>
      </c>
    </row>
    <row r="175" spans="1:4" x14ac:dyDescent="0.2">
      <c r="A175" s="222" t="s">
        <v>1474</v>
      </c>
      <c r="B175" s="223">
        <v>105871</v>
      </c>
      <c r="C175" s="218">
        <v>2.46E-2</v>
      </c>
      <c r="D175" s="218">
        <v>-9.2499999999999999E-2</v>
      </c>
    </row>
    <row r="176" spans="1:4" x14ac:dyDescent="0.2">
      <c r="A176" s="224" t="s">
        <v>1475</v>
      </c>
      <c r="B176" s="225">
        <v>93026</v>
      </c>
      <c r="C176" s="221">
        <v>4.6899999999999997E-2</v>
      </c>
      <c r="D176" s="221">
        <v>-0.12130000000000001</v>
      </c>
    </row>
    <row r="177" spans="1:7" x14ac:dyDescent="0.2">
      <c r="A177" s="222" t="s">
        <v>1476</v>
      </c>
      <c r="B177" s="223">
        <v>91695</v>
      </c>
      <c r="C177" s="218">
        <v>-5.11E-2</v>
      </c>
      <c r="D177" s="218">
        <v>-1.43E-2</v>
      </c>
    </row>
    <row r="178" spans="1:7" x14ac:dyDescent="0.2">
      <c r="A178" s="224" t="s">
        <v>1477</v>
      </c>
      <c r="B178" s="225">
        <v>90073</v>
      </c>
      <c r="C178" s="221">
        <v>-0.12559999999999999</v>
      </c>
      <c r="D178" s="221">
        <v>-1.77E-2</v>
      </c>
    </row>
    <row r="179" spans="1:7" x14ac:dyDescent="0.2">
      <c r="A179" s="222" t="s">
        <v>1478</v>
      </c>
      <c r="B179" s="223">
        <v>101494</v>
      </c>
      <c r="C179" s="218">
        <v>2.98E-2</v>
      </c>
      <c r="D179" s="218">
        <v>0.1268</v>
      </c>
    </row>
    <row r="180" spans="1:7" x14ac:dyDescent="0.2">
      <c r="A180" s="224" t="s">
        <v>1479</v>
      </c>
      <c r="B180" s="225">
        <v>99738</v>
      </c>
      <c r="C180" s="221">
        <v>5.4999999999999997E-3</v>
      </c>
      <c r="D180" s="221">
        <v>-1.7299999999999999E-2</v>
      </c>
    </row>
    <row r="181" spans="1:7" x14ac:dyDescent="0.2">
      <c r="A181" s="222" t="s">
        <v>1480</v>
      </c>
      <c r="B181" s="223">
        <v>100183</v>
      </c>
      <c r="C181" s="218">
        <v>-4.0399999999999998E-2</v>
      </c>
      <c r="D181" s="218">
        <v>4.4999999999999997E-3</v>
      </c>
    </row>
    <row r="182" spans="1:7" x14ac:dyDescent="0.2">
      <c r="A182" s="224" t="s">
        <v>1481</v>
      </c>
      <c r="B182" s="225">
        <v>100913</v>
      </c>
      <c r="C182" s="221">
        <v>3.8199999999999998E-2</v>
      </c>
      <c r="D182" s="221">
        <v>7.3000000000000001E-3</v>
      </c>
    </row>
    <row r="183" spans="1:7" x14ac:dyDescent="0.2">
      <c r="A183" s="222" t="s">
        <v>1482</v>
      </c>
      <c r="B183" s="223">
        <v>98569</v>
      </c>
      <c r="C183" s="218">
        <v>-5.7999999999999996E-3</v>
      </c>
      <c r="D183" s="218">
        <v>-2.3199999999999998E-2</v>
      </c>
    </row>
    <row r="184" spans="1:7" x14ac:dyDescent="0.2">
      <c r="A184" s="224" t="s">
        <v>1483</v>
      </c>
      <c r="B184" s="225">
        <v>95225</v>
      </c>
      <c r="C184" s="221">
        <v>-6.7000000000000004E-2</v>
      </c>
      <c r="D184" s="221">
        <v>-3.39E-2</v>
      </c>
    </row>
    <row r="185" spans="1:7" x14ac:dyDescent="0.2">
      <c r="A185" s="222" t="s">
        <v>1484</v>
      </c>
      <c r="B185" s="223">
        <v>93152</v>
      </c>
      <c r="C185" s="218">
        <v>-7.7799999999999994E-2</v>
      </c>
      <c r="D185" s="218">
        <v>-2.18E-2</v>
      </c>
    </row>
    <row r="186" spans="1:7" x14ac:dyDescent="0.2">
      <c r="A186" s="224" t="s">
        <v>1485</v>
      </c>
      <c r="B186" s="225">
        <v>118320</v>
      </c>
      <c r="C186" s="221">
        <v>1.4200000000000001E-2</v>
      </c>
      <c r="D186" s="221">
        <v>0.2702</v>
      </c>
    </row>
    <row r="187" spans="1:7" x14ac:dyDescent="0.2">
      <c r="A187" s="222" t="s">
        <v>1486</v>
      </c>
      <c r="B187" s="223">
        <v>89980</v>
      </c>
      <c r="C187" s="218">
        <v>-0.15010000000000001</v>
      </c>
      <c r="D187" s="218">
        <v>-0.23949999999999999</v>
      </c>
    </row>
    <row r="188" spans="1:7" x14ac:dyDescent="0.2">
      <c r="A188" s="224" t="s">
        <v>1487</v>
      </c>
      <c r="B188" s="225">
        <v>79889</v>
      </c>
      <c r="C188" s="221">
        <v>-0.14119999999999999</v>
      </c>
      <c r="D188" s="221">
        <v>-0.11210000000000001</v>
      </c>
    </row>
    <row r="189" spans="1:7" x14ac:dyDescent="0.2">
      <c r="A189" s="222" t="s">
        <v>1488</v>
      </c>
      <c r="B189" s="223">
        <v>85489</v>
      </c>
      <c r="C189" s="218">
        <v>-6.7699999999999996E-2</v>
      </c>
      <c r="D189" s="218">
        <v>7.0099999999999996E-2</v>
      </c>
    </row>
    <row r="190" spans="1:7" x14ac:dyDescent="0.2">
      <c r="A190" s="224" t="s">
        <v>1489</v>
      </c>
      <c r="B190" s="225">
        <v>85467</v>
      </c>
      <c r="C190" s="221">
        <v>-5.11E-2</v>
      </c>
      <c r="D190" s="221">
        <v>-2.9999999999999997E-4</v>
      </c>
    </row>
    <row r="191" spans="1:7" x14ac:dyDescent="0.2">
      <c r="A191" s="222" t="s">
        <v>1533</v>
      </c>
      <c r="B191" s="223">
        <v>95210</v>
      </c>
      <c r="C191" s="218">
        <v>-6.1899999999999997E-2</v>
      </c>
      <c r="D191" s="218">
        <v>0.114</v>
      </c>
    </row>
    <row r="192" spans="1:7" x14ac:dyDescent="0.2">
      <c r="A192" s="224" t="s">
        <v>1660</v>
      </c>
      <c r="B192" s="225">
        <v>94806</v>
      </c>
      <c r="C192" s="221">
        <v>-4.9399999999999999E-2</v>
      </c>
      <c r="D192" s="221">
        <v>-4.1999999999999997E-3</v>
      </c>
      <c r="G192" s="226"/>
    </row>
    <row r="193" spans="1:4" x14ac:dyDescent="0.2">
      <c r="A193" s="222" t="s">
        <v>1811</v>
      </c>
      <c r="B193" s="223">
        <v>97593</v>
      </c>
      <c r="C193" s="218">
        <v>-2.5899999999999999E-2</v>
      </c>
      <c r="D193" s="218">
        <v>2.9399999999999999E-2</v>
      </c>
    </row>
  </sheetData>
  <mergeCells count="1">
    <mergeCell ref="H1:I1"/>
  </mergeCells>
  <hyperlinks>
    <hyperlink ref="H1:I1" location="Index!A1" display="Regresar al Índice" xr:uid="{F3749AF1-48AD-423D-B477-2BB6B69229AE}"/>
  </hyperlinks>
  <pageMargins left="0.7" right="0.7" top="0.75" bottom="0.75" header="0.3" footer="0.3"/>
  <pageSetup paperSize="9" orientation="portrait" horizontalDpi="300" verticalDpi="300"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21FC3-0D5C-42BE-85DB-2C8F9363AE10}">
  <sheetPr codeName="Hoja147"/>
  <dimension ref="A1:I193"/>
  <sheetViews>
    <sheetView workbookViewId="0"/>
  </sheetViews>
  <sheetFormatPr baseColWidth="10" defaultRowHeight="12.75" x14ac:dyDescent="0.2"/>
  <cols>
    <col min="1" max="1" width="8.7109375" style="82" customWidth="1"/>
    <col min="2" max="2" width="18.7109375" style="82" customWidth="1"/>
    <col min="3" max="3" width="16.7109375" style="82" customWidth="1"/>
    <col min="4" max="4" width="18.7109375" style="82" customWidth="1"/>
    <col min="5" max="16384" width="11.42578125" style="82"/>
  </cols>
  <sheetData>
    <row r="1" spans="1:9" ht="15" x14ac:dyDescent="0.25">
      <c r="A1" s="27" t="s">
        <v>1951</v>
      </c>
      <c r="H1" s="151" t="s">
        <v>1294</v>
      </c>
      <c r="I1" s="151"/>
    </row>
    <row r="2" spans="1:9" x14ac:dyDescent="0.2">
      <c r="A2" s="82" t="s">
        <v>1534</v>
      </c>
    </row>
    <row r="6" spans="1:9" ht="30" customHeight="1" x14ac:dyDescent="0.2">
      <c r="A6" s="215" t="s">
        <v>125</v>
      </c>
      <c r="B6" s="215" t="s">
        <v>1235</v>
      </c>
      <c r="C6" s="215" t="s">
        <v>124</v>
      </c>
      <c r="D6" s="215" t="s">
        <v>378</v>
      </c>
    </row>
    <row r="7" spans="1:9" x14ac:dyDescent="0.2">
      <c r="A7" s="222" t="s">
        <v>1306</v>
      </c>
      <c r="B7" s="223">
        <v>14737</v>
      </c>
      <c r="C7" s="222"/>
      <c r="D7" s="222"/>
    </row>
    <row r="8" spans="1:9" x14ac:dyDescent="0.2">
      <c r="A8" s="224" t="s">
        <v>1307</v>
      </c>
      <c r="B8" s="225">
        <v>11890</v>
      </c>
      <c r="C8" s="224"/>
      <c r="D8" s="221">
        <v>-0.19320000000000001</v>
      </c>
    </row>
    <row r="9" spans="1:9" x14ac:dyDescent="0.2">
      <c r="A9" s="222" t="s">
        <v>1308</v>
      </c>
      <c r="B9" s="223">
        <v>13467</v>
      </c>
      <c r="C9" s="222"/>
      <c r="D9" s="218">
        <v>0.1326</v>
      </c>
    </row>
    <row r="10" spans="1:9" x14ac:dyDescent="0.2">
      <c r="A10" s="224" t="s">
        <v>1309</v>
      </c>
      <c r="B10" s="225">
        <v>14749</v>
      </c>
      <c r="C10" s="224"/>
      <c r="D10" s="221">
        <v>9.5200000000000007E-2</v>
      </c>
    </row>
    <row r="11" spans="1:9" x14ac:dyDescent="0.2">
      <c r="A11" s="222" t="s">
        <v>1310</v>
      </c>
      <c r="B11" s="223">
        <v>15224</v>
      </c>
      <c r="C11" s="222"/>
      <c r="D11" s="218">
        <v>3.2199999999999999E-2</v>
      </c>
    </row>
    <row r="12" spans="1:9" x14ac:dyDescent="0.2">
      <c r="A12" s="224" t="s">
        <v>1311</v>
      </c>
      <c r="B12" s="225">
        <v>13930</v>
      </c>
      <c r="C12" s="224"/>
      <c r="D12" s="221">
        <v>-8.5000000000000006E-2</v>
      </c>
    </row>
    <row r="13" spans="1:9" x14ac:dyDescent="0.2">
      <c r="A13" s="222" t="s">
        <v>1312</v>
      </c>
      <c r="B13" s="223">
        <v>14924</v>
      </c>
      <c r="C13" s="222"/>
      <c r="D13" s="218">
        <v>7.1400000000000005E-2</v>
      </c>
    </row>
    <row r="14" spans="1:9" x14ac:dyDescent="0.2">
      <c r="A14" s="224" t="s">
        <v>1313</v>
      </c>
      <c r="B14" s="225">
        <v>14381</v>
      </c>
      <c r="C14" s="224"/>
      <c r="D14" s="221">
        <v>-3.6400000000000002E-2</v>
      </c>
    </row>
    <row r="15" spans="1:9" x14ac:dyDescent="0.2">
      <c r="A15" s="222" t="s">
        <v>1314</v>
      </c>
      <c r="B15" s="223">
        <v>13977</v>
      </c>
      <c r="C15" s="222"/>
      <c r="D15" s="218">
        <v>-2.81E-2</v>
      </c>
    </row>
    <row r="16" spans="1:9" x14ac:dyDescent="0.2">
      <c r="A16" s="224" t="s">
        <v>1315</v>
      </c>
      <c r="B16" s="225">
        <v>14793</v>
      </c>
      <c r="C16" s="224"/>
      <c r="D16" s="221">
        <v>5.8400000000000001E-2</v>
      </c>
    </row>
    <row r="17" spans="1:4" x14ac:dyDescent="0.2">
      <c r="A17" s="222" t="s">
        <v>1316</v>
      </c>
      <c r="B17" s="223">
        <v>13975</v>
      </c>
      <c r="C17" s="222"/>
      <c r="D17" s="218">
        <v>-5.5300000000000002E-2</v>
      </c>
    </row>
    <row r="18" spans="1:4" x14ac:dyDescent="0.2">
      <c r="A18" s="224" t="s">
        <v>1317</v>
      </c>
      <c r="B18" s="225">
        <v>16928</v>
      </c>
      <c r="C18" s="224"/>
      <c r="D18" s="221">
        <v>0.21129999999999999</v>
      </c>
    </row>
    <row r="19" spans="1:4" x14ac:dyDescent="0.2">
      <c r="A19" s="222" t="s">
        <v>1318</v>
      </c>
      <c r="B19" s="223">
        <v>14927</v>
      </c>
      <c r="C19" s="218">
        <v>1.29E-2</v>
      </c>
      <c r="D19" s="218">
        <v>-0.1182</v>
      </c>
    </row>
    <row r="20" spans="1:4" x14ac:dyDescent="0.2">
      <c r="A20" s="224" t="s">
        <v>1319</v>
      </c>
      <c r="B20" s="225">
        <v>12226</v>
      </c>
      <c r="C20" s="221">
        <v>2.8299999999999999E-2</v>
      </c>
      <c r="D20" s="221">
        <v>-0.18090000000000001</v>
      </c>
    </row>
    <row r="21" spans="1:4" x14ac:dyDescent="0.2">
      <c r="A21" s="222" t="s">
        <v>1320</v>
      </c>
      <c r="B21" s="223">
        <v>13439</v>
      </c>
      <c r="C21" s="218">
        <v>-2.0999999999999999E-3</v>
      </c>
      <c r="D21" s="218">
        <v>9.9199999999999997E-2</v>
      </c>
    </row>
    <row r="22" spans="1:4" x14ac:dyDescent="0.2">
      <c r="A22" s="224" t="s">
        <v>1321</v>
      </c>
      <c r="B22" s="225">
        <v>13163</v>
      </c>
      <c r="C22" s="221">
        <v>-0.1075</v>
      </c>
      <c r="D22" s="221">
        <v>-2.0500000000000001E-2</v>
      </c>
    </row>
    <row r="23" spans="1:4" x14ac:dyDescent="0.2">
      <c r="A23" s="222" t="s">
        <v>1322</v>
      </c>
      <c r="B23" s="223">
        <v>14426</v>
      </c>
      <c r="C23" s="218">
        <v>-5.2400000000000002E-2</v>
      </c>
      <c r="D23" s="218">
        <v>9.6000000000000002E-2</v>
      </c>
    </row>
    <row r="24" spans="1:4" x14ac:dyDescent="0.2">
      <c r="A24" s="224" t="s">
        <v>1323</v>
      </c>
      <c r="B24" s="225">
        <v>14619</v>
      </c>
      <c r="C24" s="221">
        <v>4.9500000000000002E-2</v>
      </c>
      <c r="D24" s="221">
        <v>1.34E-2</v>
      </c>
    </row>
    <row r="25" spans="1:4" x14ac:dyDescent="0.2">
      <c r="A25" s="222" t="s">
        <v>1324</v>
      </c>
      <c r="B25" s="223">
        <v>15180</v>
      </c>
      <c r="C25" s="218">
        <v>1.72E-2</v>
      </c>
      <c r="D25" s="218">
        <v>3.8399999999999997E-2</v>
      </c>
    </row>
    <row r="26" spans="1:4" x14ac:dyDescent="0.2">
      <c r="A26" s="224" t="s">
        <v>1325</v>
      </c>
      <c r="B26" s="225">
        <v>14500</v>
      </c>
      <c r="C26" s="221">
        <v>8.3000000000000001E-3</v>
      </c>
      <c r="D26" s="221">
        <v>-4.48E-2</v>
      </c>
    </row>
    <row r="27" spans="1:4" x14ac:dyDescent="0.2">
      <c r="A27" s="222" t="s">
        <v>1326</v>
      </c>
      <c r="B27" s="223">
        <v>13945</v>
      </c>
      <c r="C27" s="218">
        <v>-2.3E-3</v>
      </c>
      <c r="D27" s="218">
        <v>-3.8300000000000001E-2</v>
      </c>
    </row>
    <row r="28" spans="1:4" x14ac:dyDescent="0.2">
      <c r="A28" s="224" t="s">
        <v>1327</v>
      </c>
      <c r="B28" s="225">
        <v>14843</v>
      </c>
      <c r="C28" s="221">
        <v>3.3999999999999998E-3</v>
      </c>
      <c r="D28" s="221">
        <v>6.4399999999999999E-2</v>
      </c>
    </row>
    <row r="29" spans="1:4" x14ac:dyDescent="0.2">
      <c r="A29" s="222" t="s">
        <v>1328</v>
      </c>
      <c r="B29" s="223">
        <v>14033</v>
      </c>
      <c r="C29" s="218">
        <v>4.1999999999999997E-3</v>
      </c>
      <c r="D29" s="218">
        <v>-5.4600000000000003E-2</v>
      </c>
    </row>
    <row r="30" spans="1:4" x14ac:dyDescent="0.2">
      <c r="A30" s="224" t="s">
        <v>1329</v>
      </c>
      <c r="B30" s="225">
        <v>16581</v>
      </c>
      <c r="C30" s="221">
        <v>-2.0500000000000001E-2</v>
      </c>
      <c r="D30" s="221">
        <v>0.18160000000000001</v>
      </c>
    </row>
    <row r="31" spans="1:4" x14ac:dyDescent="0.2">
      <c r="A31" s="222" t="s">
        <v>1330</v>
      </c>
      <c r="B31" s="223">
        <v>14981</v>
      </c>
      <c r="C31" s="218">
        <v>3.5999999999999999E-3</v>
      </c>
      <c r="D31" s="218">
        <v>-9.6500000000000002E-2</v>
      </c>
    </row>
    <row r="32" spans="1:4" x14ac:dyDescent="0.2">
      <c r="A32" s="224" t="s">
        <v>1331</v>
      </c>
      <c r="B32" s="225">
        <v>13000</v>
      </c>
      <c r="C32" s="221">
        <v>6.3299999999999995E-2</v>
      </c>
      <c r="D32" s="221">
        <v>-0.13220000000000001</v>
      </c>
    </row>
    <row r="33" spans="1:4" x14ac:dyDescent="0.2">
      <c r="A33" s="222" t="s">
        <v>1332</v>
      </c>
      <c r="B33" s="223">
        <v>13186</v>
      </c>
      <c r="C33" s="218">
        <v>-1.8800000000000001E-2</v>
      </c>
      <c r="D33" s="218">
        <v>1.43E-2</v>
      </c>
    </row>
    <row r="34" spans="1:4" x14ac:dyDescent="0.2">
      <c r="A34" s="224" t="s">
        <v>1333</v>
      </c>
      <c r="B34" s="225">
        <v>15655</v>
      </c>
      <c r="C34" s="221">
        <v>0.1893</v>
      </c>
      <c r="D34" s="221">
        <v>0.18720000000000001</v>
      </c>
    </row>
    <row r="35" spans="1:4" x14ac:dyDescent="0.2">
      <c r="A35" s="222" t="s">
        <v>1334</v>
      </c>
      <c r="B35" s="223">
        <v>15214</v>
      </c>
      <c r="C35" s="218">
        <v>5.4600000000000003E-2</v>
      </c>
      <c r="D35" s="218">
        <v>-2.8199999999999999E-2</v>
      </c>
    </row>
    <row r="36" spans="1:4" x14ac:dyDescent="0.2">
      <c r="A36" s="224" t="s">
        <v>1335</v>
      </c>
      <c r="B36" s="225">
        <v>15480</v>
      </c>
      <c r="C36" s="221">
        <v>5.8900000000000001E-2</v>
      </c>
      <c r="D36" s="221">
        <v>1.7500000000000002E-2</v>
      </c>
    </row>
    <row r="37" spans="1:4" x14ac:dyDescent="0.2">
      <c r="A37" s="222" t="s">
        <v>1336</v>
      </c>
      <c r="B37" s="223">
        <v>16436</v>
      </c>
      <c r="C37" s="218">
        <v>8.2699999999999996E-2</v>
      </c>
      <c r="D37" s="218">
        <v>6.1800000000000001E-2</v>
      </c>
    </row>
    <row r="38" spans="1:4" x14ac:dyDescent="0.2">
      <c r="A38" s="224" t="s">
        <v>1337</v>
      </c>
      <c r="B38" s="225">
        <v>15510</v>
      </c>
      <c r="C38" s="221">
        <v>6.9699999999999998E-2</v>
      </c>
      <c r="D38" s="221">
        <v>-5.6300000000000003E-2</v>
      </c>
    </row>
    <row r="39" spans="1:4" x14ac:dyDescent="0.2">
      <c r="A39" s="222" t="s">
        <v>1338</v>
      </c>
      <c r="B39" s="223">
        <v>14919</v>
      </c>
      <c r="C39" s="218">
        <v>6.9800000000000001E-2</v>
      </c>
      <c r="D39" s="218">
        <v>-3.8100000000000002E-2</v>
      </c>
    </row>
    <row r="40" spans="1:4" x14ac:dyDescent="0.2">
      <c r="A40" s="224" t="s">
        <v>1339</v>
      </c>
      <c r="B40" s="225">
        <v>15608</v>
      </c>
      <c r="C40" s="221">
        <v>5.1499999999999997E-2</v>
      </c>
      <c r="D40" s="221">
        <v>4.6199999999999998E-2</v>
      </c>
    </row>
    <row r="41" spans="1:4" x14ac:dyDescent="0.2">
      <c r="A41" s="222" t="s">
        <v>1340</v>
      </c>
      <c r="B41" s="223">
        <v>15612</v>
      </c>
      <c r="C41" s="218">
        <v>0.1125</v>
      </c>
      <c r="D41" s="218">
        <v>2.9999999999999997E-4</v>
      </c>
    </row>
    <row r="42" spans="1:4" x14ac:dyDescent="0.2">
      <c r="A42" s="224" t="s">
        <v>1341</v>
      </c>
      <c r="B42" s="225">
        <v>18510</v>
      </c>
      <c r="C42" s="221">
        <v>0.1163</v>
      </c>
      <c r="D42" s="221">
        <v>0.18559999999999999</v>
      </c>
    </row>
    <row r="43" spans="1:4" x14ac:dyDescent="0.2">
      <c r="A43" s="222" t="s">
        <v>1342</v>
      </c>
      <c r="B43" s="223">
        <v>15705</v>
      </c>
      <c r="C43" s="218">
        <v>4.8300000000000003E-2</v>
      </c>
      <c r="D43" s="218">
        <v>-0.1515</v>
      </c>
    </row>
    <row r="44" spans="1:4" x14ac:dyDescent="0.2">
      <c r="A44" s="224" t="s">
        <v>1343</v>
      </c>
      <c r="B44" s="225">
        <v>14388</v>
      </c>
      <c r="C44" s="221">
        <v>0.10680000000000001</v>
      </c>
      <c r="D44" s="221">
        <v>-8.3900000000000002E-2</v>
      </c>
    </row>
    <row r="45" spans="1:4" x14ac:dyDescent="0.2">
      <c r="A45" s="222" t="s">
        <v>1344</v>
      </c>
      <c r="B45" s="223">
        <v>14288</v>
      </c>
      <c r="C45" s="218">
        <v>8.3599999999999994E-2</v>
      </c>
      <c r="D45" s="218">
        <v>-7.0000000000000001E-3</v>
      </c>
    </row>
    <row r="46" spans="1:4" x14ac:dyDescent="0.2">
      <c r="A46" s="224" t="s">
        <v>1345</v>
      </c>
      <c r="B46" s="225">
        <v>13753</v>
      </c>
      <c r="C46" s="221">
        <v>-0.1215</v>
      </c>
      <c r="D46" s="221">
        <v>-3.7400000000000003E-2</v>
      </c>
    </row>
    <row r="47" spans="1:4" x14ac:dyDescent="0.2">
      <c r="A47" s="222" t="s">
        <v>1346</v>
      </c>
      <c r="B47" s="223">
        <v>15950</v>
      </c>
      <c r="C47" s="218">
        <v>4.8399999999999999E-2</v>
      </c>
      <c r="D47" s="218">
        <v>0.15970000000000001</v>
      </c>
    </row>
    <row r="48" spans="1:4" x14ac:dyDescent="0.2">
      <c r="A48" s="224" t="s">
        <v>1347</v>
      </c>
      <c r="B48" s="225">
        <v>15991</v>
      </c>
      <c r="C48" s="221">
        <v>3.3000000000000002E-2</v>
      </c>
      <c r="D48" s="221">
        <v>2.5999999999999999E-3</v>
      </c>
    </row>
    <row r="49" spans="1:4" x14ac:dyDescent="0.2">
      <c r="A49" s="222" t="s">
        <v>1348</v>
      </c>
      <c r="B49" s="223">
        <v>16078</v>
      </c>
      <c r="C49" s="218">
        <v>-2.18E-2</v>
      </c>
      <c r="D49" s="218">
        <v>5.4000000000000003E-3</v>
      </c>
    </row>
    <row r="50" spans="1:4" x14ac:dyDescent="0.2">
      <c r="A50" s="224" t="s">
        <v>1349</v>
      </c>
      <c r="B50" s="225">
        <v>16340</v>
      </c>
      <c r="C50" s="221">
        <v>5.3499999999999999E-2</v>
      </c>
      <c r="D50" s="221">
        <v>1.6299999999999999E-2</v>
      </c>
    </row>
    <row r="51" spans="1:4" x14ac:dyDescent="0.2">
      <c r="A51" s="222" t="s">
        <v>1350</v>
      </c>
      <c r="B51" s="223">
        <v>15629</v>
      </c>
      <c r="C51" s="218">
        <v>4.7600000000000003E-2</v>
      </c>
      <c r="D51" s="218">
        <v>-4.3499999999999997E-2</v>
      </c>
    </row>
    <row r="52" spans="1:4" x14ac:dyDescent="0.2">
      <c r="A52" s="224" t="s">
        <v>1351</v>
      </c>
      <c r="B52" s="225">
        <v>15979</v>
      </c>
      <c r="C52" s="221">
        <v>2.3800000000000002E-2</v>
      </c>
      <c r="D52" s="221">
        <v>2.24E-2</v>
      </c>
    </row>
    <row r="53" spans="1:4" x14ac:dyDescent="0.2">
      <c r="A53" s="222" t="s">
        <v>1352</v>
      </c>
      <c r="B53" s="223">
        <v>16191</v>
      </c>
      <c r="C53" s="218">
        <v>3.7100000000000001E-2</v>
      </c>
      <c r="D53" s="218">
        <v>1.3299999999999999E-2</v>
      </c>
    </row>
    <row r="54" spans="1:4" x14ac:dyDescent="0.2">
      <c r="A54" s="224" t="s">
        <v>1353</v>
      </c>
      <c r="B54" s="225">
        <v>19096</v>
      </c>
      <c r="C54" s="221">
        <v>3.1699999999999999E-2</v>
      </c>
      <c r="D54" s="221">
        <v>0.1794</v>
      </c>
    </row>
    <row r="55" spans="1:4" x14ac:dyDescent="0.2">
      <c r="A55" s="222" t="s">
        <v>1354</v>
      </c>
      <c r="B55" s="223">
        <v>16328</v>
      </c>
      <c r="C55" s="218">
        <v>3.9699999999999999E-2</v>
      </c>
      <c r="D55" s="218">
        <v>-0.14499999999999999</v>
      </c>
    </row>
    <row r="56" spans="1:4" x14ac:dyDescent="0.2">
      <c r="A56" s="224" t="s">
        <v>1355</v>
      </c>
      <c r="B56" s="225">
        <v>14746</v>
      </c>
      <c r="C56" s="221">
        <v>2.4899999999999999E-2</v>
      </c>
      <c r="D56" s="221">
        <v>-9.69E-2</v>
      </c>
    </row>
    <row r="57" spans="1:4" x14ac:dyDescent="0.2">
      <c r="A57" s="222" t="s">
        <v>1356</v>
      </c>
      <c r="B57" s="223">
        <v>14837</v>
      </c>
      <c r="C57" s="218">
        <v>3.8399999999999997E-2</v>
      </c>
      <c r="D57" s="218">
        <v>6.1999999999999998E-3</v>
      </c>
    </row>
    <row r="58" spans="1:4" x14ac:dyDescent="0.2">
      <c r="A58" s="224" t="s">
        <v>1357</v>
      </c>
      <c r="B58" s="225">
        <v>14600</v>
      </c>
      <c r="C58" s="221">
        <v>6.1600000000000002E-2</v>
      </c>
      <c r="D58" s="221">
        <v>-1.6E-2</v>
      </c>
    </row>
    <row r="59" spans="1:4" x14ac:dyDescent="0.2">
      <c r="A59" s="222" t="s">
        <v>1358</v>
      </c>
      <c r="B59" s="223">
        <v>16104</v>
      </c>
      <c r="C59" s="218">
        <v>9.7000000000000003E-3</v>
      </c>
      <c r="D59" s="218">
        <v>0.10299999999999999</v>
      </c>
    </row>
    <row r="60" spans="1:4" x14ac:dyDescent="0.2">
      <c r="A60" s="224" t="s">
        <v>1359</v>
      </c>
      <c r="B60" s="225">
        <v>15887</v>
      </c>
      <c r="C60" s="221">
        <v>-6.4999999999999997E-3</v>
      </c>
      <c r="D60" s="221">
        <v>-1.35E-2</v>
      </c>
    </row>
    <row r="61" spans="1:4" x14ac:dyDescent="0.2">
      <c r="A61" s="222" t="s">
        <v>1360</v>
      </c>
      <c r="B61" s="223">
        <v>16326</v>
      </c>
      <c r="C61" s="218">
        <v>1.54E-2</v>
      </c>
      <c r="D61" s="218">
        <v>2.76E-2</v>
      </c>
    </row>
    <row r="62" spans="1:4" x14ac:dyDescent="0.2">
      <c r="A62" s="224" t="s">
        <v>1361</v>
      </c>
      <c r="B62" s="225">
        <v>15983</v>
      </c>
      <c r="C62" s="221">
        <v>-2.18E-2</v>
      </c>
      <c r="D62" s="221">
        <v>-2.1000000000000001E-2</v>
      </c>
    </row>
    <row r="63" spans="1:4" x14ac:dyDescent="0.2">
      <c r="A63" s="222" t="s">
        <v>1362</v>
      </c>
      <c r="B63" s="223">
        <v>13950</v>
      </c>
      <c r="C63" s="218">
        <v>-0.1074</v>
      </c>
      <c r="D63" s="218">
        <v>-0.12720000000000001</v>
      </c>
    </row>
    <row r="64" spans="1:4" x14ac:dyDescent="0.2">
      <c r="A64" s="224" t="s">
        <v>1363</v>
      </c>
      <c r="B64" s="225">
        <v>14910</v>
      </c>
      <c r="C64" s="221">
        <v>-6.6900000000000001E-2</v>
      </c>
      <c r="D64" s="221">
        <v>6.88E-2</v>
      </c>
    </row>
    <row r="65" spans="1:4" x14ac:dyDescent="0.2">
      <c r="A65" s="222" t="s">
        <v>1364</v>
      </c>
      <c r="B65" s="223">
        <v>15296</v>
      </c>
      <c r="C65" s="218">
        <v>-5.5300000000000002E-2</v>
      </c>
      <c r="D65" s="218">
        <v>2.5899999999999999E-2</v>
      </c>
    </row>
    <row r="66" spans="1:4" x14ac:dyDescent="0.2">
      <c r="A66" s="224" t="s">
        <v>1365</v>
      </c>
      <c r="B66" s="225">
        <v>16348</v>
      </c>
      <c r="C66" s="221">
        <v>-0.1439</v>
      </c>
      <c r="D66" s="221">
        <v>6.88E-2</v>
      </c>
    </row>
    <row r="67" spans="1:4" x14ac:dyDescent="0.2">
      <c r="A67" s="222" t="s">
        <v>1366</v>
      </c>
      <c r="B67" s="223">
        <v>14755</v>
      </c>
      <c r="C67" s="218">
        <v>-9.6299999999999997E-2</v>
      </c>
      <c r="D67" s="218">
        <v>-9.74E-2</v>
      </c>
    </row>
    <row r="68" spans="1:4" x14ac:dyDescent="0.2">
      <c r="A68" s="224" t="s">
        <v>1367</v>
      </c>
      <c r="B68" s="225">
        <v>11892</v>
      </c>
      <c r="C68" s="221">
        <v>-0.19350000000000001</v>
      </c>
      <c r="D68" s="221">
        <v>-0.19400000000000001</v>
      </c>
    </row>
    <row r="69" spans="1:4" x14ac:dyDescent="0.2">
      <c r="A69" s="222" t="s">
        <v>1368</v>
      </c>
      <c r="B69" s="223">
        <v>12302</v>
      </c>
      <c r="C69" s="218">
        <v>-0.1709</v>
      </c>
      <c r="D69" s="218">
        <v>3.4500000000000003E-2</v>
      </c>
    </row>
    <row r="70" spans="1:4" x14ac:dyDescent="0.2">
      <c r="A70" s="224" t="s">
        <v>1369</v>
      </c>
      <c r="B70" s="225">
        <v>13981</v>
      </c>
      <c r="C70" s="221">
        <v>-4.24E-2</v>
      </c>
      <c r="D70" s="221">
        <v>0.13650000000000001</v>
      </c>
    </row>
    <row r="71" spans="1:4" x14ac:dyDescent="0.2">
      <c r="A71" s="222" t="s">
        <v>1370</v>
      </c>
      <c r="B71" s="223">
        <v>14778</v>
      </c>
      <c r="C71" s="218">
        <v>-8.2299999999999998E-2</v>
      </c>
      <c r="D71" s="218">
        <v>5.7000000000000002E-2</v>
      </c>
    </row>
    <row r="72" spans="1:4" x14ac:dyDescent="0.2">
      <c r="A72" s="224" t="s">
        <v>1371</v>
      </c>
      <c r="B72" s="225">
        <v>13575</v>
      </c>
      <c r="C72" s="221">
        <v>-0.14549999999999999</v>
      </c>
      <c r="D72" s="221">
        <v>-8.14E-2</v>
      </c>
    </row>
    <row r="73" spans="1:4" x14ac:dyDescent="0.2">
      <c r="A73" s="222" t="s">
        <v>1372</v>
      </c>
      <c r="B73" s="223">
        <v>14802</v>
      </c>
      <c r="C73" s="218">
        <v>-9.3299999999999994E-2</v>
      </c>
      <c r="D73" s="218">
        <v>9.0399999999999994E-2</v>
      </c>
    </row>
    <row r="74" spans="1:4" x14ac:dyDescent="0.2">
      <c r="A74" s="224" t="s">
        <v>1373</v>
      </c>
      <c r="B74" s="225">
        <v>14363</v>
      </c>
      <c r="C74" s="221">
        <v>-0.1014</v>
      </c>
      <c r="D74" s="221">
        <v>-2.9700000000000001E-2</v>
      </c>
    </row>
    <row r="75" spans="1:4" x14ac:dyDescent="0.2">
      <c r="A75" s="222" t="s">
        <v>1374</v>
      </c>
      <c r="B75" s="223">
        <v>12886</v>
      </c>
      <c r="C75" s="218">
        <v>-7.6300000000000007E-2</v>
      </c>
      <c r="D75" s="218">
        <v>-0.1028</v>
      </c>
    </row>
    <row r="76" spans="1:4" x14ac:dyDescent="0.2">
      <c r="A76" s="224" t="s">
        <v>1375</v>
      </c>
      <c r="B76" s="225">
        <v>13600</v>
      </c>
      <c r="C76" s="221">
        <v>-8.7900000000000006E-2</v>
      </c>
      <c r="D76" s="221">
        <v>5.5399999999999998E-2</v>
      </c>
    </row>
    <row r="77" spans="1:4" x14ac:dyDescent="0.2">
      <c r="A77" s="222" t="s">
        <v>1376</v>
      </c>
      <c r="B77" s="223">
        <v>13530</v>
      </c>
      <c r="C77" s="218">
        <v>-0.11550000000000001</v>
      </c>
      <c r="D77" s="218">
        <v>-5.1000000000000004E-3</v>
      </c>
    </row>
    <row r="78" spans="1:4" x14ac:dyDescent="0.2">
      <c r="A78" s="224" t="s">
        <v>1377</v>
      </c>
      <c r="B78" s="225">
        <v>15405</v>
      </c>
      <c r="C78" s="221">
        <v>-5.7700000000000001E-2</v>
      </c>
      <c r="D78" s="221">
        <v>0.1386</v>
      </c>
    </row>
    <row r="79" spans="1:4" x14ac:dyDescent="0.2">
      <c r="A79" s="222" t="s">
        <v>1378</v>
      </c>
      <c r="B79" s="223">
        <v>13059</v>
      </c>
      <c r="C79" s="218">
        <v>-0.1149</v>
      </c>
      <c r="D79" s="218">
        <v>-0.15229999999999999</v>
      </c>
    </row>
    <row r="80" spans="1:4" x14ac:dyDescent="0.2">
      <c r="A80" s="224" t="s">
        <v>1379</v>
      </c>
      <c r="B80" s="225">
        <v>11635</v>
      </c>
      <c r="C80" s="221">
        <v>-2.1600000000000001E-2</v>
      </c>
      <c r="D80" s="221">
        <v>-0.109</v>
      </c>
    </row>
    <row r="81" spans="1:4" x14ac:dyDescent="0.2">
      <c r="A81" s="222" t="s">
        <v>1380</v>
      </c>
      <c r="B81" s="223">
        <v>10739</v>
      </c>
      <c r="C81" s="218">
        <v>-0.12709999999999999</v>
      </c>
      <c r="D81" s="218">
        <v>-7.6999999999999999E-2</v>
      </c>
    </row>
    <row r="82" spans="1:4" x14ac:dyDescent="0.2">
      <c r="A82" s="224" t="s">
        <v>1381</v>
      </c>
      <c r="B82" s="225">
        <v>11336</v>
      </c>
      <c r="C82" s="221">
        <v>-0.18920000000000001</v>
      </c>
      <c r="D82" s="221">
        <v>5.5599999999999997E-2</v>
      </c>
    </row>
    <row r="83" spans="1:4" x14ac:dyDescent="0.2">
      <c r="A83" s="222" t="s">
        <v>1382</v>
      </c>
      <c r="B83" s="223">
        <v>12901</v>
      </c>
      <c r="C83" s="218">
        <v>-0.127</v>
      </c>
      <c r="D83" s="218">
        <v>0.1381</v>
      </c>
    </row>
    <row r="84" spans="1:4" x14ac:dyDescent="0.2">
      <c r="A84" s="224" t="s">
        <v>1383</v>
      </c>
      <c r="B84" s="225">
        <v>11613</v>
      </c>
      <c r="C84" s="221">
        <v>-0.14449999999999999</v>
      </c>
      <c r="D84" s="221">
        <v>-9.98E-2</v>
      </c>
    </row>
    <row r="85" spans="1:4" x14ac:dyDescent="0.2">
      <c r="A85" s="222" t="s">
        <v>1384</v>
      </c>
      <c r="B85" s="223">
        <v>11930</v>
      </c>
      <c r="C85" s="218">
        <v>-0.19400000000000001</v>
      </c>
      <c r="D85" s="218">
        <v>2.7300000000000001E-2</v>
      </c>
    </row>
    <row r="86" spans="1:4" x14ac:dyDescent="0.2">
      <c r="A86" s="224" t="s">
        <v>1385</v>
      </c>
      <c r="B86" s="225">
        <v>11319</v>
      </c>
      <c r="C86" s="221">
        <v>-0.21190000000000001</v>
      </c>
      <c r="D86" s="221">
        <v>-5.1200000000000002E-2</v>
      </c>
    </row>
    <row r="87" spans="1:4" x14ac:dyDescent="0.2">
      <c r="A87" s="222" t="s">
        <v>1386</v>
      </c>
      <c r="B87" s="223">
        <v>10470</v>
      </c>
      <c r="C87" s="218">
        <v>-0.1875</v>
      </c>
      <c r="D87" s="218">
        <v>-7.4999999999999997E-2</v>
      </c>
    </row>
    <row r="88" spans="1:4" x14ac:dyDescent="0.2">
      <c r="A88" s="224" t="s">
        <v>1387</v>
      </c>
      <c r="B88" s="225">
        <v>11427</v>
      </c>
      <c r="C88" s="221">
        <v>-0.1598</v>
      </c>
      <c r="D88" s="221">
        <v>9.1399999999999995E-2</v>
      </c>
    </row>
    <row r="89" spans="1:4" x14ac:dyDescent="0.2">
      <c r="A89" s="222" t="s">
        <v>1388</v>
      </c>
      <c r="B89" s="223">
        <v>11070</v>
      </c>
      <c r="C89" s="218">
        <v>-0.18179999999999999</v>
      </c>
      <c r="D89" s="218">
        <v>-3.1199999999999999E-2</v>
      </c>
    </row>
    <row r="90" spans="1:4" x14ac:dyDescent="0.2">
      <c r="A90" s="224" t="s">
        <v>1389</v>
      </c>
      <c r="B90" s="225">
        <v>13483</v>
      </c>
      <c r="C90" s="221">
        <v>-0.12479999999999999</v>
      </c>
      <c r="D90" s="221">
        <v>0.218</v>
      </c>
    </row>
    <row r="91" spans="1:4" x14ac:dyDescent="0.2">
      <c r="A91" s="222" t="s">
        <v>1390</v>
      </c>
      <c r="B91" s="223">
        <v>11818</v>
      </c>
      <c r="C91" s="218">
        <v>-9.5000000000000001E-2</v>
      </c>
      <c r="D91" s="218">
        <v>-0.1235</v>
      </c>
    </row>
    <row r="92" spans="1:4" x14ac:dyDescent="0.2">
      <c r="A92" s="224" t="s">
        <v>1391</v>
      </c>
      <c r="B92" s="225">
        <v>9460</v>
      </c>
      <c r="C92" s="221">
        <v>-0.18690000000000001</v>
      </c>
      <c r="D92" s="221">
        <v>-0.19950000000000001</v>
      </c>
    </row>
    <row r="93" spans="1:4" x14ac:dyDescent="0.2">
      <c r="A93" s="222" t="s">
        <v>1392</v>
      </c>
      <c r="B93" s="223">
        <v>9764</v>
      </c>
      <c r="C93" s="218">
        <v>-9.0800000000000006E-2</v>
      </c>
      <c r="D93" s="218">
        <v>3.2099999999999997E-2</v>
      </c>
    </row>
    <row r="94" spans="1:4" x14ac:dyDescent="0.2">
      <c r="A94" s="224" t="s">
        <v>1393</v>
      </c>
      <c r="B94" s="225">
        <v>10924</v>
      </c>
      <c r="C94" s="221">
        <v>-3.6299999999999999E-2</v>
      </c>
      <c r="D94" s="221">
        <v>0.1188</v>
      </c>
    </row>
    <row r="95" spans="1:4" x14ac:dyDescent="0.2">
      <c r="A95" s="222" t="s">
        <v>1394</v>
      </c>
      <c r="B95" s="223">
        <v>11418</v>
      </c>
      <c r="C95" s="218">
        <v>-0.115</v>
      </c>
      <c r="D95" s="218">
        <v>4.5199999999999997E-2</v>
      </c>
    </row>
    <row r="96" spans="1:4" x14ac:dyDescent="0.2">
      <c r="A96" s="224" t="s">
        <v>1395</v>
      </c>
      <c r="B96" s="225">
        <v>11362</v>
      </c>
      <c r="C96" s="221">
        <v>-2.1600000000000001E-2</v>
      </c>
      <c r="D96" s="221">
        <v>-4.8999999999999998E-3</v>
      </c>
    </row>
    <row r="97" spans="1:4" x14ac:dyDescent="0.2">
      <c r="A97" s="222" t="s">
        <v>1396</v>
      </c>
      <c r="B97" s="223">
        <v>11921</v>
      </c>
      <c r="C97" s="218">
        <v>-8.0000000000000004E-4</v>
      </c>
      <c r="D97" s="218">
        <v>4.9200000000000001E-2</v>
      </c>
    </row>
    <row r="98" spans="1:4" x14ac:dyDescent="0.2">
      <c r="A98" s="224" t="s">
        <v>1397</v>
      </c>
      <c r="B98" s="225">
        <v>10835</v>
      </c>
      <c r="C98" s="221">
        <v>-4.2799999999999998E-2</v>
      </c>
      <c r="D98" s="221">
        <v>-9.11E-2</v>
      </c>
    </row>
    <row r="99" spans="1:4" x14ac:dyDescent="0.2">
      <c r="A99" s="222" t="s">
        <v>1398</v>
      </c>
      <c r="B99" s="223">
        <v>10325</v>
      </c>
      <c r="C99" s="218">
        <v>-1.38E-2</v>
      </c>
      <c r="D99" s="218">
        <v>-4.7100000000000003E-2</v>
      </c>
    </row>
    <row r="100" spans="1:4" x14ac:dyDescent="0.2">
      <c r="A100" s="224" t="s">
        <v>1399</v>
      </c>
      <c r="B100" s="225">
        <v>11459</v>
      </c>
      <c r="C100" s="221">
        <v>2.8E-3</v>
      </c>
      <c r="D100" s="221">
        <v>0.10979999999999999</v>
      </c>
    </row>
    <row r="101" spans="1:4" x14ac:dyDescent="0.2">
      <c r="A101" s="222" t="s">
        <v>1400</v>
      </c>
      <c r="B101" s="223">
        <v>11075</v>
      </c>
      <c r="C101" s="218">
        <v>5.0000000000000001E-4</v>
      </c>
      <c r="D101" s="218">
        <v>-3.3500000000000002E-2</v>
      </c>
    </row>
    <row r="102" spans="1:4" x14ac:dyDescent="0.2">
      <c r="A102" s="224" t="s">
        <v>1401</v>
      </c>
      <c r="B102" s="225">
        <v>14249</v>
      </c>
      <c r="C102" s="221">
        <v>5.6800000000000003E-2</v>
      </c>
      <c r="D102" s="221">
        <v>0.28660000000000002</v>
      </c>
    </row>
    <row r="103" spans="1:4" x14ac:dyDescent="0.2">
      <c r="A103" s="222" t="s">
        <v>1402</v>
      </c>
      <c r="B103" s="223">
        <v>11692</v>
      </c>
      <c r="C103" s="218">
        <v>-1.0699999999999999E-2</v>
      </c>
      <c r="D103" s="218">
        <v>-0.17949999999999999</v>
      </c>
    </row>
    <row r="104" spans="1:4" x14ac:dyDescent="0.2">
      <c r="A104" s="224" t="s">
        <v>1403</v>
      </c>
      <c r="B104" s="225">
        <v>10132</v>
      </c>
      <c r="C104" s="221">
        <v>7.0999999999999994E-2</v>
      </c>
      <c r="D104" s="221">
        <v>-0.13339999999999999</v>
      </c>
    </row>
    <row r="105" spans="1:4" x14ac:dyDescent="0.2">
      <c r="A105" s="222" t="s">
        <v>1404</v>
      </c>
      <c r="B105" s="223">
        <v>10643</v>
      </c>
      <c r="C105" s="218">
        <v>0.09</v>
      </c>
      <c r="D105" s="218">
        <v>5.04E-2</v>
      </c>
    </row>
    <row r="106" spans="1:4" x14ac:dyDescent="0.2">
      <c r="A106" s="224" t="s">
        <v>1405</v>
      </c>
      <c r="B106" s="225">
        <v>11828</v>
      </c>
      <c r="C106" s="221">
        <v>8.2799999999999999E-2</v>
      </c>
      <c r="D106" s="221">
        <v>0.1113</v>
      </c>
    </row>
    <row r="107" spans="1:4" x14ac:dyDescent="0.2">
      <c r="A107" s="222" t="s">
        <v>1406</v>
      </c>
      <c r="B107" s="223">
        <v>12028</v>
      </c>
      <c r="C107" s="218">
        <v>5.3400000000000003E-2</v>
      </c>
      <c r="D107" s="218">
        <v>1.6899999999999998E-2</v>
      </c>
    </row>
    <row r="108" spans="1:4" x14ac:dyDescent="0.2">
      <c r="A108" s="224" t="s">
        <v>1407</v>
      </c>
      <c r="B108" s="225">
        <v>11164</v>
      </c>
      <c r="C108" s="221">
        <v>-1.7399999999999999E-2</v>
      </c>
      <c r="D108" s="221">
        <v>-7.1800000000000003E-2</v>
      </c>
    </row>
    <row r="109" spans="1:4" x14ac:dyDescent="0.2">
      <c r="A109" s="222" t="s">
        <v>1408</v>
      </c>
      <c r="B109" s="223">
        <v>11041</v>
      </c>
      <c r="C109" s="218">
        <v>-7.3800000000000004E-2</v>
      </c>
      <c r="D109" s="218">
        <v>-1.0999999999999999E-2</v>
      </c>
    </row>
    <row r="110" spans="1:4" x14ac:dyDescent="0.2">
      <c r="A110" s="224" t="s">
        <v>1409</v>
      </c>
      <c r="B110" s="225">
        <v>11394</v>
      </c>
      <c r="C110" s="221">
        <v>5.16E-2</v>
      </c>
      <c r="D110" s="221">
        <v>3.2000000000000001E-2</v>
      </c>
    </row>
    <row r="111" spans="1:4" x14ac:dyDescent="0.2">
      <c r="A111" s="222" t="s">
        <v>1410</v>
      </c>
      <c r="B111" s="223">
        <v>11638</v>
      </c>
      <c r="C111" s="218">
        <v>0.12720000000000001</v>
      </c>
      <c r="D111" s="218">
        <v>2.1399999999999999E-2</v>
      </c>
    </row>
    <row r="112" spans="1:4" x14ac:dyDescent="0.2">
      <c r="A112" s="224" t="s">
        <v>1411</v>
      </c>
      <c r="B112" s="225">
        <v>11260</v>
      </c>
      <c r="C112" s="221">
        <v>-1.7399999999999999E-2</v>
      </c>
      <c r="D112" s="221">
        <v>-3.2500000000000001E-2</v>
      </c>
    </row>
    <row r="113" spans="1:4" x14ac:dyDescent="0.2">
      <c r="A113" s="222" t="s">
        <v>1412</v>
      </c>
      <c r="B113" s="223">
        <v>12316</v>
      </c>
      <c r="C113" s="218">
        <v>0.11210000000000001</v>
      </c>
      <c r="D113" s="218">
        <v>9.3799999999999994E-2</v>
      </c>
    </row>
    <row r="114" spans="1:4" x14ac:dyDescent="0.2">
      <c r="A114" s="224" t="s">
        <v>1413</v>
      </c>
      <c r="B114" s="225">
        <v>14751</v>
      </c>
      <c r="C114" s="221">
        <v>3.5200000000000002E-2</v>
      </c>
      <c r="D114" s="221">
        <v>0.19769999999999999</v>
      </c>
    </row>
    <row r="115" spans="1:4" x14ac:dyDescent="0.2">
      <c r="A115" s="222" t="s">
        <v>1414</v>
      </c>
      <c r="B115" s="223">
        <v>11825</v>
      </c>
      <c r="C115" s="218">
        <v>1.14E-2</v>
      </c>
      <c r="D115" s="218">
        <v>-0.19839999999999999</v>
      </c>
    </row>
    <row r="116" spans="1:4" x14ac:dyDescent="0.2">
      <c r="A116" s="224" t="s">
        <v>1415</v>
      </c>
      <c r="B116" s="225">
        <v>9847</v>
      </c>
      <c r="C116" s="221">
        <v>-2.81E-2</v>
      </c>
      <c r="D116" s="221">
        <v>-0.1673</v>
      </c>
    </row>
    <row r="117" spans="1:4" x14ac:dyDescent="0.2">
      <c r="A117" s="222" t="s">
        <v>1416</v>
      </c>
      <c r="B117" s="223">
        <v>11149</v>
      </c>
      <c r="C117" s="218">
        <v>4.7500000000000001E-2</v>
      </c>
      <c r="D117" s="218">
        <v>0.13220000000000001</v>
      </c>
    </row>
    <row r="118" spans="1:4" x14ac:dyDescent="0.2">
      <c r="A118" s="224" t="s">
        <v>1417</v>
      </c>
      <c r="B118" s="225">
        <v>10186</v>
      </c>
      <c r="C118" s="221">
        <v>-0.13880000000000001</v>
      </c>
      <c r="D118" s="221">
        <v>-8.6400000000000005E-2</v>
      </c>
    </row>
    <row r="119" spans="1:4" x14ac:dyDescent="0.2">
      <c r="A119" s="222" t="s">
        <v>1418</v>
      </c>
      <c r="B119" s="223">
        <v>12269</v>
      </c>
      <c r="C119" s="218">
        <v>0.02</v>
      </c>
      <c r="D119" s="218">
        <v>0.20449999999999999</v>
      </c>
    </row>
    <row r="120" spans="1:4" x14ac:dyDescent="0.2">
      <c r="A120" s="224" t="s">
        <v>1419</v>
      </c>
      <c r="B120" s="225">
        <v>11618</v>
      </c>
      <c r="C120" s="221">
        <v>4.07E-2</v>
      </c>
      <c r="D120" s="221">
        <v>-5.3100000000000001E-2</v>
      </c>
    </row>
    <row r="121" spans="1:4" x14ac:dyDescent="0.2">
      <c r="A121" s="222" t="s">
        <v>1420</v>
      </c>
      <c r="B121" s="223">
        <v>11748</v>
      </c>
      <c r="C121" s="218">
        <v>6.4000000000000001E-2</v>
      </c>
      <c r="D121" s="218">
        <v>1.12E-2</v>
      </c>
    </row>
    <row r="122" spans="1:4" x14ac:dyDescent="0.2">
      <c r="A122" s="224" t="s">
        <v>1421</v>
      </c>
      <c r="B122" s="225">
        <v>11786</v>
      </c>
      <c r="C122" s="221">
        <v>3.44E-2</v>
      </c>
      <c r="D122" s="221">
        <v>3.2000000000000002E-3</v>
      </c>
    </row>
    <row r="123" spans="1:4" x14ac:dyDescent="0.2">
      <c r="A123" s="222" t="s">
        <v>1422</v>
      </c>
      <c r="B123" s="223">
        <v>11976</v>
      </c>
      <c r="C123" s="218">
        <v>2.9000000000000001E-2</v>
      </c>
      <c r="D123" s="218">
        <v>1.61E-2</v>
      </c>
    </row>
    <row r="124" spans="1:4" x14ac:dyDescent="0.2">
      <c r="A124" s="224" t="s">
        <v>1423</v>
      </c>
      <c r="B124" s="225">
        <v>12360</v>
      </c>
      <c r="C124" s="221">
        <v>9.7699999999999995E-2</v>
      </c>
      <c r="D124" s="221">
        <v>3.2099999999999997E-2</v>
      </c>
    </row>
    <row r="125" spans="1:4" x14ac:dyDescent="0.2">
      <c r="A125" s="222" t="s">
        <v>1424</v>
      </c>
      <c r="B125" s="223">
        <v>12738</v>
      </c>
      <c r="C125" s="218">
        <v>3.4299999999999997E-2</v>
      </c>
      <c r="D125" s="218">
        <v>3.0599999999999999E-2</v>
      </c>
    </row>
    <row r="126" spans="1:4" x14ac:dyDescent="0.2">
      <c r="A126" s="224" t="s">
        <v>1425</v>
      </c>
      <c r="B126" s="225">
        <v>14900</v>
      </c>
      <c r="C126" s="221">
        <v>1.01E-2</v>
      </c>
      <c r="D126" s="221">
        <v>0.16969999999999999</v>
      </c>
    </row>
    <row r="127" spans="1:4" x14ac:dyDescent="0.2">
      <c r="A127" s="222" t="s">
        <v>1426</v>
      </c>
      <c r="B127" s="223">
        <v>12497</v>
      </c>
      <c r="C127" s="218">
        <v>5.6800000000000003E-2</v>
      </c>
      <c r="D127" s="218">
        <v>-0.1613</v>
      </c>
    </row>
    <row r="128" spans="1:4" x14ac:dyDescent="0.2">
      <c r="A128" s="224" t="s">
        <v>1427</v>
      </c>
      <c r="B128" s="225">
        <v>10512</v>
      </c>
      <c r="C128" s="221">
        <v>6.7500000000000004E-2</v>
      </c>
      <c r="D128" s="221">
        <v>-0.1588</v>
      </c>
    </row>
    <row r="129" spans="1:4" x14ac:dyDescent="0.2">
      <c r="A129" s="222" t="s">
        <v>1428</v>
      </c>
      <c r="B129" s="223">
        <v>10734</v>
      </c>
      <c r="C129" s="218">
        <v>-3.7199999999999997E-2</v>
      </c>
      <c r="D129" s="218">
        <v>2.1100000000000001E-2</v>
      </c>
    </row>
    <row r="130" spans="1:4" x14ac:dyDescent="0.2">
      <c r="A130" s="224" t="s">
        <v>1429</v>
      </c>
      <c r="B130" s="225">
        <v>13042</v>
      </c>
      <c r="C130" s="221">
        <v>0.28039999999999998</v>
      </c>
      <c r="D130" s="221">
        <v>0.215</v>
      </c>
    </row>
    <row r="131" spans="1:4" x14ac:dyDescent="0.2">
      <c r="A131" s="222" t="s">
        <v>1430</v>
      </c>
      <c r="B131" s="223">
        <v>13052</v>
      </c>
      <c r="C131" s="218">
        <v>6.3799999999999996E-2</v>
      </c>
      <c r="D131" s="218">
        <v>8.0000000000000004E-4</v>
      </c>
    </row>
    <row r="132" spans="1:4" x14ac:dyDescent="0.2">
      <c r="A132" s="224" t="s">
        <v>1431</v>
      </c>
      <c r="B132" s="225">
        <v>13323</v>
      </c>
      <c r="C132" s="221">
        <v>0.14680000000000001</v>
      </c>
      <c r="D132" s="221">
        <v>2.0799999999999999E-2</v>
      </c>
    </row>
    <row r="133" spans="1:4" x14ac:dyDescent="0.2">
      <c r="A133" s="222" t="s">
        <v>1432</v>
      </c>
      <c r="B133" s="223">
        <v>12955</v>
      </c>
      <c r="C133" s="218">
        <v>0.1027</v>
      </c>
      <c r="D133" s="218">
        <v>-2.76E-2</v>
      </c>
    </row>
    <row r="134" spans="1:4" x14ac:dyDescent="0.2">
      <c r="A134" s="224" t="s">
        <v>1433</v>
      </c>
      <c r="B134" s="225">
        <v>13762</v>
      </c>
      <c r="C134" s="221">
        <v>0.16769999999999999</v>
      </c>
      <c r="D134" s="221">
        <v>6.2300000000000001E-2</v>
      </c>
    </row>
    <row r="135" spans="1:4" x14ac:dyDescent="0.2">
      <c r="A135" s="222" t="s">
        <v>1434</v>
      </c>
      <c r="B135" s="223">
        <v>13120</v>
      </c>
      <c r="C135" s="218">
        <v>9.5500000000000002E-2</v>
      </c>
      <c r="D135" s="218">
        <v>-4.6699999999999998E-2</v>
      </c>
    </row>
    <row r="136" spans="1:4" x14ac:dyDescent="0.2">
      <c r="A136" s="224" t="s">
        <v>1435</v>
      </c>
      <c r="B136" s="225">
        <v>14494</v>
      </c>
      <c r="C136" s="221">
        <v>0.17269999999999999</v>
      </c>
      <c r="D136" s="221">
        <v>0.1047</v>
      </c>
    </row>
    <row r="137" spans="1:4" x14ac:dyDescent="0.2">
      <c r="A137" s="222" t="s">
        <v>1436</v>
      </c>
      <c r="B137" s="223">
        <v>13636</v>
      </c>
      <c r="C137" s="218">
        <v>7.0499999999999993E-2</v>
      </c>
      <c r="D137" s="218">
        <v>-5.9200000000000003E-2</v>
      </c>
    </row>
    <row r="138" spans="1:4" x14ac:dyDescent="0.2">
      <c r="A138" s="224" t="s">
        <v>1437</v>
      </c>
      <c r="B138" s="225">
        <v>16769</v>
      </c>
      <c r="C138" s="221">
        <v>0.12540000000000001</v>
      </c>
      <c r="D138" s="221">
        <v>0.2298</v>
      </c>
    </row>
    <row r="139" spans="1:4" x14ac:dyDescent="0.2">
      <c r="A139" s="222" t="s">
        <v>1438</v>
      </c>
      <c r="B139" s="223">
        <v>14581</v>
      </c>
      <c r="C139" s="218">
        <v>0.1668</v>
      </c>
      <c r="D139" s="218">
        <v>-0.1305</v>
      </c>
    </row>
    <row r="140" spans="1:4" x14ac:dyDescent="0.2">
      <c r="A140" s="224" t="s">
        <v>1439</v>
      </c>
      <c r="B140" s="225">
        <v>12953</v>
      </c>
      <c r="C140" s="221">
        <v>0.23219999999999999</v>
      </c>
      <c r="D140" s="221">
        <v>-0.11169999999999999</v>
      </c>
    </row>
    <row r="141" spans="1:4" x14ac:dyDescent="0.2">
      <c r="A141" s="222" t="s">
        <v>1440</v>
      </c>
      <c r="B141" s="223">
        <v>12513</v>
      </c>
      <c r="C141" s="218">
        <v>0.16569999999999999</v>
      </c>
      <c r="D141" s="218">
        <v>-3.4000000000000002E-2</v>
      </c>
    </row>
    <row r="142" spans="1:4" x14ac:dyDescent="0.2">
      <c r="A142" s="224" t="s">
        <v>1441</v>
      </c>
      <c r="B142" s="225">
        <v>12572</v>
      </c>
      <c r="C142" s="221">
        <v>-3.5999999999999997E-2</v>
      </c>
      <c r="D142" s="221">
        <v>4.7000000000000002E-3</v>
      </c>
    </row>
    <row r="143" spans="1:4" x14ac:dyDescent="0.2">
      <c r="A143" s="222" t="s">
        <v>1442</v>
      </c>
      <c r="B143" s="223">
        <v>14770</v>
      </c>
      <c r="C143" s="218">
        <v>0.13159999999999999</v>
      </c>
      <c r="D143" s="218">
        <v>0.17480000000000001</v>
      </c>
    </row>
    <row r="144" spans="1:4" x14ac:dyDescent="0.2">
      <c r="A144" s="224" t="s">
        <v>1443</v>
      </c>
      <c r="B144" s="225">
        <v>14278</v>
      </c>
      <c r="C144" s="221">
        <v>7.17E-2</v>
      </c>
      <c r="D144" s="221">
        <v>-3.3300000000000003E-2</v>
      </c>
    </row>
    <row r="145" spans="1:4" x14ac:dyDescent="0.2">
      <c r="A145" s="222" t="s">
        <v>1444</v>
      </c>
      <c r="B145" s="223">
        <v>14635</v>
      </c>
      <c r="C145" s="218">
        <v>0.12970000000000001</v>
      </c>
      <c r="D145" s="218">
        <v>2.5000000000000001E-2</v>
      </c>
    </row>
    <row r="146" spans="1:4" x14ac:dyDescent="0.2">
      <c r="A146" s="224" t="s">
        <v>1445</v>
      </c>
      <c r="B146" s="225">
        <v>15081</v>
      </c>
      <c r="C146" s="221">
        <v>9.5799999999999996E-2</v>
      </c>
      <c r="D146" s="221">
        <v>3.0499999999999999E-2</v>
      </c>
    </row>
    <row r="147" spans="1:4" x14ac:dyDescent="0.2">
      <c r="A147" s="222" t="s">
        <v>1446</v>
      </c>
      <c r="B147" s="223">
        <v>13774</v>
      </c>
      <c r="C147" s="218">
        <v>4.9799999999999997E-2</v>
      </c>
      <c r="D147" s="218">
        <v>-8.6699999999999999E-2</v>
      </c>
    </row>
    <row r="148" spans="1:4" x14ac:dyDescent="0.2">
      <c r="A148" s="224" t="s">
        <v>1447</v>
      </c>
      <c r="B148" s="225">
        <v>14661</v>
      </c>
      <c r="C148" s="221">
        <v>1.15E-2</v>
      </c>
      <c r="D148" s="221">
        <v>6.4399999999999999E-2</v>
      </c>
    </row>
    <row r="149" spans="1:4" x14ac:dyDescent="0.2">
      <c r="A149" s="222" t="s">
        <v>1448</v>
      </c>
      <c r="B149" s="223">
        <v>15033</v>
      </c>
      <c r="C149" s="218">
        <v>0.1024</v>
      </c>
      <c r="D149" s="218">
        <v>2.5399999999999999E-2</v>
      </c>
    </row>
    <row r="150" spans="1:4" x14ac:dyDescent="0.2">
      <c r="A150" s="224" t="s">
        <v>1449</v>
      </c>
      <c r="B150" s="225">
        <v>16517</v>
      </c>
      <c r="C150" s="221">
        <v>-1.4999999999999999E-2</v>
      </c>
      <c r="D150" s="221">
        <v>9.8699999999999996E-2</v>
      </c>
    </row>
    <row r="151" spans="1:4" x14ac:dyDescent="0.2">
      <c r="A151" s="222" t="s">
        <v>1450</v>
      </c>
      <c r="B151" s="223">
        <v>15067</v>
      </c>
      <c r="C151" s="218">
        <v>3.3300000000000003E-2</v>
      </c>
      <c r="D151" s="218">
        <v>-8.7800000000000003E-2</v>
      </c>
    </row>
    <row r="152" spans="1:4" x14ac:dyDescent="0.2">
      <c r="A152" s="224" t="s">
        <v>1451</v>
      </c>
      <c r="B152" s="225">
        <v>12872</v>
      </c>
      <c r="C152" s="221">
        <v>-6.3E-3</v>
      </c>
      <c r="D152" s="221">
        <v>-0.1457</v>
      </c>
    </row>
    <row r="153" spans="1:4" x14ac:dyDescent="0.2">
      <c r="A153" s="222" t="s">
        <v>1452</v>
      </c>
      <c r="B153" s="223">
        <v>12428</v>
      </c>
      <c r="C153" s="218">
        <v>-6.7999999999999996E-3</v>
      </c>
      <c r="D153" s="218">
        <v>-3.4500000000000003E-2</v>
      </c>
    </row>
    <row r="154" spans="1:4" x14ac:dyDescent="0.2">
      <c r="A154" s="224" t="s">
        <v>1453</v>
      </c>
      <c r="B154" s="225">
        <v>12273</v>
      </c>
      <c r="C154" s="221">
        <v>-2.3800000000000002E-2</v>
      </c>
      <c r="D154" s="221">
        <v>-1.2500000000000001E-2</v>
      </c>
    </row>
    <row r="155" spans="1:4" x14ac:dyDescent="0.2">
      <c r="A155" s="222" t="s">
        <v>1454</v>
      </c>
      <c r="B155" s="223">
        <v>14128</v>
      </c>
      <c r="C155" s="218">
        <v>-4.3499999999999997E-2</v>
      </c>
      <c r="D155" s="218">
        <v>0.15110000000000001</v>
      </c>
    </row>
    <row r="156" spans="1:4" x14ac:dyDescent="0.2">
      <c r="A156" s="224" t="s">
        <v>1455</v>
      </c>
      <c r="B156" s="225">
        <v>14953</v>
      </c>
      <c r="C156" s="221">
        <v>4.7300000000000002E-2</v>
      </c>
      <c r="D156" s="221">
        <v>5.8400000000000001E-2</v>
      </c>
    </row>
    <row r="157" spans="1:4" x14ac:dyDescent="0.2">
      <c r="A157" s="222" t="s">
        <v>1456</v>
      </c>
      <c r="B157" s="223">
        <v>15516</v>
      </c>
      <c r="C157" s="218">
        <v>6.0199999999999997E-2</v>
      </c>
      <c r="D157" s="218">
        <v>3.7699999999999997E-2</v>
      </c>
    </row>
    <row r="158" spans="1:4" x14ac:dyDescent="0.2">
      <c r="A158" s="224" t="s">
        <v>1457</v>
      </c>
      <c r="B158" s="225">
        <v>14554</v>
      </c>
      <c r="C158" s="221">
        <v>-3.49E-2</v>
      </c>
      <c r="D158" s="221">
        <v>-6.2E-2</v>
      </c>
    </row>
    <row r="159" spans="1:4" x14ac:dyDescent="0.2">
      <c r="A159" s="222" t="s">
        <v>1458</v>
      </c>
      <c r="B159" s="223">
        <v>14655</v>
      </c>
      <c r="C159" s="218">
        <v>6.4000000000000001E-2</v>
      </c>
      <c r="D159" s="218">
        <v>6.8999999999999999E-3</v>
      </c>
    </row>
    <row r="160" spans="1:4" x14ac:dyDescent="0.2">
      <c r="A160" s="224" t="s">
        <v>1459</v>
      </c>
      <c r="B160" s="225">
        <v>15379</v>
      </c>
      <c r="C160" s="221">
        <v>4.9000000000000002E-2</v>
      </c>
      <c r="D160" s="221">
        <v>4.9399999999999999E-2</v>
      </c>
    </row>
    <row r="161" spans="1:4" x14ac:dyDescent="0.2">
      <c r="A161" s="222" t="s">
        <v>1460</v>
      </c>
      <c r="B161" s="223">
        <v>14446</v>
      </c>
      <c r="C161" s="218">
        <v>-3.9E-2</v>
      </c>
      <c r="D161" s="218">
        <v>-6.0699999999999997E-2</v>
      </c>
    </row>
    <row r="162" spans="1:4" x14ac:dyDescent="0.2">
      <c r="A162" s="224" t="s">
        <v>1461</v>
      </c>
      <c r="B162" s="225">
        <v>17586</v>
      </c>
      <c r="C162" s="221">
        <v>6.4699999999999994E-2</v>
      </c>
      <c r="D162" s="221">
        <v>0.21740000000000001</v>
      </c>
    </row>
    <row r="163" spans="1:4" x14ac:dyDescent="0.2">
      <c r="A163" s="222" t="s">
        <v>1462</v>
      </c>
      <c r="B163" s="223">
        <v>14762</v>
      </c>
      <c r="C163" s="218">
        <v>-2.0199999999999999E-2</v>
      </c>
      <c r="D163" s="218">
        <v>-0.16059999999999999</v>
      </c>
    </row>
    <row r="164" spans="1:4" x14ac:dyDescent="0.2">
      <c r="A164" s="224" t="s">
        <v>1463</v>
      </c>
      <c r="B164" s="225">
        <v>12686</v>
      </c>
      <c r="C164" s="221">
        <v>-1.44E-2</v>
      </c>
      <c r="D164" s="221">
        <v>-0.1406</v>
      </c>
    </row>
    <row r="165" spans="1:4" x14ac:dyDescent="0.2">
      <c r="A165" s="222" t="s">
        <v>1464</v>
      </c>
      <c r="B165" s="223">
        <v>13590</v>
      </c>
      <c r="C165" s="218">
        <v>9.35E-2</v>
      </c>
      <c r="D165" s="218">
        <v>7.1300000000000002E-2</v>
      </c>
    </row>
    <row r="166" spans="1:4" x14ac:dyDescent="0.2">
      <c r="A166" s="224" t="s">
        <v>1465</v>
      </c>
      <c r="B166" s="225">
        <v>14782</v>
      </c>
      <c r="C166" s="221">
        <v>0.2044</v>
      </c>
      <c r="D166" s="221">
        <v>8.77E-2</v>
      </c>
    </row>
    <row r="167" spans="1:4" x14ac:dyDescent="0.2">
      <c r="A167" s="222" t="s">
        <v>1466</v>
      </c>
      <c r="B167" s="223">
        <v>14202</v>
      </c>
      <c r="C167" s="218">
        <v>5.1999999999999998E-3</v>
      </c>
      <c r="D167" s="218">
        <v>-3.9199999999999999E-2</v>
      </c>
    </row>
    <row r="168" spans="1:4" x14ac:dyDescent="0.2">
      <c r="A168" s="224" t="s">
        <v>1467</v>
      </c>
      <c r="B168" s="225">
        <v>14656</v>
      </c>
      <c r="C168" s="221">
        <v>-1.9900000000000001E-2</v>
      </c>
      <c r="D168" s="221">
        <v>3.2000000000000001E-2</v>
      </c>
    </row>
    <row r="169" spans="1:4" x14ac:dyDescent="0.2">
      <c r="A169" s="222" t="s">
        <v>1468</v>
      </c>
      <c r="B169" s="223">
        <v>15350</v>
      </c>
      <c r="C169" s="218">
        <v>-1.0699999999999999E-2</v>
      </c>
      <c r="D169" s="218">
        <v>4.7399999999999998E-2</v>
      </c>
    </row>
    <row r="170" spans="1:4" x14ac:dyDescent="0.2">
      <c r="A170" s="224" t="s">
        <v>1469</v>
      </c>
      <c r="B170" s="225">
        <v>13999</v>
      </c>
      <c r="C170" s="221">
        <v>-3.8100000000000002E-2</v>
      </c>
      <c r="D170" s="221">
        <v>-8.7999999999999995E-2</v>
      </c>
    </row>
    <row r="171" spans="1:4" x14ac:dyDescent="0.2">
      <c r="A171" s="222" t="s">
        <v>1470</v>
      </c>
      <c r="B171" s="223">
        <v>14066</v>
      </c>
      <c r="C171" s="218">
        <v>-4.02E-2</v>
      </c>
      <c r="D171" s="218">
        <v>4.7999999999999996E-3</v>
      </c>
    </row>
    <row r="172" spans="1:4" x14ac:dyDescent="0.2">
      <c r="A172" s="224" t="s">
        <v>1471</v>
      </c>
      <c r="B172" s="225">
        <v>14339</v>
      </c>
      <c r="C172" s="221">
        <v>-6.7599999999999993E-2</v>
      </c>
      <c r="D172" s="221">
        <v>1.9400000000000001E-2</v>
      </c>
    </row>
    <row r="173" spans="1:4" x14ac:dyDescent="0.2">
      <c r="A173" s="222" t="s">
        <v>1472</v>
      </c>
      <c r="B173" s="223">
        <v>14044</v>
      </c>
      <c r="C173" s="218">
        <v>-2.7799999999999998E-2</v>
      </c>
      <c r="D173" s="218">
        <v>-2.06E-2</v>
      </c>
    </row>
    <row r="174" spans="1:4" x14ac:dyDescent="0.2">
      <c r="A174" s="224" t="s">
        <v>1473</v>
      </c>
      <c r="B174" s="225">
        <v>15795</v>
      </c>
      <c r="C174" s="221">
        <v>-0.1018</v>
      </c>
      <c r="D174" s="221">
        <v>0.12470000000000001</v>
      </c>
    </row>
    <row r="175" spans="1:4" x14ac:dyDescent="0.2">
      <c r="A175" s="222" t="s">
        <v>1474</v>
      </c>
      <c r="B175" s="223">
        <v>15159</v>
      </c>
      <c r="C175" s="218">
        <v>2.69E-2</v>
      </c>
      <c r="D175" s="218">
        <v>-4.0300000000000002E-2</v>
      </c>
    </row>
    <row r="176" spans="1:4" x14ac:dyDescent="0.2">
      <c r="A176" s="224" t="s">
        <v>1475</v>
      </c>
      <c r="B176" s="225">
        <v>12827</v>
      </c>
      <c r="C176" s="221">
        <v>1.11E-2</v>
      </c>
      <c r="D176" s="221">
        <v>-0.15379999999999999</v>
      </c>
    </row>
    <row r="177" spans="1:4" x14ac:dyDescent="0.2">
      <c r="A177" s="222" t="s">
        <v>1476</v>
      </c>
      <c r="B177" s="223">
        <v>12846</v>
      </c>
      <c r="C177" s="218">
        <v>-5.4699999999999999E-2</v>
      </c>
      <c r="D177" s="218">
        <v>1.5E-3</v>
      </c>
    </row>
    <row r="178" spans="1:4" x14ac:dyDescent="0.2">
      <c r="A178" s="224" t="s">
        <v>1477</v>
      </c>
      <c r="B178" s="225">
        <v>12592</v>
      </c>
      <c r="C178" s="221">
        <v>-0.1482</v>
      </c>
      <c r="D178" s="221">
        <v>-1.9800000000000002E-2</v>
      </c>
    </row>
    <row r="179" spans="1:4" x14ac:dyDescent="0.2">
      <c r="A179" s="222" t="s">
        <v>1478</v>
      </c>
      <c r="B179" s="223">
        <v>13695</v>
      </c>
      <c r="C179" s="218">
        <v>-3.5700000000000003E-2</v>
      </c>
      <c r="D179" s="218">
        <v>8.7599999999999997E-2</v>
      </c>
    </row>
    <row r="180" spans="1:4" x14ac:dyDescent="0.2">
      <c r="A180" s="224" t="s">
        <v>1479</v>
      </c>
      <c r="B180" s="225">
        <v>12667</v>
      </c>
      <c r="C180" s="221">
        <v>-0.13569999999999999</v>
      </c>
      <c r="D180" s="221">
        <v>-7.51E-2</v>
      </c>
    </row>
    <row r="181" spans="1:4" x14ac:dyDescent="0.2">
      <c r="A181" s="222" t="s">
        <v>1480</v>
      </c>
      <c r="B181" s="223">
        <v>12540</v>
      </c>
      <c r="C181" s="218">
        <v>-0.18310000000000001</v>
      </c>
      <c r="D181" s="218">
        <v>-0.01</v>
      </c>
    </row>
    <row r="182" spans="1:4" x14ac:dyDescent="0.2">
      <c r="A182" s="224" t="s">
        <v>1481</v>
      </c>
      <c r="B182" s="225">
        <v>13577</v>
      </c>
      <c r="C182" s="221">
        <v>-3.0099999999999998E-2</v>
      </c>
      <c r="D182" s="221">
        <v>8.2699999999999996E-2</v>
      </c>
    </row>
    <row r="183" spans="1:4" x14ac:dyDescent="0.2">
      <c r="A183" s="222" t="s">
        <v>1482</v>
      </c>
      <c r="B183" s="223">
        <v>13372</v>
      </c>
      <c r="C183" s="218">
        <v>-4.9299999999999997E-2</v>
      </c>
      <c r="D183" s="218">
        <v>-1.5100000000000001E-2</v>
      </c>
    </row>
    <row r="184" spans="1:4" x14ac:dyDescent="0.2">
      <c r="A184" s="224" t="s">
        <v>1483</v>
      </c>
      <c r="B184" s="225">
        <v>12939</v>
      </c>
      <c r="C184" s="221">
        <v>-9.7600000000000006E-2</v>
      </c>
      <c r="D184" s="221">
        <v>-3.2399999999999998E-2</v>
      </c>
    </row>
    <row r="185" spans="1:4" x14ac:dyDescent="0.2">
      <c r="A185" s="222" t="s">
        <v>1484</v>
      </c>
      <c r="B185" s="223">
        <v>12837</v>
      </c>
      <c r="C185" s="218">
        <v>-8.5900000000000004E-2</v>
      </c>
      <c r="D185" s="218">
        <v>-7.9000000000000008E-3</v>
      </c>
    </row>
    <row r="186" spans="1:4" x14ac:dyDescent="0.2">
      <c r="A186" s="224" t="s">
        <v>1485</v>
      </c>
      <c r="B186" s="225">
        <v>16454</v>
      </c>
      <c r="C186" s="221">
        <v>4.1700000000000001E-2</v>
      </c>
      <c r="D186" s="221">
        <v>0.28179999999999999</v>
      </c>
    </row>
    <row r="187" spans="1:4" x14ac:dyDescent="0.2">
      <c r="A187" s="222" t="s">
        <v>1486</v>
      </c>
      <c r="B187" s="223">
        <v>12136</v>
      </c>
      <c r="C187" s="218">
        <v>-0.19939999999999999</v>
      </c>
      <c r="D187" s="218">
        <v>-0.26240000000000002</v>
      </c>
    </row>
    <row r="188" spans="1:4" x14ac:dyDescent="0.2">
      <c r="A188" s="224" t="s">
        <v>1487</v>
      </c>
      <c r="B188" s="225">
        <v>10971</v>
      </c>
      <c r="C188" s="221">
        <v>-0.1447</v>
      </c>
      <c r="D188" s="221">
        <v>-9.6000000000000002E-2</v>
      </c>
    </row>
    <row r="189" spans="1:4" x14ac:dyDescent="0.2">
      <c r="A189" s="222" t="s">
        <v>1488</v>
      </c>
      <c r="B189" s="223">
        <v>11900</v>
      </c>
      <c r="C189" s="218">
        <v>-7.3599999999999999E-2</v>
      </c>
      <c r="D189" s="218">
        <v>8.4699999999999998E-2</v>
      </c>
    </row>
    <row r="190" spans="1:4" x14ac:dyDescent="0.2">
      <c r="A190" s="224" t="s">
        <v>1489</v>
      </c>
      <c r="B190" s="225">
        <v>11900</v>
      </c>
      <c r="C190" s="221">
        <v>-5.5E-2</v>
      </c>
      <c r="D190" s="221">
        <v>0</v>
      </c>
    </row>
    <row r="191" spans="1:4" x14ac:dyDescent="0.2">
      <c r="A191" s="222" t="s">
        <v>1533</v>
      </c>
      <c r="B191" s="223">
        <v>13133</v>
      </c>
      <c r="C191" s="218">
        <v>-4.1000000000000002E-2</v>
      </c>
      <c r="D191" s="218">
        <v>0.1036</v>
      </c>
    </row>
    <row r="192" spans="1:4" x14ac:dyDescent="0.2">
      <c r="A192" s="224" t="s">
        <v>1660</v>
      </c>
      <c r="B192" s="225">
        <v>13194</v>
      </c>
      <c r="C192" s="221">
        <v>4.1599999999999998E-2</v>
      </c>
      <c r="D192" s="221">
        <v>4.5999999999999999E-3</v>
      </c>
    </row>
    <row r="193" spans="1:4" x14ac:dyDescent="0.2">
      <c r="A193" s="222" t="s">
        <v>1811</v>
      </c>
      <c r="B193" s="223">
        <v>13288</v>
      </c>
      <c r="C193" s="218">
        <v>5.96E-2</v>
      </c>
      <c r="D193" s="218">
        <v>7.1000000000000004E-3</v>
      </c>
    </row>
  </sheetData>
  <mergeCells count="1">
    <mergeCell ref="H1:I1"/>
  </mergeCells>
  <hyperlinks>
    <hyperlink ref="H1:I1" location="Index!A1" display="Regresar al Índice" xr:uid="{298A96DE-347F-43EB-83D7-FE64709CBA8E}"/>
  </hyperlink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83D5-04D9-4EF0-8704-329EDCC9E6E5}">
  <sheetPr codeName="Hoja148"/>
  <dimension ref="A1:I193"/>
  <sheetViews>
    <sheetView workbookViewId="0"/>
  </sheetViews>
  <sheetFormatPr baseColWidth="10" defaultRowHeight="12.75" x14ac:dyDescent="0.2"/>
  <cols>
    <col min="1" max="1" width="8.7109375" style="82" customWidth="1"/>
    <col min="2" max="2" width="18.7109375" style="82" customWidth="1"/>
    <col min="3" max="3" width="16.7109375" style="82" customWidth="1"/>
    <col min="4" max="4" width="18.7109375" style="82" customWidth="1"/>
    <col min="5" max="16384" width="11.42578125" style="82"/>
  </cols>
  <sheetData>
    <row r="1" spans="1:9" ht="15" x14ac:dyDescent="0.25">
      <c r="A1" s="27" t="s">
        <v>1952</v>
      </c>
      <c r="H1" s="151" t="s">
        <v>1294</v>
      </c>
      <c r="I1" s="151"/>
    </row>
    <row r="2" spans="1:9" x14ac:dyDescent="0.2">
      <c r="A2" s="82" t="s">
        <v>1534</v>
      </c>
    </row>
    <row r="6" spans="1:9" ht="43.5" customHeight="1" x14ac:dyDescent="0.2">
      <c r="A6" s="215" t="s">
        <v>125</v>
      </c>
      <c r="B6" s="215" t="s">
        <v>1236</v>
      </c>
      <c r="C6" s="215" t="s">
        <v>124</v>
      </c>
      <c r="D6" s="215" t="s">
        <v>378</v>
      </c>
    </row>
    <row r="7" spans="1:9" x14ac:dyDescent="0.2">
      <c r="A7" s="222" t="s">
        <v>1306</v>
      </c>
      <c r="B7" s="223">
        <v>428233</v>
      </c>
      <c r="C7" s="222"/>
      <c r="D7" s="222"/>
    </row>
    <row r="8" spans="1:9" x14ac:dyDescent="0.2">
      <c r="A8" s="224" t="s">
        <v>1307</v>
      </c>
      <c r="B8" s="225">
        <v>345148</v>
      </c>
      <c r="C8" s="224"/>
      <c r="D8" s="221">
        <v>-0.19400000000000001</v>
      </c>
    </row>
    <row r="9" spans="1:9" x14ac:dyDescent="0.2">
      <c r="A9" s="222" t="s">
        <v>1308</v>
      </c>
      <c r="B9" s="223">
        <v>382404</v>
      </c>
      <c r="C9" s="222"/>
      <c r="D9" s="218">
        <v>0.1079</v>
      </c>
    </row>
    <row r="10" spans="1:9" x14ac:dyDescent="0.2">
      <c r="A10" s="224" t="s">
        <v>1309</v>
      </c>
      <c r="B10" s="225">
        <v>418498</v>
      </c>
      <c r="C10" s="224"/>
      <c r="D10" s="221">
        <v>9.4399999999999998E-2</v>
      </c>
    </row>
    <row r="11" spans="1:9" x14ac:dyDescent="0.2">
      <c r="A11" s="222" t="s">
        <v>1310</v>
      </c>
      <c r="B11" s="223">
        <v>432200</v>
      </c>
      <c r="C11" s="222"/>
      <c r="D11" s="218">
        <v>3.27E-2</v>
      </c>
    </row>
    <row r="12" spans="1:9" x14ac:dyDescent="0.2">
      <c r="A12" s="224" t="s">
        <v>1311</v>
      </c>
      <c r="B12" s="225">
        <v>423461</v>
      </c>
      <c r="C12" s="224"/>
      <c r="D12" s="221">
        <v>-2.0199999999999999E-2</v>
      </c>
    </row>
    <row r="13" spans="1:9" x14ac:dyDescent="0.2">
      <c r="A13" s="222" t="s">
        <v>1312</v>
      </c>
      <c r="B13" s="223">
        <v>467748</v>
      </c>
      <c r="C13" s="222"/>
      <c r="D13" s="218">
        <v>0.1046</v>
      </c>
    </row>
    <row r="14" spans="1:9" x14ac:dyDescent="0.2">
      <c r="A14" s="224" t="s">
        <v>1313</v>
      </c>
      <c r="B14" s="225">
        <v>441988</v>
      </c>
      <c r="C14" s="224"/>
      <c r="D14" s="221">
        <v>-5.5100000000000003E-2</v>
      </c>
    </row>
    <row r="15" spans="1:9" x14ac:dyDescent="0.2">
      <c r="A15" s="222" t="s">
        <v>1314</v>
      </c>
      <c r="B15" s="223">
        <v>425207</v>
      </c>
      <c r="C15" s="222"/>
      <c r="D15" s="218">
        <v>-3.7999999999999999E-2</v>
      </c>
    </row>
    <row r="16" spans="1:9" x14ac:dyDescent="0.2">
      <c r="A16" s="224" t="s">
        <v>1315</v>
      </c>
      <c r="B16" s="225">
        <v>424233</v>
      </c>
      <c r="C16" s="224"/>
      <c r="D16" s="221">
        <v>-2.3E-3</v>
      </c>
    </row>
    <row r="17" spans="1:4" x14ac:dyDescent="0.2">
      <c r="A17" s="222" t="s">
        <v>1316</v>
      </c>
      <c r="B17" s="223">
        <v>406171</v>
      </c>
      <c r="C17" s="222"/>
      <c r="D17" s="218">
        <v>-4.2599999999999999E-2</v>
      </c>
    </row>
    <row r="18" spans="1:4" x14ac:dyDescent="0.2">
      <c r="A18" s="224" t="s">
        <v>1317</v>
      </c>
      <c r="B18" s="225">
        <v>502592</v>
      </c>
      <c r="C18" s="224"/>
      <c r="D18" s="221">
        <v>0.2374</v>
      </c>
    </row>
    <row r="19" spans="1:4" x14ac:dyDescent="0.2">
      <c r="A19" s="222" t="s">
        <v>1318</v>
      </c>
      <c r="B19" s="223">
        <v>448818</v>
      </c>
      <c r="C19" s="218">
        <v>4.8099999999999997E-2</v>
      </c>
      <c r="D19" s="218">
        <v>-0.107</v>
      </c>
    </row>
    <row r="20" spans="1:4" x14ac:dyDescent="0.2">
      <c r="A20" s="224" t="s">
        <v>1319</v>
      </c>
      <c r="B20" s="225">
        <v>367554</v>
      </c>
      <c r="C20" s="221">
        <v>6.4899999999999999E-2</v>
      </c>
      <c r="D20" s="221">
        <v>-0.18110000000000001</v>
      </c>
    </row>
    <row r="21" spans="1:4" x14ac:dyDescent="0.2">
      <c r="A21" s="222" t="s">
        <v>1320</v>
      </c>
      <c r="B21" s="223">
        <v>408591</v>
      </c>
      <c r="C21" s="218">
        <v>6.8500000000000005E-2</v>
      </c>
      <c r="D21" s="218">
        <v>0.1116</v>
      </c>
    </row>
    <row r="22" spans="1:4" x14ac:dyDescent="0.2">
      <c r="A22" s="224" t="s">
        <v>1321</v>
      </c>
      <c r="B22" s="225">
        <v>400656</v>
      </c>
      <c r="C22" s="221">
        <v>-4.2599999999999999E-2</v>
      </c>
      <c r="D22" s="221">
        <v>-1.9400000000000001E-2</v>
      </c>
    </row>
    <row r="23" spans="1:4" x14ac:dyDescent="0.2">
      <c r="A23" s="222" t="s">
        <v>1322</v>
      </c>
      <c r="B23" s="223">
        <v>434935</v>
      </c>
      <c r="C23" s="218">
        <v>6.3E-3</v>
      </c>
      <c r="D23" s="218">
        <v>8.5599999999999996E-2</v>
      </c>
    </row>
    <row r="24" spans="1:4" x14ac:dyDescent="0.2">
      <c r="A24" s="224" t="s">
        <v>1323</v>
      </c>
      <c r="B24" s="225">
        <v>431361</v>
      </c>
      <c r="C24" s="221">
        <v>1.8700000000000001E-2</v>
      </c>
      <c r="D24" s="221">
        <v>-8.2000000000000007E-3</v>
      </c>
    </row>
    <row r="25" spans="1:4" x14ac:dyDescent="0.2">
      <c r="A25" s="222" t="s">
        <v>1324</v>
      </c>
      <c r="B25" s="223">
        <v>473259</v>
      </c>
      <c r="C25" s="218">
        <v>1.18E-2</v>
      </c>
      <c r="D25" s="218">
        <v>9.7100000000000006E-2</v>
      </c>
    </row>
    <row r="26" spans="1:4" x14ac:dyDescent="0.2">
      <c r="A26" s="224" t="s">
        <v>1325</v>
      </c>
      <c r="B26" s="225">
        <v>457019</v>
      </c>
      <c r="C26" s="221">
        <v>3.4000000000000002E-2</v>
      </c>
      <c r="D26" s="221">
        <v>-3.4299999999999997E-2</v>
      </c>
    </row>
    <row r="27" spans="1:4" x14ac:dyDescent="0.2">
      <c r="A27" s="222" t="s">
        <v>1326</v>
      </c>
      <c r="B27" s="223">
        <v>434665</v>
      </c>
      <c r="C27" s="218">
        <v>2.2200000000000001E-2</v>
      </c>
      <c r="D27" s="218">
        <v>-4.8899999999999999E-2</v>
      </c>
    </row>
    <row r="28" spans="1:4" x14ac:dyDescent="0.2">
      <c r="A28" s="224" t="s">
        <v>1327</v>
      </c>
      <c r="B28" s="225">
        <v>452449</v>
      </c>
      <c r="C28" s="221">
        <v>6.6500000000000004E-2</v>
      </c>
      <c r="D28" s="221">
        <v>4.0899999999999999E-2</v>
      </c>
    </row>
    <row r="29" spans="1:4" x14ac:dyDescent="0.2">
      <c r="A29" s="222" t="s">
        <v>1328</v>
      </c>
      <c r="B29" s="223">
        <v>423051</v>
      </c>
      <c r="C29" s="218">
        <v>4.1599999999999998E-2</v>
      </c>
      <c r="D29" s="218">
        <v>-6.5000000000000002E-2</v>
      </c>
    </row>
    <row r="30" spans="1:4" x14ac:dyDescent="0.2">
      <c r="A30" s="224" t="s">
        <v>1329</v>
      </c>
      <c r="B30" s="225">
        <v>487675</v>
      </c>
      <c r="C30" s="221">
        <v>-2.9700000000000001E-2</v>
      </c>
      <c r="D30" s="221">
        <v>0.15279999999999999</v>
      </c>
    </row>
    <row r="31" spans="1:4" x14ac:dyDescent="0.2">
      <c r="A31" s="222" t="s">
        <v>1330</v>
      </c>
      <c r="B31" s="223">
        <v>451589</v>
      </c>
      <c r="C31" s="218">
        <v>6.1999999999999998E-3</v>
      </c>
      <c r="D31" s="218">
        <v>-7.3999999999999996E-2</v>
      </c>
    </row>
    <row r="32" spans="1:4" x14ac:dyDescent="0.2">
      <c r="A32" s="224" t="s">
        <v>1331</v>
      </c>
      <c r="B32" s="225">
        <v>387975</v>
      </c>
      <c r="C32" s="221">
        <v>5.5599999999999997E-2</v>
      </c>
      <c r="D32" s="221">
        <v>-0.1409</v>
      </c>
    </row>
    <row r="33" spans="1:4" x14ac:dyDescent="0.2">
      <c r="A33" s="222" t="s">
        <v>1332</v>
      </c>
      <c r="B33" s="223">
        <v>398440</v>
      </c>
      <c r="C33" s="218">
        <v>-2.4799999999999999E-2</v>
      </c>
      <c r="D33" s="218">
        <v>2.7E-2</v>
      </c>
    </row>
    <row r="34" spans="1:4" x14ac:dyDescent="0.2">
      <c r="A34" s="224" t="s">
        <v>1333</v>
      </c>
      <c r="B34" s="225">
        <v>474575</v>
      </c>
      <c r="C34" s="221">
        <v>0.1845</v>
      </c>
      <c r="D34" s="221">
        <v>0.19109999999999999</v>
      </c>
    </row>
    <row r="35" spans="1:4" x14ac:dyDescent="0.2">
      <c r="A35" s="222" t="s">
        <v>1334</v>
      </c>
      <c r="B35" s="223">
        <v>460087</v>
      </c>
      <c r="C35" s="218">
        <v>5.7799999999999997E-2</v>
      </c>
      <c r="D35" s="218">
        <v>-3.0499999999999999E-2</v>
      </c>
    </row>
    <row r="36" spans="1:4" x14ac:dyDescent="0.2">
      <c r="A36" s="224" t="s">
        <v>1335</v>
      </c>
      <c r="B36" s="225">
        <v>472972</v>
      </c>
      <c r="C36" s="221">
        <v>9.6500000000000002E-2</v>
      </c>
      <c r="D36" s="221">
        <v>2.8000000000000001E-2</v>
      </c>
    </row>
    <row r="37" spans="1:4" x14ac:dyDescent="0.2">
      <c r="A37" s="222" t="s">
        <v>1336</v>
      </c>
      <c r="B37" s="223">
        <v>506827</v>
      </c>
      <c r="C37" s="218">
        <v>7.0900000000000005E-2</v>
      </c>
      <c r="D37" s="218">
        <v>7.1599999999999997E-2</v>
      </c>
    </row>
    <row r="38" spans="1:4" x14ac:dyDescent="0.2">
      <c r="A38" s="224" t="s">
        <v>1337</v>
      </c>
      <c r="B38" s="225">
        <v>477907</v>
      </c>
      <c r="C38" s="221">
        <v>4.5699999999999998E-2</v>
      </c>
      <c r="D38" s="221">
        <v>-5.7099999999999998E-2</v>
      </c>
    </row>
    <row r="39" spans="1:4" x14ac:dyDescent="0.2">
      <c r="A39" s="222" t="s">
        <v>1338</v>
      </c>
      <c r="B39" s="223">
        <v>459891</v>
      </c>
      <c r="C39" s="218">
        <v>5.8000000000000003E-2</v>
      </c>
      <c r="D39" s="218">
        <v>-3.7699999999999997E-2</v>
      </c>
    </row>
    <row r="40" spans="1:4" x14ac:dyDescent="0.2">
      <c r="A40" s="224" t="s">
        <v>1339</v>
      </c>
      <c r="B40" s="225">
        <v>481286</v>
      </c>
      <c r="C40" s="221">
        <v>6.3700000000000007E-2</v>
      </c>
      <c r="D40" s="221">
        <v>4.65E-2</v>
      </c>
    </row>
    <row r="41" spans="1:4" x14ac:dyDescent="0.2">
      <c r="A41" s="222" t="s">
        <v>1340</v>
      </c>
      <c r="B41" s="223">
        <v>482157</v>
      </c>
      <c r="C41" s="218">
        <v>0.13969999999999999</v>
      </c>
      <c r="D41" s="218">
        <v>1.8E-3</v>
      </c>
    </row>
    <row r="42" spans="1:4" x14ac:dyDescent="0.2">
      <c r="A42" s="224" t="s">
        <v>1341</v>
      </c>
      <c r="B42" s="225">
        <v>576055</v>
      </c>
      <c r="C42" s="221">
        <v>0.1812</v>
      </c>
      <c r="D42" s="221">
        <v>0.19470000000000001</v>
      </c>
    </row>
    <row r="43" spans="1:4" x14ac:dyDescent="0.2">
      <c r="A43" s="222" t="s">
        <v>1342</v>
      </c>
      <c r="B43" s="223">
        <v>489713</v>
      </c>
      <c r="C43" s="218">
        <v>8.4400000000000003E-2</v>
      </c>
      <c r="D43" s="218">
        <v>-0.14990000000000001</v>
      </c>
    </row>
    <row r="44" spans="1:4" x14ac:dyDescent="0.2">
      <c r="A44" s="224" t="s">
        <v>1343</v>
      </c>
      <c r="B44" s="225">
        <v>454285</v>
      </c>
      <c r="C44" s="221">
        <v>0.1709</v>
      </c>
      <c r="D44" s="221">
        <v>-7.2300000000000003E-2</v>
      </c>
    </row>
    <row r="45" spans="1:4" x14ac:dyDescent="0.2">
      <c r="A45" s="222" t="s">
        <v>1344</v>
      </c>
      <c r="B45" s="223">
        <v>451635</v>
      </c>
      <c r="C45" s="218">
        <v>0.13350000000000001</v>
      </c>
      <c r="D45" s="218">
        <v>-5.7999999999999996E-3</v>
      </c>
    </row>
    <row r="46" spans="1:4" x14ac:dyDescent="0.2">
      <c r="A46" s="224" t="s">
        <v>1345</v>
      </c>
      <c r="B46" s="225">
        <v>434317</v>
      </c>
      <c r="C46" s="221">
        <v>-8.48E-2</v>
      </c>
      <c r="D46" s="221">
        <v>-3.8300000000000001E-2</v>
      </c>
    </row>
    <row r="47" spans="1:4" x14ac:dyDescent="0.2">
      <c r="A47" s="222" t="s">
        <v>1346</v>
      </c>
      <c r="B47" s="223">
        <v>503921</v>
      </c>
      <c r="C47" s="218">
        <v>9.5299999999999996E-2</v>
      </c>
      <c r="D47" s="218">
        <v>0.1603</v>
      </c>
    </row>
    <row r="48" spans="1:4" x14ac:dyDescent="0.2">
      <c r="A48" s="224" t="s">
        <v>1347</v>
      </c>
      <c r="B48" s="225">
        <v>504019</v>
      </c>
      <c r="C48" s="221">
        <v>6.5600000000000006E-2</v>
      </c>
      <c r="D48" s="221">
        <v>2.0000000000000001E-4</v>
      </c>
    </row>
    <row r="49" spans="1:4" x14ac:dyDescent="0.2">
      <c r="A49" s="222" t="s">
        <v>1348</v>
      </c>
      <c r="B49" s="223">
        <v>507476</v>
      </c>
      <c r="C49" s="218">
        <v>1.2999999999999999E-3</v>
      </c>
      <c r="D49" s="218">
        <v>6.8999999999999999E-3</v>
      </c>
    </row>
    <row r="50" spans="1:4" x14ac:dyDescent="0.2">
      <c r="A50" s="224" t="s">
        <v>1349</v>
      </c>
      <c r="B50" s="225">
        <v>515537</v>
      </c>
      <c r="C50" s="221">
        <v>7.8700000000000006E-2</v>
      </c>
      <c r="D50" s="221">
        <v>1.5900000000000001E-2</v>
      </c>
    </row>
    <row r="51" spans="1:4" x14ac:dyDescent="0.2">
      <c r="A51" s="222" t="s">
        <v>1350</v>
      </c>
      <c r="B51" s="223">
        <v>503439</v>
      </c>
      <c r="C51" s="218">
        <v>9.4700000000000006E-2</v>
      </c>
      <c r="D51" s="218">
        <v>-2.35E-2</v>
      </c>
    </row>
    <row r="52" spans="1:4" x14ac:dyDescent="0.2">
      <c r="A52" s="224" t="s">
        <v>1351</v>
      </c>
      <c r="B52" s="225">
        <v>526589</v>
      </c>
      <c r="C52" s="221">
        <v>9.4100000000000003E-2</v>
      </c>
      <c r="D52" s="221">
        <v>4.5999999999999999E-2</v>
      </c>
    </row>
    <row r="53" spans="1:4" x14ac:dyDescent="0.2">
      <c r="A53" s="222" t="s">
        <v>1352</v>
      </c>
      <c r="B53" s="223">
        <v>546118</v>
      </c>
      <c r="C53" s="218">
        <v>0.13270000000000001</v>
      </c>
      <c r="D53" s="218">
        <v>3.7100000000000001E-2</v>
      </c>
    </row>
    <row r="54" spans="1:4" x14ac:dyDescent="0.2">
      <c r="A54" s="224" t="s">
        <v>1353</v>
      </c>
      <c r="B54" s="225">
        <v>653083</v>
      </c>
      <c r="C54" s="221">
        <v>0.13370000000000001</v>
      </c>
      <c r="D54" s="221">
        <v>0.19589999999999999</v>
      </c>
    </row>
    <row r="55" spans="1:4" x14ac:dyDescent="0.2">
      <c r="A55" s="222" t="s">
        <v>1354</v>
      </c>
      <c r="B55" s="223">
        <v>577904</v>
      </c>
      <c r="C55" s="218">
        <v>0.18010000000000001</v>
      </c>
      <c r="D55" s="218">
        <v>-0.11509999999999999</v>
      </c>
    </row>
    <row r="56" spans="1:4" x14ac:dyDescent="0.2">
      <c r="A56" s="224" t="s">
        <v>1355</v>
      </c>
      <c r="B56" s="225">
        <v>521280</v>
      </c>
      <c r="C56" s="221">
        <v>0.14749999999999999</v>
      </c>
      <c r="D56" s="221">
        <v>-9.8000000000000004E-2</v>
      </c>
    </row>
    <row r="57" spans="1:4" x14ac:dyDescent="0.2">
      <c r="A57" s="222" t="s">
        <v>1356</v>
      </c>
      <c r="B57" s="223">
        <v>524399</v>
      </c>
      <c r="C57" s="218">
        <v>0.16109999999999999</v>
      </c>
      <c r="D57" s="218">
        <v>6.0000000000000001E-3</v>
      </c>
    </row>
    <row r="58" spans="1:4" x14ac:dyDescent="0.2">
      <c r="A58" s="224" t="s">
        <v>1357</v>
      </c>
      <c r="B58" s="225">
        <v>526082</v>
      </c>
      <c r="C58" s="221">
        <v>0.21129999999999999</v>
      </c>
      <c r="D58" s="221">
        <v>3.2000000000000002E-3</v>
      </c>
    </row>
    <row r="59" spans="1:4" x14ac:dyDescent="0.2">
      <c r="A59" s="222" t="s">
        <v>1358</v>
      </c>
      <c r="B59" s="223">
        <v>579240</v>
      </c>
      <c r="C59" s="218">
        <v>0.14949999999999999</v>
      </c>
      <c r="D59" s="218">
        <v>0.10100000000000001</v>
      </c>
    </row>
    <row r="60" spans="1:4" x14ac:dyDescent="0.2">
      <c r="A60" s="224" t="s">
        <v>1359</v>
      </c>
      <c r="B60" s="225">
        <v>566559</v>
      </c>
      <c r="C60" s="221">
        <v>0.1241</v>
      </c>
      <c r="D60" s="221">
        <v>-2.1899999999999999E-2</v>
      </c>
    </row>
    <row r="61" spans="1:4" x14ac:dyDescent="0.2">
      <c r="A61" s="222" t="s">
        <v>1360</v>
      </c>
      <c r="B61" s="223">
        <v>582114</v>
      </c>
      <c r="C61" s="218">
        <v>0.14710000000000001</v>
      </c>
      <c r="D61" s="218">
        <v>2.75E-2</v>
      </c>
    </row>
    <row r="62" spans="1:4" x14ac:dyDescent="0.2">
      <c r="A62" s="224" t="s">
        <v>1361</v>
      </c>
      <c r="B62" s="225">
        <v>584633</v>
      </c>
      <c r="C62" s="221">
        <v>0.13400000000000001</v>
      </c>
      <c r="D62" s="221">
        <v>4.3E-3</v>
      </c>
    </row>
    <row r="63" spans="1:4" x14ac:dyDescent="0.2">
      <c r="A63" s="222" t="s">
        <v>1362</v>
      </c>
      <c r="B63" s="223">
        <v>519864</v>
      </c>
      <c r="C63" s="218">
        <v>3.2599999999999997E-2</v>
      </c>
      <c r="D63" s="218">
        <v>-0.1108</v>
      </c>
    </row>
    <row r="64" spans="1:4" x14ac:dyDescent="0.2">
      <c r="A64" s="224" t="s">
        <v>1363</v>
      </c>
      <c r="B64" s="225">
        <v>560538</v>
      </c>
      <c r="C64" s="221">
        <v>6.4500000000000002E-2</v>
      </c>
      <c r="D64" s="221">
        <v>7.8200000000000006E-2</v>
      </c>
    </row>
    <row r="65" spans="1:4" x14ac:dyDescent="0.2">
      <c r="A65" s="222" t="s">
        <v>1364</v>
      </c>
      <c r="B65" s="223">
        <v>584528</v>
      </c>
      <c r="C65" s="218">
        <v>7.0300000000000001E-2</v>
      </c>
      <c r="D65" s="218">
        <v>4.2799999999999998E-2</v>
      </c>
    </row>
    <row r="66" spans="1:4" x14ac:dyDescent="0.2">
      <c r="A66" s="224" t="s">
        <v>1365</v>
      </c>
      <c r="B66" s="225">
        <v>632984</v>
      </c>
      <c r="C66" s="221">
        <v>-3.0800000000000001E-2</v>
      </c>
      <c r="D66" s="221">
        <v>8.2900000000000001E-2</v>
      </c>
    </row>
    <row r="67" spans="1:4" x14ac:dyDescent="0.2">
      <c r="A67" s="222" t="s">
        <v>1366</v>
      </c>
      <c r="B67" s="223">
        <v>580065</v>
      </c>
      <c r="C67" s="218">
        <v>3.7000000000000002E-3</v>
      </c>
      <c r="D67" s="218">
        <v>-8.3599999999999994E-2</v>
      </c>
    </row>
    <row r="68" spans="1:4" x14ac:dyDescent="0.2">
      <c r="A68" s="224" t="s">
        <v>1367</v>
      </c>
      <c r="B68" s="225">
        <v>474527</v>
      </c>
      <c r="C68" s="221">
        <v>-8.9700000000000002E-2</v>
      </c>
      <c r="D68" s="221">
        <v>-0.18190000000000001</v>
      </c>
    </row>
    <row r="69" spans="1:4" x14ac:dyDescent="0.2">
      <c r="A69" s="222" t="s">
        <v>1368</v>
      </c>
      <c r="B69" s="223">
        <v>490907</v>
      </c>
      <c r="C69" s="218">
        <v>-6.3899999999999998E-2</v>
      </c>
      <c r="D69" s="218">
        <v>3.4500000000000003E-2</v>
      </c>
    </row>
    <row r="70" spans="1:4" x14ac:dyDescent="0.2">
      <c r="A70" s="224" t="s">
        <v>1369</v>
      </c>
      <c r="B70" s="225">
        <v>551374</v>
      </c>
      <c r="C70" s="221">
        <v>4.8099999999999997E-2</v>
      </c>
      <c r="D70" s="221">
        <v>0.1232</v>
      </c>
    </row>
    <row r="71" spans="1:4" x14ac:dyDescent="0.2">
      <c r="A71" s="222" t="s">
        <v>1370</v>
      </c>
      <c r="B71" s="223">
        <v>569511</v>
      </c>
      <c r="C71" s="218">
        <v>-1.6799999999999999E-2</v>
      </c>
      <c r="D71" s="218">
        <v>3.2899999999999999E-2</v>
      </c>
    </row>
    <row r="72" spans="1:4" x14ac:dyDescent="0.2">
      <c r="A72" s="224" t="s">
        <v>1371</v>
      </c>
      <c r="B72" s="225">
        <v>535825</v>
      </c>
      <c r="C72" s="221">
        <v>-5.4199999999999998E-2</v>
      </c>
      <c r="D72" s="221">
        <v>-5.91E-2</v>
      </c>
    </row>
    <row r="73" spans="1:4" x14ac:dyDescent="0.2">
      <c r="A73" s="222" t="s">
        <v>1372</v>
      </c>
      <c r="B73" s="223">
        <v>584554</v>
      </c>
      <c r="C73" s="218">
        <v>4.1999999999999997E-3</v>
      </c>
      <c r="D73" s="218">
        <v>9.0899999999999995E-2</v>
      </c>
    </row>
    <row r="74" spans="1:4" x14ac:dyDescent="0.2">
      <c r="A74" s="224" t="s">
        <v>1373</v>
      </c>
      <c r="B74" s="225">
        <v>566517</v>
      </c>
      <c r="C74" s="221">
        <v>-3.1E-2</v>
      </c>
      <c r="D74" s="221">
        <v>-3.09E-2</v>
      </c>
    </row>
    <row r="75" spans="1:4" x14ac:dyDescent="0.2">
      <c r="A75" s="222" t="s">
        <v>1374</v>
      </c>
      <c r="B75" s="223">
        <v>506359</v>
      </c>
      <c r="C75" s="218">
        <v>-2.5999999999999999E-2</v>
      </c>
      <c r="D75" s="218">
        <v>-0.1062</v>
      </c>
    </row>
    <row r="76" spans="1:4" x14ac:dyDescent="0.2">
      <c r="A76" s="224" t="s">
        <v>1375</v>
      </c>
      <c r="B76" s="225">
        <v>534807</v>
      </c>
      <c r="C76" s="221">
        <v>-4.5900000000000003E-2</v>
      </c>
      <c r="D76" s="221">
        <v>5.62E-2</v>
      </c>
    </row>
    <row r="77" spans="1:4" x14ac:dyDescent="0.2">
      <c r="A77" s="222" t="s">
        <v>1376</v>
      </c>
      <c r="B77" s="223">
        <v>532271</v>
      </c>
      <c r="C77" s="218">
        <v>-8.9399999999999993E-2</v>
      </c>
      <c r="D77" s="218">
        <v>-4.7000000000000002E-3</v>
      </c>
    </row>
    <row r="78" spans="1:4" x14ac:dyDescent="0.2">
      <c r="A78" s="224" t="s">
        <v>1377</v>
      </c>
      <c r="B78" s="225">
        <v>619937</v>
      </c>
      <c r="C78" s="221">
        <v>-2.06E-2</v>
      </c>
      <c r="D78" s="221">
        <v>0.16470000000000001</v>
      </c>
    </row>
    <row r="79" spans="1:4" x14ac:dyDescent="0.2">
      <c r="A79" s="222" t="s">
        <v>1378</v>
      </c>
      <c r="B79" s="223">
        <v>530657</v>
      </c>
      <c r="C79" s="218">
        <v>-8.5199999999999998E-2</v>
      </c>
      <c r="D79" s="218">
        <v>-0.14399999999999999</v>
      </c>
    </row>
    <row r="80" spans="1:4" x14ac:dyDescent="0.2">
      <c r="A80" s="224" t="s">
        <v>1379</v>
      </c>
      <c r="B80" s="225">
        <v>480181</v>
      </c>
      <c r="C80" s="221">
        <v>1.1900000000000001E-2</v>
      </c>
      <c r="D80" s="221">
        <v>-9.5100000000000004E-2</v>
      </c>
    </row>
    <row r="81" spans="1:4" x14ac:dyDescent="0.2">
      <c r="A81" s="222" t="s">
        <v>1380</v>
      </c>
      <c r="B81" s="223">
        <v>447779</v>
      </c>
      <c r="C81" s="218">
        <v>-8.7900000000000006E-2</v>
      </c>
      <c r="D81" s="218">
        <v>-6.7500000000000004E-2</v>
      </c>
    </row>
    <row r="82" spans="1:4" x14ac:dyDescent="0.2">
      <c r="A82" s="224" t="s">
        <v>1381</v>
      </c>
      <c r="B82" s="225">
        <v>480567</v>
      </c>
      <c r="C82" s="221">
        <v>-0.12839999999999999</v>
      </c>
      <c r="D82" s="221">
        <v>7.3200000000000001E-2</v>
      </c>
    </row>
    <row r="83" spans="1:4" x14ac:dyDescent="0.2">
      <c r="A83" s="222" t="s">
        <v>1382</v>
      </c>
      <c r="B83" s="223">
        <v>553779</v>
      </c>
      <c r="C83" s="218">
        <v>-2.76E-2</v>
      </c>
      <c r="D83" s="218">
        <v>0.15229999999999999</v>
      </c>
    </row>
    <row r="84" spans="1:4" x14ac:dyDescent="0.2">
      <c r="A84" s="224" t="s">
        <v>1383</v>
      </c>
      <c r="B84" s="225">
        <v>501339</v>
      </c>
      <c r="C84" s="221">
        <v>-6.4399999999999999E-2</v>
      </c>
      <c r="D84" s="221">
        <v>-9.4700000000000006E-2</v>
      </c>
    </row>
    <row r="85" spans="1:4" x14ac:dyDescent="0.2">
      <c r="A85" s="222" t="s">
        <v>1384</v>
      </c>
      <c r="B85" s="223">
        <v>527249</v>
      </c>
      <c r="C85" s="218">
        <v>-9.8000000000000004E-2</v>
      </c>
      <c r="D85" s="218">
        <v>5.1700000000000003E-2</v>
      </c>
    </row>
    <row r="86" spans="1:4" x14ac:dyDescent="0.2">
      <c r="A86" s="224" t="s">
        <v>1385</v>
      </c>
      <c r="B86" s="225">
        <v>511483</v>
      </c>
      <c r="C86" s="221">
        <v>-9.7100000000000006E-2</v>
      </c>
      <c r="D86" s="221">
        <v>-2.9899999999999999E-2</v>
      </c>
    </row>
    <row r="87" spans="1:4" x14ac:dyDescent="0.2">
      <c r="A87" s="222" t="s">
        <v>1386</v>
      </c>
      <c r="B87" s="223">
        <v>483310</v>
      </c>
      <c r="C87" s="218">
        <v>-4.5499999999999999E-2</v>
      </c>
      <c r="D87" s="218">
        <v>-5.5100000000000003E-2</v>
      </c>
    </row>
    <row r="88" spans="1:4" x14ac:dyDescent="0.2">
      <c r="A88" s="224" t="s">
        <v>1387</v>
      </c>
      <c r="B88" s="225">
        <v>522778</v>
      </c>
      <c r="C88" s="221">
        <v>-2.2499999999999999E-2</v>
      </c>
      <c r="D88" s="221">
        <v>8.1699999999999995E-2</v>
      </c>
    </row>
    <row r="89" spans="1:4" x14ac:dyDescent="0.2">
      <c r="A89" s="222" t="s">
        <v>1388</v>
      </c>
      <c r="B89" s="223">
        <v>513670</v>
      </c>
      <c r="C89" s="218">
        <v>-3.49E-2</v>
      </c>
      <c r="D89" s="218">
        <v>-1.7399999999999999E-2</v>
      </c>
    </row>
    <row r="90" spans="1:4" x14ac:dyDescent="0.2">
      <c r="A90" s="224" t="s">
        <v>1389</v>
      </c>
      <c r="B90" s="225">
        <v>616254</v>
      </c>
      <c r="C90" s="221">
        <v>-5.8999999999999999E-3</v>
      </c>
      <c r="D90" s="221">
        <v>0.19969999999999999</v>
      </c>
    </row>
    <row r="91" spans="1:4" x14ac:dyDescent="0.2">
      <c r="A91" s="222" t="s">
        <v>1390</v>
      </c>
      <c r="B91" s="223">
        <v>549204</v>
      </c>
      <c r="C91" s="218">
        <v>3.5000000000000003E-2</v>
      </c>
      <c r="D91" s="218">
        <v>-0.10879999999999999</v>
      </c>
    </row>
    <row r="92" spans="1:4" x14ac:dyDescent="0.2">
      <c r="A92" s="224" t="s">
        <v>1391</v>
      </c>
      <c r="B92" s="225">
        <v>445169</v>
      </c>
      <c r="C92" s="221">
        <v>-7.2900000000000006E-2</v>
      </c>
      <c r="D92" s="221">
        <v>-0.18940000000000001</v>
      </c>
    </row>
    <row r="93" spans="1:4" x14ac:dyDescent="0.2">
      <c r="A93" s="222" t="s">
        <v>1392</v>
      </c>
      <c r="B93" s="223">
        <v>459364</v>
      </c>
      <c r="C93" s="218">
        <v>2.5899999999999999E-2</v>
      </c>
      <c r="D93" s="218">
        <v>3.1899999999999998E-2</v>
      </c>
    </row>
    <row r="94" spans="1:4" x14ac:dyDescent="0.2">
      <c r="A94" s="224" t="s">
        <v>1393</v>
      </c>
      <c r="B94" s="225">
        <v>518006</v>
      </c>
      <c r="C94" s="221">
        <v>7.7899999999999997E-2</v>
      </c>
      <c r="D94" s="221">
        <v>0.12770000000000001</v>
      </c>
    </row>
    <row r="95" spans="1:4" x14ac:dyDescent="0.2">
      <c r="A95" s="222" t="s">
        <v>1394</v>
      </c>
      <c r="B95" s="223">
        <v>539782</v>
      </c>
      <c r="C95" s="218">
        <v>-2.53E-2</v>
      </c>
      <c r="D95" s="218">
        <v>4.2000000000000003E-2</v>
      </c>
    </row>
    <row r="96" spans="1:4" x14ac:dyDescent="0.2">
      <c r="A96" s="224" t="s">
        <v>1395</v>
      </c>
      <c r="B96" s="225">
        <v>537996</v>
      </c>
      <c r="C96" s="221">
        <v>7.3099999999999998E-2</v>
      </c>
      <c r="D96" s="221">
        <v>-3.3E-3</v>
      </c>
    </row>
    <row r="97" spans="1:4" x14ac:dyDescent="0.2">
      <c r="A97" s="222" t="s">
        <v>1396</v>
      </c>
      <c r="B97" s="223">
        <v>568186</v>
      </c>
      <c r="C97" s="218">
        <v>7.7600000000000002E-2</v>
      </c>
      <c r="D97" s="218">
        <v>5.6099999999999997E-2</v>
      </c>
    </row>
    <row r="98" spans="1:4" x14ac:dyDescent="0.2">
      <c r="A98" s="224" t="s">
        <v>1397</v>
      </c>
      <c r="B98" s="225">
        <v>517089</v>
      </c>
      <c r="C98" s="221">
        <v>1.0999999999999999E-2</v>
      </c>
      <c r="D98" s="221">
        <v>-8.9899999999999994E-2</v>
      </c>
    </row>
    <row r="99" spans="1:4" x14ac:dyDescent="0.2">
      <c r="A99" s="222" t="s">
        <v>1398</v>
      </c>
      <c r="B99" s="223">
        <v>492268</v>
      </c>
      <c r="C99" s="218">
        <v>1.8499999999999999E-2</v>
      </c>
      <c r="D99" s="218">
        <v>-4.8000000000000001E-2</v>
      </c>
    </row>
    <row r="100" spans="1:4" x14ac:dyDescent="0.2">
      <c r="A100" s="224" t="s">
        <v>1399</v>
      </c>
      <c r="B100" s="225">
        <v>552422</v>
      </c>
      <c r="C100" s="221">
        <v>5.67E-2</v>
      </c>
      <c r="D100" s="221">
        <v>0.1222</v>
      </c>
    </row>
    <row r="101" spans="1:4" x14ac:dyDescent="0.2">
      <c r="A101" s="222" t="s">
        <v>1400</v>
      </c>
      <c r="B101" s="223">
        <v>535304</v>
      </c>
      <c r="C101" s="218">
        <v>4.2099999999999999E-2</v>
      </c>
      <c r="D101" s="218">
        <v>-3.1E-2</v>
      </c>
    </row>
    <row r="102" spans="1:4" x14ac:dyDescent="0.2">
      <c r="A102" s="224" t="s">
        <v>1401</v>
      </c>
      <c r="B102" s="225">
        <v>695569</v>
      </c>
      <c r="C102" s="221">
        <v>0.12870000000000001</v>
      </c>
      <c r="D102" s="221">
        <v>0.2994</v>
      </c>
    </row>
    <row r="103" spans="1:4" x14ac:dyDescent="0.2">
      <c r="A103" s="222" t="s">
        <v>1402</v>
      </c>
      <c r="B103" s="223">
        <v>574370</v>
      </c>
      <c r="C103" s="218">
        <v>4.58E-2</v>
      </c>
      <c r="D103" s="218">
        <v>-0.17419999999999999</v>
      </c>
    </row>
    <row r="104" spans="1:4" x14ac:dyDescent="0.2">
      <c r="A104" s="224" t="s">
        <v>1403</v>
      </c>
      <c r="B104" s="225">
        <v>496648</v>
      </c>
      <c r="C104" s="221">
        <v>0.11559999999999999</v>
      </c>
      <c r="D104" s="221">
        <v>-0.1353</v>
      </c>
    </row>
    <row r="105" spans="1:4" x14ac:dyDescent="0.2">
      <c r="A105" s="222" t="s">
        <v>1404</v>
      </c>
      <c r="B105" s="223">
        <v>521991</v>
      </c>
      <c r="C105" s="218">
        <v>0.1363</v>
      </c>
      <c r="D105" s="218">
        <v>5.0999999999999997E-2</v>
      </c>
    </row>
    <row r="106" spans="1:4" x14ac:dyDescent="0.2">
      <c r="A106" s="224" t="s">
        <v>1405</v>
      </c>
      <c r="B106" s="225">
        <v>579793</v>
      </c>
      <c r="C106" s="221">
        <v>0.1193</v>
      </c>
      <c r="D106" s="221">
        <v>0.11070000000000001</v>
      </c>
    </row>
    <row r="107" spans="1:4" x14ac:dyDescent="0.2">
      <c r="A107" s="222" t="s">
        <v>1406</v>
      </c>
      <c r="B107" s="223">
        <v>589151</v>
      </c>
      <c r="C107" s="218">
        <v>9.1499999999999998E-2</v>
      </c>
      <c r="D107" s="218">
        <v>1.61E-2</v>
      </c>
    </row>
    <row r="108" spans="1:4" x14ac:dyDescent="0.2">
      <c r="A108" s="224" t="s">
        <v>1407</v>
      </c>
      <c r="B108" s="225">
        <v>550208</v>
      </c>
      <c r="C108" s="221">
        <v>2.2700000000000001E-2</v>
      </c>
      <c r="D108" s="221">
        <v>-6.6100000000000006E-2</v>
      </c>
    </row>
    <row r="109" spans="1:4" x14ac:dyDescent="0.2">
      <c r="A109" s="222" t="s">
        <v>1408</v>
      </c>
      <c r="B109" s="223">
        <v>542142</v>
      </c>
      <c r="C109" s="218">
        <v>-4.58E-2</v>
      </c>
      <c r="D109" s="218">
        <v>-1.47E-2</v>
      </c>
    </row>
    <row r="110" spans="1:4" x14ac:dyDescent="0.2">
      <c r="A110" s="224" t="s">
        <v>1409</v>
      </c>
      <c r="B110" s="225">
        <v>566005</v>
      </c>
      <c r="C110" s="221">
        <v>9.4600000000000004E-2</v>
      </c>
      <c r="D110" s="221">
        <v>4.3999999999999997E-2</v>
      </c>
    </row>
    <row r="111" spans="1:4" x14ac:dyDescent="0.2">
      <c r="A111" s="222" t="s">
        <v>1410</v>
      </c>
      <c r="B111" s="223">
        <v>577568</v>
      </c>
      <c r="C111" s="218">
        <v>0.17330000000000001</v>
      </c>
      <c r="D111" s="218">
        <v>2.0400000000000001E-2</v>
      </c>
    </row>
    <row r="112" spans="1:4" x14ac:dyDescent="0.2">
      <c r="A112" s="224" t="s">
        <v>1411</v>
      </c>
      <c r="B112" s="225">
        <v>548576</v>
      </c>
      <c r="C112" s="221">
        <v>-7.0000000000000001E-3</v>
      </c>
      <c r="D112" s="221">
        <v>-5.0200000000000002E-2</v>
      </c>
    </row>
    <row r="113" spans="1:4" x14ac:dyDescent="0.2">
      <c r="A113" s="222" t="s">
        <v>1412</v>
      </c>
      <c r="B113" s="223">
        <v>605225</v>
      </c>
      <c r="C113" s="218">
        <v>0.13059999999999999</v>
      </c>
      <c r="D113" s="218">
        <v>0.1033</v>
      </c>
    </row>
    <row r="114" spans="1:4" x14ac:dyDescent="0.2">
      <c r="A114" s="224" t="s">
        <v>1413</v>
      </c>
      <c r="B114" s="225">
        <v>721634</v>
      </c>
      <c r="C114" s="221">
        <v>3.7499999999999999E-2</v>
      </c>
      <c r="D114" s="221">
        <v>0.1923</v>
      </c>
    </row>
    <row r="115" spans="1:4" x14ac:dyDescent="0.2">
      <c r="A115" s="222" t="s">
        <v>1414</v>
      </c>
      <c r="B115" s="223">
        <v>583264</v>
      </c>
      <c r="C115" s="218">
        <v>1.55E-2</v>
      </c>
      <c r="D115" s="218">
        <v>-0.19170000000000001</v>
      </c>
    </row>
    <row r="116" spans="1:4" x14ac:dyDescent="0.2">
      <c r="A116" s="224" t="s">
        <v>1415</v>
      </c>
      <c r="B116" s="225">
        <v>480015</v>
      </c>
      <c r="C116" s="221">
        <v>-3.3500000000000002E-2</v>
      </c>
      <c r="D116" s="221">
        <v>-0.17699999999999999</v>
      </c>
    </row>
    <row r="117" spans="1:4" x14ac:dyDescent="0.2">
      <c r="A117" s="222" t="s">
        <v>1416</v>
      </c>
      <c r="B117" s="223">
        <v>548624</v>
      </c>
      <c r="C117" s="218">
        <v>5.0999999999999997E-2</v>
      </c>
      <c r="D117" s="218">
        <v>0.1429</v>
      </c>
    </row>
    <row r="118" spans="1:4" x14ac:dyDescent="0.2">
      <c r="A118" s="224" t="s">
        <v>1417</v>
      </c>
      <c r="B118" s="225">
        <v>500434</v>
      </c>
      <c r="C118" s="221">
        <v>-0.13689999999999999</v>
      </c>
      <c r="D118" s="221">
        <v>-8.7800000000000003E-2</v>
      </c>
    </row>
    <row r="119" spans="1:4" x14ac:dyDescent="0.2">
      <c r="A119" s="222" t="s">
        <v>1418</v>
      </c>
      <c r="B119" s="223">
        <v>601990</v>
      </c>
      <c r="C119" s="218">
        <v>2.18E-2</v>
      </c>
      <c r="D119" s="218">
        <v>0.2029</v>
      </c>
    </row>
    <row r="120" spans="1:4" x14ac:dyDescent="0.2">
      <c r="A120" s="224" t="s">
        <v>1419</v>
      </c>
      <c r="B120" s="225">
        <v>568634</v>
      </c>
      <c r="C120" s="221">
        <v>3.3500000000000002E-2</v>
      </c>
      <c r="D120" s="221">
        <v>-5.5399999999999998E-2</v>
      </c>
    </row>
    <row r="121" spans="1:4" x14ac:dyDescent="0.2">
      <c r="A121" s="222" t="s">
        <v>1420</v>
      </c>
      <c r="B121" s="223">
        <v>583609</v>
      </c>
      <c r="C121" s="218">
        <v>7.6499999999999999E-2</v>
      </c>
      <c r="D121" s="218">
        <v>2.63E-2</v>
      </c>
    </row>
    <row r="122" spans="1:4" x14ac:dyDescent="0.2">
      <c r="A122" s="224" t="s">
        <v>1421</v>
      </c>
      <c r="B122" s="225">
        <v>585364</v>
      </c>
      <c r="C122" s="221">
        <v>3.4200000000000001E-2</v>
      </c>
      <c r="D122" s="221">
        <v>3.0000000000000001E-3</v>
      </c>
    </row>
    <row r="123" spans="1:4" x14ac:dyDescent="0.2">
      <c r="A123" s="222" t="s">
        <v>1422</v>
      </c>
      <c r="B123" s="223">
        <v>596831</v>
      </c>
      <c r="C123" s="218">
        <v>3.3399999999999999E-2</v>
      </c>
      <c r="D123" s="218">
        <v>1.9599999999999999E-2</v>
      </c>
    </row>
    <row r="124" spans="1:4" x14ac:dyDescent="0.2">
      <c r="A124" s="224" t="s">
        <v>1423</v>
      </c>
      <c r="B124" s="225">
        <v>618459</v>
      </c>
      <c r="C124" s="221">
        <v>0.12740000000000001</v>
      </c>
      <c r="D124" s="221">
        <v>3.6200000000000003E-2</v>
      </c>
    </row>
    <row r="125" spans="1:4" x14ac:dyDescent="0.2">
      <c r="A125" s="222" t="s">
        <v>1424</v>
      </c>
      <c r="B125" s="223">
        <v>635560</v>
      </c>
      <c r="C125" s="218">
        <v>5.0099999999999999E-2</v>
      </c>
      <c r="D125" s="218">
        <v>2.7699999999999999E-2</v>
      </c>
    </row>
    <row r="126" spans="1:4" x14ac:dyDescent="0.2">
      <c r="A126" s="224" t="s">
        <v>1425</v>
      </c>
      <c r="B126" s="225">
        <v>740453</v>
      </c>
      <c r="C126" s="221">
        <v>2.6100000000000002E-2</v>
      </c>
      <c r="D126" s="221">
        <v>0.16500000000000001</v>
      </c>
    </row>
    <row r="127" spans="1:4" x14ac:dyDescent="0.2">
      <c r="A127" s="222" t="s">
        <v>1426</v>
      </c>
      <c r="B127" s="223">
        <v>634317</v>
      </c>
      <c r="C127" s="218">
        <v>8.7499999999999994E-2</v>
      </c>
      <c r="D127" s="218">
        <v>-0.14330000000000001</v>
      </c>
    </row>
    <row r="128" spans="1:4" x14ac:dyDescent="0.2">
      <c r="A128" s="224" t="s">
        <v>1427</v>
      </c>
      <c r="B128" s="225">
        <v>535776</v>
      </c>
      <c r="C128" s="221">
        <v>0.1162</v>
      </c>
      <c r="D128" s="221">
        <v>-0.15529999999999999</v>
      </c>
    </row>
    <row r="129" spans="1:4" x14ac:dyDescent="0.2">
      <c r="A129" s="222" t="s">
        <v>1428</v>
      </c>
      <c r="B129" s="223">
        <v>543402</v>
      </c>
      <c r="C129" s="218">
        <v>-9.4999999999999998E-3</v>
      </c>
      <c r="D129" s="218">
        <v>1.4200000000000001E-2</v>
      </c>
    </row>
    <row r="130" spans="1:4" x14ac:dyDescent="0.2">
      <c r="A130" s="224" t="s">
        <v>1429</v>
      </c>
      <c r="B130" s="225">
        <v>667242</v>
      </c>
      <c r="C130" s="221">
        <v>0.33329999999999999</v>
      </c>
      <c r="D130" s="221">
        <v>0.22789999999999999</v>
      </c>
    </row>
    <row r="131" spans="1:4" x14ac:dyDescent="0.2">
      <c r="A131" s="222" t="s">
        <v>1430</v>
      </c>
      <c r="B131" s="223">
        <v>663299</v>
      </c>
      <c r="C131" s="218">
        <v>0.1018</v>
      </c>
      <c r="D131" s="218">
        <v>-5.8999999999999999E-3</v>
      </c>
    </row>
    <row r="132" spans="1:4" x14ac:dyDescent="0.2">
      <c r="A132" s="224" t="s">
        <v>1431</v>
      </c>
      <c r="B132" s="225">
        <v>679060</v>
      </c>
      <c r="C132" s="221">
        <v>0.19420000000000001</v>
      </c>
      <c r="D132" s="221">
        <v>2.3800000000000002E-2</v>
      </c>
    </row>
    <row r="133" spans="1:4" x14ac:dyDescent="0.2">
      <c r="A133" s="222" t="s">
        <v>1432</v>
      </c>
      <c r="B133" s="223">
        <v>654436</v>
      </c>
      <c r="C133" s="218">
        <v>0.12139999999999999</v>
      </c>
      <c r="D133" s="218">
        <v>-3.6299999999999999E-2</v>
      </c>
    </row>
    <row r="134" spans="1:4" x14ac:dyDescent="0.2">
      <c r="A134" s="224" t="s">
        <v>1433</v>
      </c>
      <c r="B134" s="225">
        <v>706093</v>
      </c>
      <c r="C134" s="221">
        <v>0.20619999999999999</v>
      </c>
      <c r="D134" s="221">
        <v>7.8899999999999998E-2</v>
      </c>
    </row>
    <row r="135" spans="1:4" x14ac:dyDescent="0.2">
      <c r="A135" s="222" t="s">
        <v>1434</v>
      </c>
      <c r="B135" s="223">
        <v>681072</v>
      </c>
      <c r="C135" s="218">
        <v>0.1411</v>
      </c>
      <c r="D135" s="218">
        <v>-3.5400000000000001E-2</v>
      </c>
    </row>
    <row r="136" spans="1:4" x14ac:dyDescent="0.2">
      <c r="A136" s="224" t="s">
        <v>1435</v>
      </c>
      <c r="B136" s="225">
        <v>751983</v>
      </c>
      <c r="C136" s="221">
        <v>0.21590000000000001</v>
      </c>
      <c r="D136" s="221">
        <v>0.1041</v>
      </c>
    </row>
    <row r="137" spans="1:4" x14ac:dyDescent="0.2">
      <c r="A137" s="222" t="s">
        <v>1436</v>
      </c>
      <c r="B137" s="223">
        <v>701412</v>
      </c>
      <c r="C137" s="218">
        <v>0.1036</v>
      </c>
      <c r="D137" s="218">
        <v>-6.7299999999999999E-2</v>
      </c>
    </row>
    <row r="138" spans="1:4" x14ac:dyDescent="0.2">
      <c r="A138" s="224" t="s">
        <v>1437</v>
      </c>
      <c r="B138" s="225">
        <v>865962</v>
      </c>
      <c r="C138" s="221">
        <v>0.16950000000000001</v>
      </c>
      <c r="D138" s="221">
        <v>0.2346</v>
      </c>
    </row>
    <row r="139" spans="1:4" x14ac:dyDescent="0.2">
      <c r="A139" s="222" t="s">
        <v>1438</v>
      </c>
      <c r="B139" s="223">
        <v>755964</v>
      </c>
      <c r="C139" s="218">
        <v>0.1918</v>
      </c>
      <c r="D139" s="218">
        <v>-0.127</v>
      </c>
    </row>
    <row r="140" spans="1:4" x14ac:dyDescent="0.2">
      <c r="A140" s="224" t="s">
        <v>1439</v>
      </c>
      <c r="B140" s="225">
        <v>674476</v>
      </c>
      <c r="C140" s="221">
        <v>0.25890000000000002</v>
      </c>
      <c r="D140" s="221">
        <v>-0.10780000000000001</v>
      </c>
    </row>
    <row r="141" spans="1:4" x14ac:dyDescent="0.2">
      <c r="A141" s="222" t="s">
        <v>1440</v>
      </c>
      <c r="B141" s="223">
        <v>656844</v>
      </c>
      <c r="C141" s="218">
        <v>0.20880000000000001</v>
      </c>
      <c r="D141" s="218">
        <v>-2.6100000000000002E-2</v>
      </c>
    </row>
    <row r="142" spans="1:4" x14ac:dyDescent="0.2">
      <c r="A142" s="224" t="s">
        <v>1441</v>
      </c>
      <c r="B142" s="225">
        <v>660660</v>
      </c>
      <c r="C142" s="221">
        <v>-9.9000000000000008E-3</v>
      </c>
      <c r="D142" s="221">
        <v>5.7999999999999996E-3</v>
      </c>
    </row>
    <row r="143" spans="1:4" x14ac:dyDescent="0.2">
      <c r="A143" s="222" t="s">
        <v>1442</v>
      </c>
      <c r="B143" s="223">
        <v>774848</v>
      </c>
      <c r="C143" s="218">
        <v>0.16819999999999999</v>
      </c>
      <c r="D143" s="218">
        <v>0.17280000000000001</v>
      </c>
    </row>
    <row r="144" spans="1:4" x14ac:dyDescent="0.2">
      <c r="A144" s="224" t="s">
        <v>1443</v>
      </c>
      <c r="B144" s="225">
        <v>753594</v>
      </c>
      <c r="C144" s="221">
        <v>0.10979999999999999</v>
      </c>
      <c r="D144" s="221">
        <v>-2.7400000000000001E-2</v>
      </c>
    </row>
    <row r="145" spans="1:4" x14ac:dyDescent="0.2">
      <c r="A145" s="222" t="s">
        <v>1444</v>
      </c>
      <c r="B145" s="223">
        <v>768628</v>
      </c>
      <c r="C145" s="218">
        <v>0.17449999999999999</v>
      </c>
      <c r="D145" s="218">
        <v>1.9900000000000001E-2</v>
      </c>
    </row>
    <row r="146" spans="1:4" x14ac:dyDescent="0.2">
      <c r="A146" s="224" t="s">
        <v>1445</v>
      </c>
      <c r="B146" s="225">
        <v>792640</v>
      </c>
      <c r="C146" s="221">
        <v>0.1226</v>
      </c>
      <c r="D146" s="221">
        <v>3.1199999999999999E-2</v>
      </c>
    </row>
    <row r="147" spans="1:4" x14ac:dyDescent="0.2">
      <c r="A147" s="222" t="s">
        <v>1446</v>
      </c>
      <c r="B147" s="223">
        <v>728585</v>
      </c>
      <c r="C147" s="218">
        <v>6.9800000000000001E-2</v>
      </c>
      <c r="D147" s="218">
        <v>-8.0799999999999997E-2</v>
      </c>
    </row>
    <row r="148" spans="1:4" x14ac:dyDescent="0.2">
      <c r="A148" s="224" t="s">
        <v>1447</v>
      </c>
      <c r="B148" s="225">
        <v>774843</v>
      </c>
      <c r="C148" s="221">
        <v>3.04E-2</v>
      </c>
      <c r="D148" s="221">
        <v>6.3500000000000001E-2</v>
      </c>
    </row>
    <row r="149" spans="1:4" x14ac:dyDescent="0.2">
      <c r="A149" s="222" t="s">
        <v>1448</v>
      </c>
      <c r="B149" s="223">
        <v>794458</v>
      </c>
      <c r="C149" s="218">
        <v>0.13270000000000001</v>
      </c>
      <c r="D149" s="218">
        <v>2.53E-2</v>
      </c>
    </row>
    <row r="150" spans="1:4" x14ac:dyDescent="0.2">
      <c r="A150" s="224" t="s">
        <v>1449</v>
      </c>
      <c r="B150" s="225">
        <v>887415</v>
      </c>
      <c r="C150" s="221">
        <v>2.4799999999999999E-2</v>
      </c>
      <c r="D150" s="221">
        <v>0.11700000000000001</v>
      </c>
    </row>
    <row r="151" spans="1:4" x14ac:dyDescent="0.2">
      <c r="A151" s="222" t="s">
        <v>1450</v>
      </c>
      <c r="B151" s="223">
        <v>785721</v>
      </c>
      <c r="C151" s="218">
        <v>3.9399999999999998E-2</v>
      </c>
      <c r="D151" s="218">
        <v>-0.11459999999999999</v>
      </c>
    </row>
    <row r="152" spans="1:4" x14ac:dyDescent="0.2">
      <c r="A152" s="224" t="s">
        <v>1451</v>
      </c>
      <c r="B152" s="225">
        <v>669779</v>
      </c>
      <c r="C152" s="221">
        <v>-7.0000000000000001E-3</v>
      </c>
      <c r="D152" s="221">
        <v>-0.14760000000000001</v>
      </c>
    </row>
    <row r="153" spans="1:4" x14ac:dyDescent="0.2">
      <c r="A153" s="222" t="s">
        <v>1452</v>
      </c>
      <c r="B153" s="223">
        <v>672675</v>
      </c>
      <c r="C153" s="218">
        <v>2.41E-2</v>
      </c>
      <c r="D153" s="218">
        <v>4.3E-3</v>
      </c>
    </row>
    <row r="154" spans="1:4" x14ac:dyDescent="0.2">
      <c r="A154" s="224" t="s">
        <v>1453</v>
      </c>
      <c r="B154" s="225">
        <v>688343</v>
      </c>
      <c r="C154" s="221">
        <v>4.19E-2</v>
      </c>
      <c r="D154" s="221">
        <v>2.3300000000000001E-2</v>
      </c>
    </row>
    <row r="155" spans="1:4" x14ac:dyDescent="0.2">
      <c r="A155" s="222" t="s">
        <v>1454</v>
      </c>
      <c r="B155" s="223">
        <v>808814</v>
      </c>
      <c r="C155" s="218">
        <v>4.3799999999999999E-2</v>
      </c>
      <c r="D155" s="218">
        <v>0.17499999999999999</v>
      </c>
    </row>
    <row r="156" spans="1:4" x14ac:dyDescent="0.2">
      <c r="A156" s="224" t="s">
        <v>1455</v>
      </c>
      <c r="B156" s="225">
        <v>873077</v>
      </c>
      <c r="C156" s="221">
        <v>0.15859999999999999</v>
      </c>
      <c r="D156" s="221">
        <v>7.9500000000000001E-2</v>
      </c>
    </row>
    <row r="157" spans="1:4" x14ac:dyDescent="0.2">
      <c r="A157" s="222" t="s">
        <v>1456</v>
      </c>
      <c r="B157" s="223">
        <v>911366</v>
      </c>
      <c r="C157" s="218">
        <v>0.1857</v>
      </c>
      <c r="D157" s="218">
        <v>4.3900000000000002E-2</v>
      </c>
    </row>
    <row r="158" spans="1:4" x14ac:dyDescent="0.2">
      <c r="A158" s="224" t="s">
        <v>1457</v>
      </c>
      <c r="B158" s="225">
        <v>844426</v>
      </c>
      <c r="C158" s="221">
        <v>6.5299999999999997E-2</v>
      </c>
      <c r="D158" s="221">
        <v>-7.3499999999999996E-2</v>
      </c>
    </row>
    <row r="159" spans="1:4" x14ac:dyDescent="0.2">
      <c r="A159" s="222" t="s">
        <v>1458</v>
      </c>
      <c r="B159" s="223">
        <v>850957</v>
      </c>
      <c r="C159" s="218">
        <v>0.16800000000000001</v>
      </c>
      <c r="D159" s="218">
        <v>7.7000000000000002E-3</v>
      </c>
    </row>
    <row r="160" spans="1:4" x14ac:dyDescent="0.2">
      <c r="A160" s="224" t="s">
        <v>1459</v>
      </c>
      <c r="B160" s="225">
        <v>908504</v>
      </c>
      <c r="C160" s="221">
        <v>0.17249999999999999</v>
      </c>
      <c r="D160" s="221">
        <v>6.7599999999999993E-2</v>
      </c>
    </row>
    <row r="161" spans="1:4" x14ac:dyDescent="0.2">
      <c r="A161" s="222" t="s">
        <v>1460</v>
      </c>
      <c r="B161" s="223">
        <v>879943</v>
      </c>
      <c r="C161" s="218">
        <v>0.1076</v>
      </c>
      <c r="D161" s="218">
        <v>-3.1399999999999997E-2</v>
      </c>
    </row>
    <row r="162" spans="1:4" x14ac:dyDescent="0.2">
      <c r="A162" s="224" t="s">
        <v>1461</v>
      </c>
      <c r="B162" s="225">
        <v>1075497</v>
      </c>
      <c r="C162" s="221">
        <v>0.21190000000000001</v>
      </c>
      <c r="D162" s="221">
        <v>0.22220000000000001</v>
      </c>
    </row>
    <row r="163" spans="1:4" x14ac:dyDescent="0.2">
      <c r="A163" s="222" t="s">
        <v>1462</v>
      </c>
      <c r="B163" s="223">
        <v>905163</v>
      </c>
      <c r="C163" s="218">
        <v>0.152</v>
      </c>
      <c r="D163" s="218">
        <v>-0.15840000000000001</v>
      </c>
    </row>
    <row r="164" spans="1:4" x14ac:dyDescent="0.2">
      <c r="A164" s="224" t="s">
        <v>1463</v>
      </c>
      <c r="B164" s="225">
        <v>764860</v>
      </c>
      <c r="C164" s="221">
        <v>0.14199999999999999</v>
      </c>
      <c r="D164" s="221">
        <v>-0.155</v>
      </c>
    </row>
    <row r="165" spans="1:4" x14ac:dyDescent="0.2">
      <c r="A165" s="222" t="s">
        <v>1464</v>
      </c>
      <c r="B165" s="223">
        <v>825210</v>
      </c>
      <c r="C165" s="218">
        <v>0.2268</v>
      </c>
      <c r="D165" s="218">
        <v>7.8899999999999998E-2</v>
      </c>
    </row>
    <row r="166" spans="1:4" x14ac:dyDescent="0.2">
      <c r="A166" s="224" t="s">
        <v>1465</v>
      </c>
      <c r="B166" s="225">
        <v>906619</v>
      </c>
      <c r="C166" s="221">
        <v>0.31709999999999999</v>
      </c>
      <c r="D166" s="221">
        <v>9.8699999999999996E-2</v>
      </c>
    </row>
    <row r="167" spans="1:4" x14ac:dyDescent="0.2">
      <c r="A167" s="222" t="s">
        <v>1466</v>
      </c>
      <c r="B167" s="223">
        <v>886158</v>
      </c>
      <c r="C167" s="218">
        <v>9.5600000000000004E-2</v>
      </c>
      <c r="D167" s="218">
        <v>-2.2599999999999999E-2</v>
      </c>
    </row>
    <row r="168" spans="1:4" x14ac:dyDescent="0.2">
      <c r="A168" s="224" t="s">
        <v>1467</v>
      </c>
      <c r="B168" s="225">
        <v>928811</v>
      </c>
      <c r="C168" s="221">
        <v>6.3799999999999996E-2</v>
      </c>
      <c r="D168" s="221">
        <v>4.8099999999999997E-2</v>
      </c>
    </row>
    <row r="169" spans="1:4" x14ac:dyDescent="0.2">
      <c r="A169" s="222" t="s">
        <v>1468</v>
      </c>
      <c r="B169" s="223">
        <v>976519</v>
      </c>
      <c r="C169" s="218">
        <v>7.1499999999999994E-2</v>
      </c>
      <c r="D169" s="218">
        <v>5.1400000000000001E-2</v>
      </c>
    </row>
    <row r="170" spans="1:4" x14ac:dyDescent="0.2">
      <c r="A170" s="224" t="s">
        <v>1469</v>
      </c>
      <c r="B170" s="225">
        <v>896846</v>
      </c>
      <c r="C170" s="221">
        <v>6.2100000000000002E-2</v>
      </c>
      <c r="D170" s="221">
        <v>-8.1600000000000006E-2</v>
      </c>
    </row>
    <row r="171" spans="1:4" x14ac:dyDescent="0.2">
      <c r="A171" s="222" t="s">
        <v>1470</v>
      </c>
      <c r="B171" s="223">
        <v>904496</v>
      </c>
      <c r="C171" s="218">
        <v>6.2899999999999998E-2</v>
      </c>
      <c r="D171" s="218">
        <v>8.5000000000000006E-3</v>
      </c>
    </row>
    <row r="172" spans="1:4" x14ac:dyDescent="0.2">
      <c r="A172" s="224" t="s">
        <v>1471</v>
      </c>
      <c r="B172" s="225">
        <v>915930</v>
      </c>
      <c r="C172" s="221">
        <v>8.2000000000000007E-3</v>
      </c>
      <c r="D172" s="221">
        <v>1.26E-2</v>
      </c>
    </row>
    <row r="173" spans="1:4" x14ac:dyDescent="0.2">
      <c r="A173" s="222" t="s">
        <v>1472</v>
      </c>
      <c r="B173" s="223">
        <v>905091</v>
      </c>
      <c r="C173" s="218">
        <v>2.86E-2</v>
      </c>
      <c r="D173" s="218">
        <v>-1.18E-2</v>
      </c>
    </row>
    <row r="174" spans="1:4" x14ac:dyDescent="0.2">
      <c r="A174" s="224" t="s">
        <v>1473</v>
      </c>
      <c r="B174" s="225">
        <v>1024012</v>
      </c>
      <c r="C174" s="221">
        <v>-4.7899999999999998E-2</v>
      </c>
      <c r="D174" s="221">
        <v>0.13139999999999999</v>
      </c>
    </row>
    <row r="175" spans="1:4" x14ac:dyDescent="0.2">
      <c r="A175" s="222" t="s">
        <v>1474</v>
      </c>
      <c r="B175" s="223">
        <v>995244</v>
      </c>
      <c r="C175" s="218">
        <v>9.9500000000000005E-2</v>
      </c>
      <c r="D175" s="218">
        <v>-2.81E-2</v>
      </c>
    </row>
    <row r="176" spans="1:4" x14ac:dyDescent="0.2">
      <c r="A176" s="224" t="s">
        <v>1475</v>
      </c>
      <c r="B176" s="225">
        <v>845526</v>
      </c>
      <c r="C176" s="221">
        <v>0.1055</v>
      </c>
      <c r="D176" s="221">
        <v>-0.15040000000000001</v>
      </c>
    </row>
    <row r="177" spans="1:4" x14ac:dyDescent="0.2">
      <c r="A177" s="222" t="s">
        <v>1476</v>
      </c>
      <c r="B177" s="223">
        <v>870029</v>
      </c>
      <c r="C177" s="218">
        <v>5.4300000000000001E-2</v>
      </c>
      <c r="D177" s="218">
        <v>2.9000000000000001E-2</v>
      </c>
    </row>
    <row r="178" spans="1:4" x14ac:dyDescent="0.2">
      <c r="A178" s="224" t="s">
        <v>1477</v>
      </c>
      <c r="B178" s="225">
        <v>864820</v>
      </c>
      <c r="C178" s="221">
        <v>-4.6100000000000002E-2</v>
      </c>
      <c r="D178" s="221">
        <v>-6.0000000000000001E-3</v>
      </c>
    </row>
    <row r="179" spans="1:4" x14ac:dyDescent="0.2">
      <c r="A179" s="222" t="s">
        <v>1478</v>
      </c>
      <c r="B179" s="223">
        <v>945243</v>
      </c>
      <c r="C179" s="218">
        <v>6.6699999999999995E-2</v>
      </c>
      <c r="D179" s="218">
        <v>9.2999999999999999E-2</v>
      </c>
    </row>
    <row r="180" spans="1:4" x14ac:dyDescent="0.2">
      <c r="A180" s="224" t="s">
        <v>1479</v>
      </c>
      <c r="B180" s="225">
        <v>868097</v>
      </c>
      <c r="C180" s="221">
        <v>-6.54E-2</v>
      </c>
      <c r="D180" s="221">
        <v>-8.1600000000000006E-2</v>
      </c>
    </row>
    <row r="181" spans="1:4" x14ac:dyDescent="0.2">
      <c r="A181" s="222" t="s">
        <v>1480</v>
      </c>
      <c r="B181" s="223">
        <v>870573</v>
      </c>
      <c r="C181" s="218">
        <v>-0.1085</v>
      </c>
      <c r="D181" s="218">
        <v>2.8999999999999998E-3</v>
      </c>
    </row>
    <row r="182" spans="1:4" x14ac:dyDescent="0.2">
      <c r="A182" s="224" t="s">
        <v>1481</v>
      </c>
      <c r="B182" s="225">
        <v>952902</v>
      </c>
      <c r="C182" s="221">
        <v>6.25E-2</v>
      </c>
      <c r="D182" s="221">
        <v>9.4600000000000004E-2</v>
      </c>
    </row>
    <row r="183" spans="1:4" x14ac:dyDescent="0.2">
      <c r="A183" s="222" t="s">
        <v>1482</v>
      </c>
      <c r="B183" s="223">
        <v>944413</v>
      </c>
      <c r="C183" s="218">
        <v>4.41E-2</v>
      </c>
      <c r="D183" s="218">
        <v>-8.8999999999999999E-3</v>
      </c>
    </row>
    <row r="184" spans="1:4" x14ac:dyDescent="0.2">
      <c r="A184" s="224" t="s">
        <v>1483</v>
      </c>
      <c r="B184" s="225">
        <v>921511</v>
      </c>
      <c r="C184" s="221">
        <v>6.1000000000000004E-3</v>
      </c>
      <c r="D184" s="221">
        <v>-2.4199999999999999E-2</v>
      </c>
    </row>
    <row r="185" spans="1:4" x14ac:dyDescent="0.2">
      <c r="A185" s="222" t="s">
        <v>1484</v>
      </c>
      <c r="B185" s="223">
        <v>920906</v>
      </c>
      <c r="C185" s="218">
        <v>1.7500000000000002E-2</v>
      </c>
      <c r="D185" s="218">
        <v>-6.9999999999999999E-4</v>
      </c>
    </row>
    <row r="186" spans="1:4" x14ac:dyDescent="0.2">
      <c r="A186" s="224" t="s">
        <v>1485</v>
      </c>
      <c r="B186" s="225">
        <v>1180715</v>
      </c>
      <c r="C186" s="221">
        <v>0.153</v>
      </c>
      <c r="D186" s="221">
        <v>0.28210000000000002</v>
      </c>
    </row>
    <row r="187" spans="1:4" x14ac:dyDescent="0.2">
      <c r="A187" s="222" t="s">
        <v>1486</v>
      </c>
      <c r="B187" s="223">
        <v>879770</v>
      </c>
      <c r="C187" s="218">
        <v>-0.11600000000000001</v>
      </c>
      <c r="D187" s="218">
        <v>-0.25490000000000002</v>
      </c>
    </row>
    <row r="188" spans="1:4" x14ac:dyDescent="0.2">
      <c r="A188" s="224" t="s">
        <v>1487</v>
      </c>
      <c r="B188" s="225">
        <v>796768</v>
      </c>
      <c r="C188" s="221">
        <v>-5.7700000000000001E-2</v>
      </c>
      <c r="D188" s="221">
        <v>-9.4299999999999995E-2</v>
      </c>
    </row>
    <row r="189" spans="1:4" x14ac:dyDescent="0.2">
      <c r="A189" s="222" t="s">
        <v>1488</v>
      </c>
      <c r="B189" s="223">
        <v>858074</v>
      </c>
      <c r="C189" s="218">
        <v>-1.37E-2</v>
      </c>
      <c r="D189" s="218">
        <v>7.6899999999999996E-2</v>
      </c>
    </row>
    <row r="190" spans="1:4" x14ac:dyDescent="0.2">
      <c r="A190" s="224" t="s">
        <v>1489</v>
      </c>
      <c r="B190" s="225">
        <v>865106</v>
      </c>
      <c r="C190" s="221">
        <v>2.9999999999999997E-4</v>
      </c>
      <c r="D190" s="221">
        <v>8.2000000000000007E-3</v>
      </c>
    </row>
    <row r="191" spans="1:4" x14ac:dyDescent="0.2">
      <c r="A191" s="222" t="s">
        <v>1533</v>
      </c>
      <c r="B191" s="223">
        <v>958224</v>
      </c>
      <c r="C191" s="218">
        <v>1.37E-2</v>
      </c>
      <c r="D191" s="218">
        <v>0.1076</v>
      </c>
    </row>
    <row r="192" spans="1:4" x14ac:dyDescent="0.2">
      <c r="A192" s="224" t="s">
        <v>1660</v>
      </c>
      <c r="B192" s="225">
        <v>967894</v>
      </c>
      <c r="C192" s="221">
        <v>0.115</v>
      </c>
      <c r="D192" s="221">
        <v>1.01E-2</v>
      </c>
    </row>
    <row r="193" spans="1:4" x14ac:dyDescent="0.2">
      <c r="A193" s="222" t="s">
        <v>1811</v>
      </c>
      <c r="B193" s="223">
        <v>972235</v>
      </c>
      <c r="C193" s="218">
        <v>0.1168</v>
      </c>
      <c r="D193" s="218">
        <v>4.4999999999999997E-3</v>
      </c>
    </row>
  </sheetData>
  <mergeCells count="1">
    <mergeCell ref="H1:I1"/>
  </mergeCells>
  <hyperlinks>
    <hyperlink ref="H1:I1" location="Index!A1" display="Regresar al Índice" xr:uid="{B083B1DF-13A3-418F-B986-2B33AA89EBAD}"/>
  </hyperlink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36B23-F458-4882-8592-A1FDB61665B7}">
  <sheetPr codeName="Hoja8"/>
  <dimension ref="A1:K216"/>
  <sheetViews>
    <sheetView zoomScaleNormal="100" workbookViewId="0"/>
  </sheetViews>
  <sheetFormatPr baseColWidth="10" defaultColWidth="11.42578125" defaultRowHeight="12.75" x14ac:dyDescent="0.2"/>
  <cols>
    <col min="1" max="1" width="32.42578125" style="207" customWidth="1"/>
    <col min="2" max="2" width="13.7109375" style="66" customWidth="1"/>
    <col min="3" max="3" width="12.85546875" style="207" customWidth="1"/>
    <col min="4" max="4" width="11.42578125" style="207" customWidth="1"/>
    <col min="5" max="6" width="10.5703125" style="207" customWidth="1"/>
    <col min="7" max="7" width="7.85546875" style="207" bestFit="1" customWidth="1"/>
    <col min="8" max="8" width="6.140625" style="207" bestFit="1" customWidth="1"/>
    <col min="9" max="9" width="7.85546875" style="207" bestFit="1" customWidth="1"/>
    <col min="10" max="10" width="6.42578125" style="207" bestFit="1" customWidth="1"/>
    <col min="11" max="16384" width="11.42578125" style="207"/>
  </cols>
  <sheetData>
    <row r="1" spans="1:11" ht="15" x14ac:dyDescent="0.25">
      <c r="A1" s="27" t="s">
        <v>1828</v>
      </c>
      <c r="H1" s="149" t="s">
        <v>1294</v>
      </c>
      <c r="I1" s="149"/>
      <c r="J1" s="27"/>
      <c r="K1" s="27"/>
    </row>
    <row r="2" spans="1:11" x14ac:dyDescent="0.2">
      <c r="A2" s="207" t="s">
        <v>1956</v>
      </c>
    </row>
    <row r="4" spans="1:11" ht="15.75" customHeight="1" x14ac:dyDescent="0.2"/>
    <row r="5" spans="1:11" ht="13.5" thickBot="1" x14ac:dyDescent="0.25">
      <c r="A5" s="208"/>
      <c r="B5" s="74"/>
      <c r="C5" s="208"/>
      <c r="D5" s="208"/>
      <c r="E5" s="208"/>
    </row>
    <row r="6" spans="1:11" ht="44.25" customHeight="1" x14ac:dyDescent="0.2">
      <c r="A6" s="127" t="s">
        <v>279</v>
      </c>
      <c r="B6" s="101">
        <v>2022</v>
      </c>
      <c r="C6" s="101">
        <v>2023</v>
      </c>
      <c r="D6" s="130" t="s">
        <v>51</v>
      </c>
      <c r="E6" s="130"/>
    </row>
    <row r="7" spans="1:11" ht="15.75" customHeight="1" thickBot="1" x14ac:dyDescent="0.25">
      <c r="A7" s="128"/>
      <c r="B7" s="102" t="s">
        <v>49</v>
      </c>
      <c r="C7" s="113" t="s">
        <v>45</v>
      </c>
      <c r="D7" s="88" t="s">
        <v>280</v>
      </c>
      <c r="E7" s="88" t="s">
        <v>281</v>
      </c>
    </row>
    <row r="8" spans="1:11" ht="26.25" thickBot="1" x14ac:dyDescent="0.25">
      <c r="A8" s="103" t="s">
        <v>269</v>
      </c>
      <c r="B8" s="104">
        <v>3956</v>
      </c>
      <c r="C8" s="104">
        <v>4029</v>
      </c>
      <c r="D8" s="105">
        <f>C8-B8</f>
        <v>73</v>
      </c>
      <c r="E8" s="106">
        <f>C8/B8-1</f>
        <v>1.8452982810920115E-2</v>
      </c>
    </row>
    <row r="9" spans="1:11" ht="15.75" customHeight="1" thickBot="1" x14ac:dyDescent="0.25">
      <c r="A9" s="115" t="s">
        <v>270</v>
      </c>
      <c r="B9" s="108">
        <v>31947</v>
      </c>
      <c r="C9" s="108">
        <v>32106</v>
      </c>
      <c r="D9" s="105">
        <f t="shared" ref="D9:D16" si="0">C9-B9</f>
        <v>159</v>
      </c>
      <c r="E9" s="106">
        <f t="shared" ref="E9:E16" si="1">C9/B9-1</f>
        <v>4.9769931448961913E-3</v>
      </c>
    </row>
    <row r="10" spans="1:11" ht="15.75" customHeight="1" thickBot="1" x14ac:dyDescent="0.25">
      <c r="A10" s="115" t="s">
        <v>271</v>
      </c>
      <c r="B10" s="108">
        <v>13340</v>
      </c>
      <c r="C10" s="108">
        <v>13835</v>
      </c>
      <c r="D10" s="105">
        <f t="shared" si="0"/>
        <v>495</v>
      </c>
      <c r="E10" s="106">
        <f t="shared" si="1"/>
        <v>3.710644677661179E-2</v>
      </c>
    </row>
    <row r="11" spans="1:11" ht="15.75" customHeight="1" thickBot="1" x14ac:dyDescent="0.25">
      <c r="A11" s="115" t="s">
        <v>282</v>
      </c>
      <c r="B11" s="109">
        <v>206</v>
      </c>
      <c r="C11" s="109">
        <v>208</v>
      </c>
      <c r="D11" s="105">
        <f t="shared" si="0"/>
        <v>2</v>
      </c>
      <c r="E11" s="106">
        <f t="shared" si="1"/>
        <v>9.7087378640776656E-3</v>
      </c>
    </row>
    <row r="12" spans="1:11" ht="15.75" customHeight="1" thickBot="1" x14ac:dyDescent="0.25">
      <c r="A12" s="115" t="s">
        <v>272</v>
      </c>
      <c r="B12" s="108">
        <v>15927</v>
      </c>
      <c r="C12" s="108">
        <v>16089</v>
      </c>
      <c r="D12" s="105">
        <f t="shared" si="0"/>
        <v>162</v>
      </c>
      <c r="E12" s="106">
        <f t="shared" si="1"/>
        <v>1.0171407044641256E-2</v>
      </c>
    </row>
    <row r="13" spans="1:11" ht="15.75" customHeight="1" thickBot="1" x14ac:dyDescent="0.25">
      <c r="A13" s="115" t="s">
        <v>273</v>
      </c>
      <c r="B13" s="109">
        <v>123</v>
      </c>
      <c r="C13" s="109">
        <v>122</v>
      </c>
      <c r="D13" s="105">
        <f t="shared" si="0"/>
        <v>-1</v>
      </c>
      <c r="E13" s="106">
        <f t="shared" si="1"/>
        <v>-8.1300813008130524E-3</v>
      </c>
    </row>
    <row r="14" spans="1:11" ht="13.5" thickBot="1" x14ac:dyDescent="0.25">
      <c r="A14" s="115" t="s">
        <v>274</v>
      </c>
      <c r="B14" s="108">
        <v>33990</v>
      </c>
      <c r="C14" s="108">
        <v>34546</v>
      </c>
      <c r="D14" s="105">
        <f t="shared" si="0"/>
        <v>556</v>
      </c>
      <c r="E14" s="106">
        <f t="shared" si="1"/>
        <v>1.6357752280082405E-2</v>
      </c>
    </row>
    <row r="15" spans="1:11" ht="13.5" thickBot="1" x14ac:dyDescent="0.25">
      <c r="A15" s="120" t="s">
        <v>275</v>
      </c>
      <c r="B15" s="111">
        <v>6186</v>
      </c>
      <c r="C15" s="111">
        <v>6302</v>
      </c>
      <c r="D15" s="105">
        <f t="shared" si="0"/>
        <v>116</v>
      </c>
      <c r="E15" s="106">
        <f t="shared" si="1"/>
        <v>1.8752020691884974E-2</v>
      </c>
    </row>
    <row r="16" spans="1:11" ht="13.5" thickBot="1" x14ac:dyDescent="0.25">
      <c r="A16" s="84" t="s">
        <v>283</v>
      </c>
      <c r="B16" s="85">
        <f>SUM(B8:B15)</f>
        <v>105675</v>
      </c>
      <c r="C16" s="85">
        <f>SUM(C8:C15)</f>
        <v>107237</v>
      </c>
      <c r="D16" s="86">
        <f t="shared" si="0"/>
        <v>1562</v>
      </c>
      <c r="E16" s="112">
        <f t="shared" si="1"/>
        <v>1.4781168677549195E-2</v>
      </c>
    </row>
    <row r="17" spans="2:2" x14ac:dyDescent="0.2">
      <c r="B17" s="5"/>
    </row>
    <row r="18" spans="2:2" x14ac:dyDescent="0.2">
      <c r="B18" s="5"/>
    </row>
    <row r="19" spans="2:2" ht="15" customHeight="1" x14ac:dyDescent="0.2"/>
    <row r="26" spans="2:2" ht="12.75" customHeight="1" x14ac:dyDescent="0.2"/>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3">
    <mergeCell ref="H1:I1"/>
    <mergeCell ref="A6:A7"/>
    <mergeCell ref="D6:E6"/>
  </mergeCells>
  <hyperlinks>
    <hyperlink ref="H1:I1" location="Index!A1" display="Regresar al Índice" xr:uid="{4FCA2EB3-F235-482C-A418-C129761B4C81}"/>
  </hyperlinks>
  <pageMargins left="0.7" right="0.7" top="0.75" bottom="0.75" header="0.3" footer="0.3"/>
  <pageSetup orientation="portrait" horizontalDpi="4294967295" verticalDpi="4294967295"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8268C-80C4-42C2-9686-F637178450BD}">
  <sheetPr codeName="Hoja149"/>
  <dimension ref="A1:I18"/>
  <sheetViews>
    <sheetView workbookViewId="0"/>
  </sheetViews>
  <sheetFormatPr baseColWidth="10" defaultRowHeight="12.75" x14ac:dyDescent="0.2"/>
  <cols>
    <col min="1" max="1" width="15.7109375" style="82" customWidth="1"/>
    <col min="2" max="2" width="38.7109375" style="82" customWidth="1"/>
    <col min="3" max="3" width="10.7109375" style="82" customWidth="1"/>
    <col min="4" max="16384" width="11.42578125" style="82"/>
  </cols>
  <sheetData>
    <row r="1" spans="1:9" ht="15" x14ac:dyDescent="0.25">
      <c r="A1" s="27" t="s">
        <v>1953</v>
      </c>
      <c r="H1" s="151" t="s">
        <v>1294</v>
      </c>
      <c r="I1" s="151"/>
    </row>
    <row r="2" spans="1:9" x14ac:dyDescent="0.2">
      <c r="A2" s="82" t="s">
        <v>1534</v>
      </c>
    </row>
    <row r="6" spans="1:9" ht="30" customHeight="1" x14ac:dyDescent="0.2">
      <c r="A6" s="215" t="s">
        <v>1274</v>
      </c>
      <c r="B6" s="215" t="s">
        <v>1275</v>
      </c>
      <c r="C6" s="215" t="s">
        <v>1276</v>
      </c>
    </row>
    <row r="7" spans="1:9" x14ac:dyDescent="0.2">
      <c r="A7" s="216" t="s">
        <v>345</v>
      </c>
      <c r="B7" s="217" t="s">
        <v>1234</v>
      </c>
      <c r="C7" s="218">
        <v>0.27739999999999998</v>
      </c>
    </row>
    <row r="8" spans="1:9" x14ac:dyDescent="0.2">
      <c r="A8" s="219" t="s">
        <v>345</v>
      </c>
      <c r="B8" s="220" t="s">
        <v>1235</v>
      </c>
      <c r="C8" s="221">
        <v>0.62660000000000005</v>
      </c>
    </row>
    <row r="9" spans="1:9" x14ac:dyDescent="0.2">
      <c r="A9" s="216" t="s">
        <v>345</v>
      </c>
      <c r="B9" s="217" t="s">
        <v>1236</v>
      </c>
      <c r="C9" s="218">
        <v>0.66800000000000004</v>
      </c>
    </row>
    <row r="10" spans="1:9" x14ac:dyDescent="0.2">
      <c r="A10" s="219" t="s">
        <v>346</v>
      </c>
      <c r="B10" s="220" t="s">
        <v>1234</v>
      </c>
      <c r="C10" s="221">
        <v>0.70169999999999999</v>
      </c>
    </row>
    <row r="11" spans="1:9" x14ac:dyDescent="0.2">
      <c r="A11" s="216" t="s">
        <v>346</v>
      </c>
      <c r="B11" s="217" t="s">
        <v>1235</v>
      </c>
      <c r="C11" s="218">
        <v>0.37040000000000001</v>
      </c>
    </row>
    <row r="12" spans="1:9" x14ac:dyDescent="0.2">
      <c r="A12" s="219" t="s">
        <v>346</v>
      </c>
      <c r="B12" s="220" t="s">
        <v>1236</v>
      </c>
      <c r="C12" s="221">
        <v>0.32900000000000001</v>
      </c>
    </row>
    <row r="13" spans="1:9" x14ac:dyDescent="0.2">
      <c r="A13" s="216" t="s">
        <v>348</v>
      </c>
      <c r="B13" s="217" t="s">
        <v>1234</v>
      </c>
      <c r="C13" s="218">
        <v>8.5000000000000006E-3</v>
      </c>
    </row>
    <row r="14" spans="1:9" x14ac:dyDescent="0.2">
      <c r="A14" s="219" t="s">
        <v>348</v>
      </c>
      <c r="B14" s="220" t="s">
        <v>1235</v>
      </c>
      <c r="C14" s="221">
        <v>1.1000000000000001E-3</v>
      </c>
    </row>
    <row r="15" spans="1:9" x14ac:dyDescent="0.2">
      <c r="A15" s="216" t="s">
        <v>348</v>
      </c>
      <c r="B15" s="217" t="s">
        <v>1236</v>
      </c>
      <c r="C15" s="218">
        <v>1.1000000000000001E-3</v>
      </c>
    </row>
    <row r="16" spans="1:9" x14ac:dyDescent="0.2">
      <c r="A16" s="219" t="s">
        <v>347</v>
      </c>
      <c r="B16" s="220" t="s">
        <v>1234</v>
      </c>
      <c r="C16" s="221">
        <v>1.24E-2</v>
      </c>
    </row>
    <row r="17" spans="1:3" x14ac:dyDescent="0.2">
      <c r="A17" s="216" t="s">
        <v>347</v>
      </c>
      <c r="B17" s="217" t="s">
        <v>1235</v>
      </c>
      <c r="C17" s="218">
        <v>2E-3</v>
      </c>
    </row>
    <row r="18" spans="1:3" x14ac:dyDescent="0.2">
      <c r="A18" s="219" t="s">
        <v>347</v>
      </c>
      <c r="B18" s="220" t="s">
        <v>1236</v>
      </c>
      <c r="C18" s="221">
        <v>1.9E-3</v>
      </c>
    </row>
  </sheetData>
  <mergeCells count="5">
    <mergeCell ref="A7:A9"/>
    <mergeCell ref="A10:A12"/>
    <mergeCell ref="A13:A15"/>
    <mergeCell ref="A16:A18"/>
    <mergeCell ref="H1:I1"/>
  </mergeCells>
  <hyperlinks>
    <hyperlink ref="H1:I1" location="Index!A1" display="Regresar al Índice" xr:uid="{66D8D565-8CA8-4A23-90D7-4396280B8440}"/>
  </hyperlink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F8E69-ED81-4265-934D-2BFFA8B2EA52}">
  <sheetPr codeName="Hoja201"/>
  <dimension ref="A1:I884"/>
  <sheetViews>
    <sheetView workbookViewId="0"/>
  </sheetViews>
  <sheetFormatPr baseColWidth="10" defaultRowHeight="12.75" x14ac:dyDescent="0.2"/>
  <cols>
    <col min="1" max="1" width="40.7109375" style="82" customWidth="1"/>
    <col min="2" max="2" width="32.7109375" style="82" customWidth="1"/>
    <col min="3" max="3" width="50.7109375" style="82" customWidth="1"/>
    <col min="4" max="4" width="15.7109375" style="82" customWidth="1"/>
    <col min="5" max="5" width="11.7109375" style="82" customWidth="1"/>
    <col min="6" max="6" width="15.7109375" style="82" customWidth="1"/>
    <col min="7" max="7" width="11.7109375" style="82" customWidth="1"/>
    <col min="8" max="8" width="5.7109375" style="82" customWidth="1"/>
    <col min="9" max="9" width="11.7109375" style="82" customWidth="1"/>
    <col min="10" max="16384" width="11.42578125" style="82"/>
  </cols>
  <sheetData>
    <row r="1" spans="1:9" ht="15" x14ac:dyDescent="0.25">
      <c r="A1" s="27" t="s">
        <v>1954</v>
      </c>
      <c r="B1" s="27" t="s">
        <v>53</v>
      </c>
      <c r="C1" s="27" t="s">
        <v>53</v>
      </c>
      <c r="D1" s="27" t="s">
        <v>53</v>
      </c>
      <c r="E1" s="27" t="s">
        <v>53</v>
      </c>
      <c r="F1" s="27" t="s">
        <v>53</v>
      </c>
      <c r="G1" s="27" t="s">
        <v>53</v>
      </c>
      <c r="H1" s="149" t="s">
        <v>1294</v>
      </c>
      <c r="I1" s="149"/>
    </row>
    <row r="2" spans="1:9" x14ac:dyDescent="0.2">
      <c r="A2" s="27" t="s">
        <v>141</v>
      </c>
      <c r="B2" s="27" t="s">
        <v>53</v>
      </c>
      <c r="C2" s="27" t="s">
        <v>53</v>
      </c>
      <c r="D2" s="27" t="s">
        <v>53</v>
      </c>
      <c r="E2" s="27" t="s">
        <v>53</v>
      </c>
      <c r="F2" s="27" t="s">
        <v>53</v>
      </c>
      <c r="G2" s="27" t="s">
        <v>53</v>
      </c>
      <c r="H2" s="27" t="s">
        <v>53</v>
      </c>
      <c r="I2" s="27"/>
    </row>
    <row r="3" spans="1:9" x14ac:dyDescent="0.2">
      <c r="A3" s="27"/>
      <c r="B3" s="27"/>
      <c r="C3" s="27"/>
      <c r="D3" s="27"/>
      <c r="E3" s="27"/>
      <c r="F3" s="27"/>
      <c r="G3" s="27"/>
      <c r="H3" s="27"/>
      <c r="I3" s="27"/>
    </row>
    <row r="4" spans="1:9" x14ac:dyDescent="0.2">
      <c r="A4" s="27"/>
      <c r="B4" s="27"/>
      <c r="C4" s="27"/>
      <c r="D4" s="27"/>
      <c r="E4" s="27"/>
      <c r="F4" s="27"/>
      <c r="G4" s="27"/>
      <c r="H4" s="27"/>
      <c r="I4" s="27"/>
    </row>
    <row r="5" spans="1:9" x14ac:dyDescent="0.2">
      <c r="A5" s="27"/>
      <c r="B5" s="27"/>
      <c r="C5" s="27"/>
      <c r="D5" s="27"/>
      <c r="E5" s="27"/>
      <c r="F5" s="27"/>
      <c r="G5" s="27"/>
      <c r="H5" s="27"/>
      <c r="I5" s="27"/>
    </row>
    <row r="6" spans="1:9" x14ac:dyDescent="0.2">
      <c r="A6" s="27" t="s">
        <v>539</v>
      </c>
      <c r="B6" s="27" t="s">
        <v>540</v>
      </c>
      <c r="C6" s="27" t="s">
        <v>1527</v>
      </c>
      <c r="D6" s="27" t="s">
        <v>1799</v>
      </c>
      <c r="E6" s="27" t="s">
        <v>1800</v>
      </c>
      <c r="F6" s="27" t="s">
        <v>1572</v>
      </c>
      <c r="G6" s="27" t="s">
        <v>1801</v>
      </c>
      <c r="H6" s="27" t="s">
        <v>1528</v>
      </c>
      <c r="I6" s="27" t="s">
        <v>128</v>
      </c>
    </row>
    <row r="7" spans="1:9" x14ac:dyDescent="0.2">
      <c r="A7" s="27" t="s">
        <v>498</v>
      </c>
      <c r="B7" s="27" t="s">
        <v>145</v>
      </c>
      <c r="C7" s="27" t="s">
        <v>335</v>
      </c>
      <c r="D7" s="27">
        <v>11528</v>
      </c>
      <c r="E7" s="27">
        <v>8.4918308116151295E-2</v>
      </c>
      <c r="F7" s="27">
        <v>10156</v>
      </c>
      <c r="G7" s="27">
        <v>7.6730709660846594E-2</v>
      </c>
      <c r="H7" s="27">
        <v>1372</v>
      </c>
      <c r="I7" s="27">
        <v>13.5092556124458</v>
      </c>
    </row>
    <row r="8" spans="1:9" x14ac:dyDescent="0.2">
      <c r="A8" s="27" t="s">
        <v>497</v>
      </c>
      <c r="B8" s="27" t="s">
        <v>143</v>
      </c>
      <c r="C8" s="27" t="s">
        <v>336</v>
      </c>
      <c r="D8" s="27">
        <v>11848</v>
      </c>
      <c r="E8" s="27">
        <v>0.100468082219659</v>
      </c>
      <c r="F8" s="27">
        <v>10630</v>
      </c>
      <c r="G8" s="27">
        <v>9.1179674566617797E-2</v>
      </c>
      <c r="H8" s="27">
        <v>1218</v>
      </c>
      <c r="I8" s="27">
        <v>11.458137347130799</v>
      </c>
    </row>
    <row r="9" spans="1:9" x14ac:dyDescent="0.2">
      <c r="A9" s="27" t="s">
        <v>439</v>
      </c>
      <c r="B9" s="27" t="s">
        <v>55</v>
      </c>
      <c r="C9" s="27" t="s">
        <v>336</v>
      </c>
      <c r="D9" s="27">
        <v>44790</v>
      </c>
      <c r="E9" s="27">
        <v>6.4475729832440806E-2</v>
      </c>
      <c r="F9" s="27">
        <v>43623</v>
      </c>
      <c r="G9" s="27">
        <v>6.27241277172116E-2</v>
      </c>
      <c r="H9" s="27">
        <v>1167</v>
      </c>
      <c r="I9" s="27">
        <v>2.6751942782477198</v>
      </c>
    </row>
    <row r="10" spans="1:9" x14ac:dyDescent="0.2">
      <c r="A10" s="27" t="s">
        <v>498</v>
      </c>
      <c r="B10" s="27" t="s">
        <v>145</v>
      </c>
      <c r="C10" s="27" t="s">
        <v>338</v>
      </c>
      <c r="D10" s="27">
        <v>45747</v>
      </c>
      <c r="E10" s="27">
        <v>0.336984545575084</v>
      </c>
      <c r="F10" s="27">
        <v>44731</v>
      </c>
      <c r="G10" s="27">
        <v>0.33795208486011502</v>
      </c>
      <c r="H10" s="27">
        <v>1016</v>
      </c>
      <c r="I10" s="27">
        <v>2.2713554358275001</v>
      </c>
    </row>
    <row r="11" spans="1:9" x14ac:dyDescent="0.2">
      <c r="A11" s="27" t="s">
        <v>542</v>
      </c>
      <c r="B11" s="27" t="s">
        <v>142</v>
      </c>
      <c r="C11" s="27" t="s">
        <v>336</v>
      </c>
      <c r="D11" s="27">
        <v>46415</v>
      </c>
      <c r="E11" s="27">
        <v>9.9465758620615796E-2</v>
      </c>
      <c r="F11" s="27">
        <v>45461</v>
      </c>
      <c r="G11" s="27">
        <v>9.7500348514256902E-2</v>
      </c>
      <c r="H11" s="27">
        <v>954</v>
      </c>
      <c r="I11" s="27">
        <v>2.0985020127141998</v>
      </c>
    </row>
    <row r="12" spans="1:9" x14ac:dyDescent="0.2">
      <c r="A12" s="27" t="s">
        <v>498</v>
      </c>
      <c r="B12" s="27" t="s">
        <v>145</v>
      </c>
      <c r="C12" s="27" t="s">
        <v>340</v>
      </c>
      <c r="D12" s="27">
        <v>35643</v>
      </c>
      <c r="E12" s="27">
        <v>0.262555799460789</v>
      </c>
      <c r="F12" s="27">
        <v>34775</v>
      </c>
      <c r="G12" s="27">
        <v>0.26273241713823797</v>
      </c>
      <c r="H12" s="27">
        <v>868</v>
      </c>
      <c r="I12" s="27">
        <v>2.4960460100646999</v>
      </c>
    </row>
    <row r="13" spans="1:9" x14ac:dyDescent="0.2">
      <c r="A13" s="27" t="s">
        <v>542</v>
      </c>
      <c r="B13" s="27" t="s">
        <v>142</v>
      </c>
      <c r="C13" s="27" t="s">
        <v>335</v>
      </c>
      <c r="D13" s="27">
        <v>42947</v>
      </c>
      <c r="E13" s="27">
        <v>9.2033953150481199E-2</v>
      </c>
      <c r="F13" s="27">
        <v>42133</v>
      </c>
      <c r="G13" s="27">
        <v>9.0362776532658506E-2</v>
      </c>
      <c r="H13" s="27">
        <v>814</v>
      </c>
      <c r="I13" s="27">
        <v>1.9319773099470701</v>
      </c>
    </row>
    <row r="14" spans="1:9" x14ac:dyDescent="0.2">
      <c r="A14" s="27" t="s">
        <v>442</v>
      </c>
      <c r="B14" s="27" t="s">
        <v>175</v>
      </c>
      <c r="C14" s="27" t="s">
        <v>342</v>
      </c>
      <c r="D14" s="27">
        <v>1511</v>
      </c>
      <c r="E14" s="27">
        <v>0.92021924482338602</v>
      </c>
      <c r="F14" s="27">
        <v>853</v>
      </c>
      <c r="G14" s="27">
        <v>0.88119834710743805</v>
      </c>
      <c r="H14" s="27">
        <v>658</v>
      </c>
      <c r="I14" s="27">
        <v>77.139507620164096</v>
      </c>
    </row>
    <row r="15" spans="1:9" x14ac:dyDescent="0.2">
      <c r="A15" s="27" t="s">
        <v>439</v>
      </c>
      <c r="B15" s="27" t="s">
        <v>55</v>
      </c>
      <c r="C15" s="27" t="s">
        <v>335</v>
      </c>
      <c r="D15" s="27">
        <v>179514</v>
      </c>
      <c r="E15" s="27">
        <v>0.25841250647780301</v>
      </c>
      <c r="F15" s="27">
        <v>178913</v>
      </c>
      <c r="G15" s="27">
        <v>0.257253326508252</v>
      </c>
      <c r="H15" s="27">
        <v>601</v>
      </c>
      <c r="I15" s="27">
        <v>0.33591745708807502</v>
      </c>
    </row>
    <row r="16" spans="1:9" x14ac:dyDescent="0.2">
      <c r="A16" s="27" t="s">
        <v>470</v>
      </c>
      <c r="B16" s="27" t="s">
        <v>156</v>
      </c>
      <c r="C16" s="27" t="s">
        <v>339</v>
      </c>
      <c r="D16" s="27">
        <v>6425</v>
      </c>
      <c r="E16" s="27">
        <v>9.3890195963817605E-2</v>
      </c>
      <c r="F16" s="27">
        <v>5869</v>
      </c>
      <c r="G16" s="27">
        <v>8.6301208716877895E-2</v>
      </c>
      <c r="H16" s="27">
        <v>556</v>
      </c>
      <c r="I16" s="27">
        <v>9.4735048560231601</v>
      </c>
    </row>
    <row r="17" spans="1:9" x14ac:dyDescent="0.2">
      <c r="A17" s="27" t="s">
        <v>485</v>
      </c>
      <c r="B17" s="27" t="s">
        <v>153</v>
      </c>
      <c r="C17" s="27" t="s">
        <v>337</v>
      </c>
      <c r="D17" s="27">
        <v>2718</v>
      </c>
      <c r="E17" s="27">
        <v>0.42218080149114601</v>
      </c>
      <c r="F17" s="27">
        <v>2211</v>
      </c>
      <c r="G17" s="27">
        <v>0.37392186707255198</v>
      </c>
      <c r="H17" s="27">
        <v>507</v>
      </c>
      <c r="I17" s="27">
        <v>22.930800542740801</v>
      </c>
    </row>
    <row r="18" spans="1:9" x14ac:dyDescent="0.2">
      <c r="A18" s="27" t="s">
        <v>453</v>
      </c>
      <c r="B18" s="27" t="s">
        <v>151</v>
      </c>
      <c r="C18" s="27" t="s">
        <v>337</v>
      </c>
      <c r="D18" s="27">
        <v>4390</v>
      </c>
      <c r="E18" s="27">
        <v>0.1149365100144</v>
      </c>
      <c r="F18" s="27">
        <v>4056</v>
      </c>
      <c r="G18" s="27">
        <v>0.107786340685623</v>
      </c>
      <c r="H18" s="27">
        <v>334</v>
      </c>
      <c r="I18" s="27">
        <v>8.2347140039447808</v>
      </c>
    </row>
    <row r="19" spans="1:9" x14ac:dyDescent="0.2">
      <c r="A19" s="27" t="s">
        <v>455</v>
      </c>
      <c r="B19" s="27" t="s">
        <v>244</v>
      </c>
      <c r="C19" s="27" t="s">
        <v>342</v>
      </c>
      <c r="D19" s="27">
        <v>633</v>
      </c>
      <c r="E19" s="27">
        <v>0.41291585127201602</v>
      </c>
      <c r="F19" s="27">
        <v>315</v>
      </c>
      <c r="G19" s="27">
        <v>0.26537489469250197</v>
      </c>
      <c r="H19" s="27">
        <v>318</v>
      </c>
      <c r="I19" s="27">
        <v>100.95238095238101</v>
      </c>
    </row>
    <row r="20" spans="1:9" x14ac:dyDescent="0.2">
      <c r="A20" s="27" t="s">
        <v>430</v>
      </c>
      <c r="B20" s="27" t="s">
        <v>168</v>
      </c>
      <c r="C20" s="27" t="s">
        <v>342</v>
      </c>
      <c r="D20" s="27">
        <v>1950</v>
      </c>
      <c r="E20" s="27">
        <v>0.29195987423267</v>
      </c>
      <c r="F20" s="27">
        <v>1672</v>
      </c>
      <c r="G20" s="27">
        <v>0.26670920401977999</v>
      </c>
      <c r="H20" s="27">
        <v>278</v>
      </c>
      <c r="I20" s="27">
        <v>16.626794258373199</v>
      </c>
    </row>
    <row r="21" spans="1:9" x14ac:dyDescent="0.2">
      <c r="A21" s="27" t="s">
        <v>439</v>
      </c>
      <c r="B21" s="27" t="s">
        <v>55</v>
      </c>
      <c r="C21" s="27" t="s">
        <v>339</v>
      </c>
      <c r="D21" s="27">
        <v>33653</v>
      </c>
      <c r="E21" s="27">
        <v>4.8443887833246997E-2</v>
      </c>
      <c r="F21" s="27">
        <v>33383</v>
      </c>
      <c r="G21" s="27">
        <v>4.8000356591331998E-2</v>
      </c>
      <c r="H21" s="27">
        <v>270</v>
      </c>
      <c r="I21" s="27">
        <v>0.80879489560554696</v>
      </c>
    </row>
    <row r="22" spans="1:9" x14ac:dyDescent="0.2">
      <c r="A22" s="27" t="s">
        <v>506</v>
      </c>
      <c r="B22" s="27" t="s">
        <v>172</v>
      </c>
      <c r="C22" s="27" t="s">
        <v>337</v>
      </c>
      <c r="D22" s="27">
        <v>4146</v>
      </c>
      <c r="E22" s="27">
        <v>0.60649502633118801</v>
      </c>
      <c r="F22" s="27">
        <v>3887</v>
      </c>
      <c r="G22" s="27">
        <v>0.59580012262415705</v>
      </c>
      <c r="H22" s="27">
        <v>259</v>
      </c>
      <c r="I22" s="27">
        <v>6.66323642912272</v>
      </c>
    </row>
    <row r="23" spans="1:9" x14ac:dyDescent="0.2">
      <c r="A23" s="27" t="s">
        <v>483</v>
      </c>
      <c r="B23" s="27" t="s">
        <v>160</v>
      </c>
      <c r="C23" s="27" t="s">
        <v>337</v>
      </c>
      <c r="D23" s="27">
        <v>8370</v>
      </c>
      <c r="E23" s="27">
        <v>0.53078825543788399</v>
      </c>
      <c r="F23" s="27">
        <v>8120</v>
      </c>
      <c r="G23" s="27">
        <v>0.53214496362802299</v>
      </c>
      <c r="H23" s="27">
        <v>250</v>
      </c>
      <c r="I23" s="27">
        <v>3.0788177339901499</v>
      </c>
    </row>
    <row r="24" spans="1:9" x14ac:dyDescent="0.2">
      <c r="A24" s="27" t="s">
        <v>453</v>
      </c>
      <c r="B24" s="27" t="s">
        <v>151</v>
      </c>
      <c r="C24" s="27" t="s">
        <v>338</v>
      </c>
      <c r="D24" s="27">
        <v>20432</v>
      </c>
      <c r="E24" s="27">
        <v>0.53493912815813605</v>
      </c>
      <c r="F24" s="27">
        <v>20186</v>
      </c>
      <c r="G24" s="27">
        <v>0.53643369651873496</v>
      </c>
      <c r="H24" s="27">
        <v>246</v>
      </c>
      <c r="I24" s="27">
        <v>1.2186664024571601</v>
      </c>
    </row>
    <row r="25" spans="1:9" x14ac:dyDescent="0.2">
      <c r="A25" s="27" t="s">
        <v>467</v>
      </c>
      <c r="B25" s="27" t="s">
        <v>144</v>
      </c>
      <c r="C25" s="27" t="s">
        <v>338</v>
      </c>
      <c r="D25" s="27">
        <v>2654</v>
      </c>
      <c r="E25" s="27">
        <v>3.3385327563651E-2</v>
      </c>
      <c r="F25" s="27">
        <v>2414</v>
      </c>
      <c r="G25" s="27">
        <v>3.04191133849139E-2</v>
      </c>
      <c r="H25" s="27">
        <v>240</v>
      </c>
      <c r="I25" s="27">
        <v>9.9420049710024792</v>
      </c>
    </row>
    <row r="26" spans="1:9" x14ac:dyDescent="0.2">
      <c r="A26" s="27" t="s">
        <v>511</v>
      </c>
      <c r="B26" s="27" t="s">
        <v>243</v>
      </c>
      <c r="C26" s="27" t="s">
        <v>337</v>
      </c>
      <c r="D26" s="27">
        <v>1242</v>
      </c>
      <c r="E26" s="27">
        <v>0.176998717400599</v>
      </c>
      <c r="F26" s="27">
        <v>1032</v>
      </c>
      <c r="G26" s="27">
        <v>0.15320665083135401</v>
      </c>
      <c r="H26" s="27">
        <v>210</v>
      </c>
      <c r="I26" s="27">
        <v>20.3488372093023</v>
      </c>
    </row>
    <row r="27" spans="1:9" x14ac:dyDescent="0.2">
      <c r="A27" s="27" t="s">
        <v>547</v>
      </c>
      <c r="B27" s="27" t="s">
        <v>249</v>
      </c>
      <c r="C27" s="27" t="s">
        <v>342</v>
      </c>
      <c r="D27" s="27">
        <v>457</v>
      </c>
      <c r="E27" s="27">
        <v>0.61924119241192399</v>
      </c>
      <c r="F27" s="27">
        <v>255</v>
      </c>
      <c r="G27" s="27">
        <v>0.47309833024118703</v>
      </c>
      <c r="H27" s="27">
        <v>202</v>
      </c>
      <c r="I27" s="27">
        <v>79.215686274509807</v>
      </c>
    </row>
    <row r="28" spans="1:9" x14ac:dyDescent="0.2">
      <c r="A28" s="27" t="s">
        <v>497</v>
      </c>
      <c r="B28" s="27" t="s">
        <v>143</v>
      </c>
      <c r="C28" s="27" t="s">
        <v>335</v>
      </c>
      <c r="D28" s="27">
        <v>8409</v>
      </c>
      <c r="E28" s="27">
        <v>7.1306220744861301E-2</v>
      </c>
      <c r="F28" s="27">
        <v>8208</v>
      </c>
      <c r="G28" s="27">
        <v>7.0404775996500302E-2</v>
      </c>
      <c r="H28" s="27">
        <v>201</v>
      </c>
      <c r="I28" s="27">
        <v>2.4488304093567299</v>
      </c>
    </row>
    <row r="29" spans="1:9" x14ac:dyDescent="0.2">
      <c r="A29" s="27" t="s">
        <v>439</v>
      </c>
      <c r="B29" s="27" t="s">
        <v>55</v>
      </c>
      <c r="C29" s="27" t="s">
        <v>338</v>
      </c>
      <c r="D29" s="27">
        <v>110322</v>
      </c>
      <c r="E29" s="27">
        <v>0.158809811711867</v>
      </c>
      <c r="F29" s="27">
        <v>110154</v>
      </c>
      <c r="G29" s="27">
        <v>0.15838694185548299</v>
      </c>
      <c r="H29" s="27">
        <v>168</v>
      </c>
      <c r="I29" s="27">
        <v>0.15251375347240501</v>
      </c>
    </row>
    <row r="30" spans="1:9" x14ac:dyDescent="0.2">
      <c r="A30" s="27" t="s">
        <v>479</v>
      </c>
      <c r="B30" s="27" t="s">
        <v>238</v>
      </c>
      <c r="C30" s="27" t="s">
        <v>337</v>
      </c>
      <c r="D30" s="27">
        <v>1320</v>
      </c>
      <c r="E30" s="27">
        <v>0.537240537240537</v>
      </c>
      <c r="F30" s="27">
        <v>1160</v>
      </c>
      <c r="G30" s="27">
        <v>0.50434782608695605</v>
      </c>
      <c r="H30" s="27">
        <v>160</v>
      </c>
      <c r="I30" s="27">
        <v>13.7931034482759</v>
      </c>
    </row>
    <row r="31" spans="1:9" x14ac:dyDescent="0.2">
      <c r="A31" s="27" t="s">
        <v>482</v>
      </c>
      <c r="B31" s="27" t="s">
        <v>164</v>
      </c>
      <c r="C31" s="27" t="s">
        <v>337</v>
      </c>
      <c r="D31" s="27">
        <v>3988</v>
      </c>
      <c r="E31" s="27">
        <v>0.64813911912888</v>
      </c>
      <c r="F31" s="27">
        <v>3838</v>
      </c>
      <c r="G31" s="27">
        <v>0.64320429026311399</v>
      </c>
      <c r="H31" s="27">
        <v>150</v>
      </c>
      <c r="I31" s="27">
        <v>3.9082855653986401</v>
      </c>
    </row>
    <row r="32" spans="1:9" x14ac:dyDescent="0.2">
      <c r="A32" s="27" t="s">
        <v>463</v>
      </c>
      <c r="B32" s="27" t="s">
        <v>147</v>
      </c>
      <c r="C32" s="27" t="s">
        <v>342</v>
      </c>
      <c r="D32" s="27">
        <v>2654</v>
      </c>
      <c r="E32" s="27">
        <v>0.11441134629478</v>
      </c>
      <c r="F32" s="27">
        <v>2509</v>
      </c>
      <c r="G32" s="27">
        <v>0.10877010447825899</v>
      </c>
      <c r="H32" s="27">
        <v>145</v>
      </c>
      <c r="I32" s="27">
        <v>5.7791948983658896</v>
      </c>
    </row>
    <row r="33" spans="1:9" x14ac:dyDescent="0.2">
      <c r="A33" s="27" t="s">
        <v>470</v>
      </c>
      <c r="B33" s="27" t="s">
        <v>156</v>
      </c>
      <c r="C33" s="27" t="s">
        <v>336</v>
      </c>
      <c r="D33" s="27">
        <v>3732</v>
      </c>
      <c r="E33" s="27">
        <v>5.4536686589411201E-2</v>
      </c>
      <c r="F33" s="27">
        <v>3587</v>
      </c>
      <c r="G33" s="27">
        <v>5.2745345998882497E-2</v>
      </c>
      <c r="H33" s="27">
        <v>145</v>
      </c>
      <c r="I33" s="27">
        <v>4.0423752439364504</v>
      </c>
    </row>
    <row r="34" spans="1:9" x14ac:dyDescent="0.2">
      <c r="A34" s="27" t="s">
        <v>498</v>
      </c>
      <c r="B34" s="27" t="s">
        <v>145</v>
      </c>
      <c r="C34" s="27" t="s">
        <v>339</v>
      </c>
      <c r="D34" s="27">
        <v>14203</v>
      </c>
      <c r="E34" s="27">
        <v>0.10462306819688599</v>
      </c>
      <c r="F34" s="27">
        <v>14058</v>
      </c>
      <c r="G34" s="27">
        <v>0.10621113789013201</v>
      </c>
      <c r="H34" s="27">
        <v>145</v>
      </c>
      <c r="I34" s="27">
        <v>1.03144117228624</v>
      </c>
    </row>
    <row r="35" spans="1:9" x14ac:dyDescent="0.2">
      <c r="A35" s="27" t="s">
        <v>473</v>
      </c>
      <c r="B35" s="27" t="s">
        <v>182</v>
      </c>
      <c r="C35" s="27" t="s">
        <v>337</v>
      </c>
      <c r="D35" s="27">
        <v>7738</v>
      </c>
      <c r="E35" s="27">
        <v>0.457626116269442</v>
      </c>
      <c r="F35" s="27">
        <v>7601</v>
      </c>
      <c r="G35" s="27">
        <v>0.45566812541214602</v>
      </c>
      <c r="H35" s="27">
        <v>137</v>
      </c>
      <c r="I35" s="27">
        <v>1.8023944217865999</v>
      </c>
    </row>
    <row r="36" spans="1:9" x14ac:dyDescent="0.2">
      <c r="A36" s="27" t="s">
        <v>435</v>
      </c>
      <c r="B36" s="27" t="s">
        <v>169</v>
      </c>
      <c r="C36" s="27" t="s">
        <v>342</v>
      </c>
      <c r="D36" s="27">
        <v>690</v>
      </c>
      <c r="E36" s="27">
        <v>0.187296416938111</v>
      </c>
      <c r="F36" s="27">
        <v>558</v>
      </c>
      <c r="G36" s="27">
        <v>0.15354980737479401</v>
      </c>
      <c r="H36" s="27">
        <v>132</v>
      </c>
      <c r="I36" s="27">
        <v>23.655913978494599</v>
      </c>
    </row>
    <row r="37" spans="1:9" x14ac:dyDescent="0.2">
      <c r="A37" s="27" t="s">
        <v>544</v>
      </c>
      <c r="B37" s="27" t="s">
        <v>154</v>
      </c>
      <c r="C37" s="27" t="s">
        <v>336</v>
      </c>
      <c r="D37" s="27">
        <v>2922</v>
      </c>
      <c r="E37" s="27">
        <v>8.9483677344276397E-2</v>
      </c>
      <c r="F37" s="27">
        <v>2804</v>
      </c>
      <c r="G37" s="27">
        <v>8.6377918797363104E-2</v>
      </c>
      <c r="H37" s="27">
        <v>118</v>
      </c>
      <c r="I37" s="27">
        <v>4.2082738944365197</v>
      </c>
    </row>
    <row r="38" spans="1:9" x14ac:dyDescent="0.2">
      <c r="A38" s="27" t="s">
        <v>467</v>
      </c>
      <c r="B38" s="27" t="s">
        <v>144</v>
      </c>
      <c r="C38" s="27" t="s">
        <v>335</v>
      </c>
      <c r="D38" s="27">
        <v>10531</v>
      </c>
      <c r="E38" s="27">
        <v>0.13247207406662001</v>
      </c>
      <c r="F38" s="27">
        <v>10417</v>
      </c>
      <c r="G38" s="27">
        <v>0.131265908919076</v>
      </c>
      <c r="H38" s="27">
        <v>114</v>
      </c>
      <c r="I38" s="27">
        <v>1.0943649803206299</v>
      </c>
    </row>
    <row r="39" spans="1:9" x14ac:dyDescent="0.2">
      <c r="A39" s="27" t="s">
        <v>507</v>
      </c>
      <c r="B39" s="27" t="s">
        <v>176</v>
      </c>
      <c r="C39" s="27" t="s">
        <v>337</v>
      </c>
      <c r="D39" s="27">
        <v>1852</v>
      </c>
      <c r="E39" s="27">
        <v>0.50312415104591102</v>
      </c>
      <c r="F39" s="27">
        <v>1739</v>
      </c>
      <c r="G39" s="27">
        <v>0.48820887142054997</v>
      </c>
      <c r="H39" s="27">
        <v>113</v>
      </c>
      <c r="I39" s="27">
        <v>6.4979873490511801</v>
      </c>
    </row>
    <row r="40" spans="1:9" x14ac:dyDescent="0.2">
      <c r="A40" s="27" t="s">
        <v>450</v>
      </c>
      <c r="B40" s="27" t="s">
        <v>152</v>
      </c>
      <c r="C40" s="27" t="s">
        <v>337</v>
      </c>
      <c r="D40" s="27">
        <v>4250</v>
      </c>
      <c r="E40" s="27">
        <v>0.67151208721757005</v>
      </c>
      <c r="F40" s="27">
        <v>4140</v>
      </c>
      <c r="G40" s="27">
        <v>0.65537438657590597</v>
      </c>
      <c r="H40" s="27">
        <v>110</v>
      </c>
      <c r="I40" s="27">
        <v>2.65700483091786</v>
      </c>
    </row>
    <row r="41" spans="1:9" x14ac:dyDescent="0.2">
      <c r="A41" s="27" t="s">
        <v>493</v>
      </c>
      <c r="B41" s="27" t="s">
        <v>259</v>
      </c>
      <c r="C41" s="27" t="s">
        <v>337</v>
      </c>
      <c r="D41" s="27">
        <v>6961</v>
      </c>
      <c r="E41" s="27">
        <v>0.17383378283887699</v>
      </c>
      <c r="F41" s="27">
        <v>6853</v>
      </c>
      <c r="G41" s="27">
        <v>0.17207784055241701</v>
      </c>
      <c r="H41" s="27">
        <v>108</v>
      </c>
      <c r="I41" s="27">
        <v>1.57595213774988</v>
      </c>
    </row>
    <row r="42" spans="1:9" x14ac:dyDescent="0.2">
      <c r="A42" s="27" t="s">
        <v>467</v>
      </c>
      <c r="B42" s="27" t="s">
        <v>144</v>
      </c>
      <c r="C42" s="27" t="s">
        <v>336</v>
      </c>
      <c r="D42" s="27">
        <v>8879</v>
      </c>
      <c r="E42" s="27">
        <v>0.11169115427191301</v>
      </c>
      <c r="F42" s="27">
        <v>8784</v>
      </c>
      <c r="G42" s="27">
        <v>0.110688273393987</v>
      </c>
      <c r="H42" s="27">
        <v>95</v>
      </c>
      <c r="I42" s="27">
        <v>1.0815118397085699</v>
      </c>
    </row>
    <row r="43" spans="1:9" x14ac:dyDescent="0.2">
      <c r="A43" s="27" t="s">
        <v>497</v>
      </c>
      <c r="B43" s="27" t="s">
        <v>143</v>
      </c>
      <c r="C43" s="27" t="s">
        <v>339</v>
      </c>
      <c r="D43" s="27">
        <v>13565</v>
      </c>
      <c r="E43" s="27">
        <v>0.115027813581168</v>
      </c>
      <c r="F43" s="27">
        <v>13475</v>
      </c>
      <c r="G43" s="27">
        <v>0.11558288944357201</v>
      </c>
      <c r="H43" s="27">
        <v>90</v>
      </c>
      <c r="I43" s="27">
        <v>0.66790352504637596</v>
      </c>
    </row>
    <row r="44" spans="1:9" x14ac:dyDescent="0.2">
      <c r="A44" s="27" t="s">
        <v>498</v>
      </c>
      <c r="B44" s="27" t="s">
        <v>145</v>
      </c>
      <c r="C44" s="27" t="s">
        <v>342</v>
      </c>
      <c r="D44" s="27">
        <v>18461</v>
      </c>
      <c r="E44" s="27">
        <v>0.13598862648614399</v>
      </c>
      <c r="F44" s="27">
        <v>18372</v>
      </c>
      <c r="G44" s="27">
        <v>0.13880431251369399</v>
      </c>
      <c r="H44" s="27">
        <v>89</v>
      </c>
      <c r="I44" s="27">
        <v>0.48443283257131298</v>
      </c>
    </row>
    <row r="45" spans="1:9" x14ac:dyDescent="0.2">
      <c r="A45" s="27" t="s">
        <v>423</v>
      </c>
      <c r="B45" s="27" t="s">
        <v>146</v>
      </c>
      <c r="C45" s="27" t="s">
        <v>336</v>
      </c>
      <c r="D45" s="27">
        <v>1813</v>
      </c>
      <c r="E45" s="27">
        <v>4.9917400881057297E-2</v>
      </c>
      <c r="F45" s="27">
        <v>1725</v>
      </c>
      <c r="G45" s="27">
        <v>4.7308230260812302E-2</v>
      </c>
      <c r="H45" s="27">
        <v>88</v>
      </c>
      <c r="I45" s="27">
        <v>5.1014492753623104</v>
      </c>
    </row>
    <row r="46" spans="1:9" x14ac:dyDescent="0.2">
      <c r="A46" s="27" t="s">
        <v>544</v>
      </c>
      <c r="B46" s="27" t="s">
        <v>154</v>
      </c>
      <c r="C46" s="27" t="s">
        <v>335</v>
      </c>
      <c r="D46" s="27">
        <v>4445</v>
      </c>
      <c r="E46" s="27">
        <v>0.136124211428921</v>
      </c>
      <c r="F46" s="27">
        <v>4364</v>
      </c>
      <c r="G46" s="27">
        <v>0.13443410757193</v>
      </c>
      <c r="H46" s="27">
        <v>81</v>
      </c>
      <c r="I46" s="27">
        <v>1.85609532538955</v>
      </c>
    </row>
    <row r="47" spans="1:9" x14ac:dyDescent="0.2">
      <c r="A47" s="27" t="s">
        <v>483</v>
      </c>
      <c r="B47" s="27" t="s">
        <v>160</v>
      </c>
      <c r="C47" s="27" t="s">
        <v>336</v>
      </c>
      <c r="D47" s="27">
        <v>618</v>
      </c>
      <c r="E47" s="27">
        <v>3.9190817426596497E-2</v>
      </c>
      <c r="F47" s="27">
        <v>541</v>
      </c>
      <c r="G47" s="27">
        <v>3.5454485877187199E-2</v>
      </c>
      <c r="H47" s="27">
        <v>77</v>
      </c>
      <c r="I47" s="27">
        <v>14.232902033271699</v>
      </c>
    </row>
    <row r="48" spans="1:9" x14ac:dyDescent="0.2">
      <c r="A48" s="27" t="s">
        <v>465</v>
      </c>
      <c r="B48" s="27" t="s">
        <v>197</v>
      </c>
      <c r="C48" s="27" t="s">
        <v>342</v>
      </c>
      <c r="D48" s="27">
        <v>345</v>
      </c>
      <c r="E48" s="27">
        <v>0.52833078101071995</v>
      </c>
      <c r="F48" s="27">
        <v>269</v>
      </c>
      <c r="G48" s="27">
        <v>0.46379310344827601</v>
      </c>
      <c r="H48" s="27">
        <v>76</v>
      </c>
      <c r="I48" s="27">
        <v>28.252788104089198</v>
      </c>
    </row>
    <row r="49" spans="1:9" x14ac:dyDescent="0.2">
      <c r="A49" s="27" t="s">
        <v>550</v>
      </c>
      <c r="B49" s="27" t="s">
        <v>262</v>
      </c>
      <c r="C49" s="27" t="s">
        <v>342</v>
      </c>
      <c r="D49" s="27">
        <v>387</v>
      </c>
      <c r="E49" s="27">
        <v>0.251953125</v>
      </c>
      <c r="F49" s="27">
        <v>319</v>
      </c>
      <c r="G49" s="27">
        <v>0.205541237113402</v>
      </c>
      <c r="H49" s="27">
        <v>68</v>
      </c>
      <c r="I49" s="27">
        <v>21.316614420062699</v>
      </c>
    </row>
    <row r="50" spans="1:9" x14ac:dyDescent="0.2">
      <c r="A50" s="27" t="s">
        <v>467</v>
      </c>
      <c r="B50" s="27" t="s">
        <v>144</v>
      </c>
      <c r="C50" s="27" t="s">
        <v>340</v>
      </c>
      <c r="D50" s="27">
        <v>16342</v>
      </c>
      <c r="E50" s="27">
        <v>0.20557009157693501</v>
      </c>
      <c r="F50" s="27">
        <v>16276</v>
      </c>
      <c r="G50" s="27">
        <v>0.20509589455379401</v>
      </c>
      <c r="H50" s="27">
        <v>66</v>
      </c>
      <c r="I50" s="27">
        <v>0.40550503809289001</v>
      </c>
    </row>
    <row r="51" spans="1:9" x14ac:dyDescent="0.2">
      <c r="A51" s="27" t="s">
        <v>493</v>
      </c>
      <c r="B51" s="27" t="s">
        <v>259</v>
      </c>
      <c r="C51" s="27" t="s">
        <v>336</v>
      </c>
      <c r="D51" s="27">
        <v>4438</v>
      </c>
      <c r="E51" s="27">
        <v>0.11082808910198801</v>
      </c>
      <c r="F51" s="27">
        <v>4373</v>
      </c>
      <c r="G51" s="27">
        <v>0.10980539861895799</v>
      </c>
      <c r="H51" s="27">
        <v>65</v>
      </c>
      <c r="I51" s="27">
        <v>1.4863937800137199</v>
      </c>
    </row>
    <row r="52" spans="1:9" x14ac:dyDescent="0.2">
      <c r="A52" s="27" t="s">
        <v>483</v>
      </c>
      <c r="B52" s="27" t="s">
        <v>160</v>
      </c>
      <c r="C52" s="27" t="s">
        <v>338</v>
      </c>
      <c r="D52" s="27">
        <v>2567</v>
      </c>
      <c r="E52" s="27">
        <v>0.162787748113387</v>
      </c>
      <c r="F52" s="27">
        <v>2506</v>
      </c>
      <c r="G52" s="27">
        <v>0.164230945671407</v>
      </c>
      <c r="H52" s="27">
        <v>61</v>
      </c>
      <c r="I52" s="27">
        <v>2.4341580207501998</v>
      </c>
    </row>
    <row r="53" spans="1:9" x14ac:dyDescent="0.2">
      <c r="A53" s="27" t="s">
        <v>485</v>
      </c>
      <c r="B53" s="27" t="s">
        <v>153</v>
      </c>
      <c r="C53" s="27" t="s">
        <v>338</v>
      </c>
      <c r="D53" s="27">
        <v>883</v>
      </c>
      <c r="E53" s="27">
        <v>0.13715439577508501</v>
      </c>
      <c r="F53" s="27">
        <v>822</v>
      </c>
      <c r="G53" s="27">
        <v>0.139015728056824</v>
      </c>
      <c r="H53" s="27">
        <v>61</v>
      </c>
      <c r="I53" s="27">
        <v>7.4209245742092396</v>
      </c>
    </row>
    <row r="54" spans="1:9" x14ac:dyDescent="0.2">
      <c r="A54" s="27" t="s">
        <v>483</v>
      </c>
      <c r="B54" s="27" t="s">
        <v>160</v>
      </c>
      <c r="C54" s="27" t="s">
        <v>340</v>
      </c>
      <c r="D54" s="27">
        <v>1971</v>
      </c>
      <c r="E54" s="27">
        <v>0.124992073054728</v>
      </c>
      <c r="F54" s="27">
        <v>1913</v>
      </c>
      <c r="G54" s="27">
        <v>0.125368634903991</v>
      </c>
      <c r="H54" s="27">
        <v>58</v>
      </c>
      <c r="I54" s="27">
        <v>3.0318870883429199</v>
      </c>
    </row>
    <row r="55" spans="1:9" x14ac:dyDescent="0.2">
      <c r="A55" s="27" t="s">
        <v>430</v>
      </c>
      <c r="B55" s="27" t="s">
        <v>168</v>
      </c>
      <c r="C55" s="27" t="s">
        <v>340</v>
      </c>
      <c r="D55" s="27">
        <v>1419</v>
      </c>
      <c r="E55" s="27">
        <v>0.212456954633927</v>
      </c>
      <c r="F55" s="27">
        <v>1364</v>
      </c>
      <c r="G55" s="27">
        <v>0.21757856117403099</v>
      </c>
      <c r="H55" s="27">
        <v>55</v>
      </c>
      <c r="I55" s="27">
        <v>4.0322580645161299</v>
      </c>
    </row>
    <row r="56" spans="1:9" x14ac:dyDescent="0.2">
      <c r="A56" s="27" t="s">
        <v>560</v>
      </c>
      <c r="B56" s="27" t="s">
        <v>264</v>
      </c>
      <c r="C56" s="27" t="s">
        <v>336</v>
      </c>
      <c r="D56" s="27">
        <v>71</v>
      </c>
      <c r="E56" s="27">
        <v>3.0406852248394001E-2</v>
      </c>
      <c r="F56" s="27">
        <v>17</v>
      </c>
      <c r="G56" s="27">
        <v>6.3291139240506302E-3</v>
      </c>
      <c r="H56" s="27">
        <v>54</v>
      </c>
      <c r="I56" s="27">
        <v>317.64705882352899</v>
      </c>
    </row>
    <row r="57" spans="1:9" x14ac:dyDescent="0.2">
      <c r="A57" s="27" t="s">
        <v>444</v>
      </c>
      <c r="B57" s="27" t="s">
        <v>246</v>
      </c>
      <c r="C57" s="27" t="s">
        <v>340</v>
      </c>
      <c r="D57" s="27">
        <v>549</v>
      </c>
      <c r="E57" s="27">
        <v>7.6987799747581007E-2</v>
      </c>
      <c r="F57" s="27">
        <v>496</v>
      </c>
      <c r="G57" s="27">
        <v>6.7796610169491497E-2</v>
      </c>
      <c r="H57" s="27">
        <v>53</v>
      </c>
      <c r="I57" s="27">
        <v>10.685483870967699</v>
      </c>
    </row>
    <row r="58" spans="1:9" x14ac:dyDescent="0.2">
      <c r="A58" s="27" t="s">
        <v>416</v>
      </c>
      <c r="B58" s="27" t="s">
        <v>261</v>
      </c>
      <c r="C58" s="27" t="s">
        <v>337</v>
      </c>
      <c r="D58" s="27">
        <v>779</v>
      </c>
      <c r="E58" s="27">
        <v>0.197365087408158</v>
      </c>
      <c r="F58" s="27">
        <v>727</v>
      </c>
      <c r="G58" s="27">
        <v>0.187564499484004</v>
      </c>
      <c r="H58" s="27">
        <v>52</v>
      </c>
      <c r="I58" s="27">
        <v>7.1526822558459298</v>
      </c>
    </row>
    <row r="59" spans="1:9" x14ac:dyDescent="0.2">
      <c r="A59" s="27" t="s">
        <v>466</v>
      </c>
      <c r="B59" s="27" t="s">
        <v>162</v>
      </c>
      <c r="C59" s="27" t="s">
        <v>338</v>
      </c>
      <c r="D59" s="27">
        <v>2147</v>
      </c>
      <c r="E59" s="27">
        <v>0.45285804682556402</v>
      </c>
      <c r="F59" s="27">
        <v>2095</v>
      </c>
      <c r="G59" s="27">
        <v>0.44602938045561003</v>
      </c>
      <c r="H59" s="27">
        <v>52</v>
      </c>
      <c r="I59" s="27">
        <v>2.4821002386634898</v>
      </c>
    </row>
    <row r="60" spans="1:9" x14ac:dyDescent="0.2">
      <c r="A60" s="27" t="s">
        <v>473</v>
      </c>
      <c r="B60" s="27" t="s">
        <v>182</v>
      </c>
      <c r="C60" s="27" t="s">
        <v>340</v>
      </c>
      <c r="D60" s="27">
        <v>2250</v>
      </c>
      <c r="E60" s="27">
        <v>0.133065231533503</v>
      </c>
      <c r="F60" s="27">
        <v>2204</v>
      </c>
      <c r="G60" s="27">
        <v>0.13212637132066399</v>
      </c>
      <c r="H60" s="27">
        <v>46</v>
      </c>
      <c r="I60" s="27">
        <v>2.0871143375680501</v>
      </c>
    </row>
    <row r="61" spans="1:9" x14ac:dyDescent="0.2">
      <c r="A61" s="27" t="s">
        <v>544</v>
      </c>
      <c r="B61" s="27" t="s">
        <v>154</v>
      </c>
      <c r="C61" s="27" t="s">
        <v>340</v>
      </c>
      <c r="D61" s="27">
        <v>8224</v>
      </c>
      <c r="E61" s="27">
        <v>0.25185275923317202</v>
      </c>
      <c r="F61" s="27">
        <v>8179</v>
      </c>
      <c r="G61" s="27">
        <v>0.25195613332511901</v>
      </c>
      <c r="H61" s="27">
        <v>45</v>
      </c>
      <c r="I61" s="27">
        <v>0.55018950972001202</v>
      </c>
    </row>
    <row r="62" spans="1:9" x14ac:dyDescent="0.2">
      <c r="A62" s="27" t="s">
        <v>483</v>
      </c>
      <c r="B62" s="27" t="s">
        <v>160</v>
      </c>
      <c r="C62" s="27" t="s">
        <v>342</v>
      </c>
      <c r="D62" s="27">
        <v>846</v>
      </c>
      <c r="E62" s="27">
        <v>5.3649565603399098E-2</v>
      </c>
      <c r="F62" s="27">
        <v>802</v>
      </c>
      <c r="G62" s="27">
        <v>5.25591454223737E-2</v>
      </c>
      <c r="H62" s="27">
        <v>44</v>
      </c>
      <c r="I62" s="27">
        <v>5.4862842892768002</v>
      </c>
    </row>
    <row r="63" spans="1:9" x14ac:dyDescent="0.2">
      <c r="A63" s="27" t="s">
        <v>423</v>
      </c>
      <c r="B63" s="27" t="s">
        <v>146</v>
      </c>
      <c r="C63" s="27" t="s">
        <v>340</v>
      </c>
      <c r="D63" s="27">
        <v>6948</v>
      </c>
      <c r="E63" s="27">
        <v>0.19129955947136601</v>
      </c>
      <c r="F63" s="27">
        <v>6906</v>
      </c>
      <c r="G63" s="27">
        <v>0.18939747140937399</v>
      </c>
      <c r="H63" s="27">
        <v>42</v>
      </c>
      <c r="I63" s="27">
        <v>0.60816681146829099</v>
      </c>
    </row>
    <row r="64" spans="1:9" x14ac:dyDescent="0.2">
      <c r="A64" s="27" t="s">
        <v>511</v>
      </c>
      <c r="B64" s="27" t="s">
        <v>243</v>
      </c>
      <c r="C64" s="27" t="s">
        <v>336</v>
      </c>
      <c r="D64" s="27">
        <v>434</v>
      </c>
      <c r="E64" s="27">
        <v>6.18497933589853E-2</v>
      </c>
      <c r="F64" s="27">
        <v>393</v>
      </c>
      <c r="G64" s="27">
        <v>5.8343230403800503E-2</v>
      </c>
      <c r="H64" s="27">
        <v>41</v>
      </c>
      <c r="I64" s="27">
        <v>10.432569974554699</v>
      </c>
    </row>
    <row r="65" spans="1:9" x14ac:dyDescent="0.2">
      <c r="A65" s="27" t="s">
        <v>470</v>
      </c>
      <c r="B65" s="27" t="s">
        <v>156</v>
      </c>
      <c r="C65" s="27" t="s">
        <v>340</v>
      </c>
      <c r="D65" s="27">
        <v>5657</v>
      </c>
      <c r="E65" s="27">
        <v>8.2667212228376002E-2</v>
      </c>
      <c r="F65" s="27">
        <v>5616</v>
      </c>
      <c r="G65" s="27">
        <v>8.2580948739817098E-2</v>
      </c>
      <c r="H65" s="27">
        <v>41</v>
      </c>
      <c r="I65" s="27">
        <v>0.73005698005696995</v>
      </c>
    </row>
    <row r="66" spans="1:9" x14ac:dyDescent="0.2">
      <c r="A66" s="27" t="s">
        <v>421</v>
      </c>
      <c r="B66" s="27" t="s">
        <v>187</v>
      </c>
      <c r="C66" s="27" t="s">
        <v>337</v>
      </c>
      <c r="D66" s="27">
        <v>1689</v>
      </c>
      <c r="E66" s="27">
        <v>0.586662035428968</v>
      </c>
      <c r="F66" s="27">
        <v>1651</v>
      </c>
      <c r="G66" s="27">
        <v>0.58421797593772096</v>
      </c>
      <c r="H66" s="27">
        <v>38</v>
      </c>
      <c r="I66" s="27">
        <v>2.3016353725015199</v>
      </c>
    </row>
    <row r="67" spans="1:9" x14ac:dyDescent="0.2">
      <c r="A67" s="27" t="s">
        <v>542</v>
      </c>
      <c r="B67" s="27" t="s">
        <v>142</v>
      </c>
      <c r="C67" s="27" t="s">
        <v>343</v>
      </c>
      <c r="D67" s="27">
        <v>2503</v>
      </c>
      <c r="E67" s="27">
        <v>5.3638434520607804E-3</v>
      </c>
      <c r="F67" s="27">
        <v>2466</v>
      </c>
      <c r="G67" s="27">
        <v>5.2888378926147202E-3</v>
      </c>
      <c r="H67" s="27">
        <v>37</v>
      </c>
      <c r="I67" s="27">
        <v>1.5004055150040601</v>
      </c>
    </row>
    <row r="68" spans="1:9" x14ac:dyDescent="0.2">
      <c r="A68" s="27" t="s">
        <v>551</v>
      </c>
      <c r="B68" s="27" t="s">
        <v>227</v>
      </c>
      <c r="C68" s="27" t="s">
        <v>338</v>
      </c>
      <c r="D68" s="27">
        <v>2361</v>
      </c>
      <c r="E68" s="27">
        <v>0.34588338704951699</v>
      </c>
      <c r="F68" s="27">
        <v>2324</v>
      </c>
      <c r="G68" s="27">
        <v>0.34272231234331202</v>
      </c>
      <c r="H68" s="27">
        <v>37</v>
      </c>
      <c r="I68" s="27">
        <v>1.592082616179</v>
      </c>
    </row>
    <row r="69" spans="1:9" x14ac:dyDescent="0.2">
      <c r="A69" s="27" t="s">
        <v>425</v>
      </c>
      <c r="B69" s="27" t="s">
        <v>228</v>
      </c>
      <c r="C69" s="27" t="s">
        <v>342</v>
      </c>
      <c r="D69" s="27">
        <v>199</v>
      </c>
      <c r="E69" s="27">
        <v>0.30804953560371501</v>
      </c>
      <c r="F69" s="27">
        <v>162</v>
      </c>
      <c r="G69" s="27">
        <v>0.26910299003322302</v>
      </c>
      <c r="H69" s="27">
        <v>37</v>
      </c>
      <c r="I69" s="27">
        <v>22.839506172839499</v>
      </c>
    </row>
    <row r="70" spans="1:9" x14ac:dyDescent="0.2">
      <c r="A70" s="27" t="s">
        <v>473</v>
      </c>
      <c r="B70" s="27" t="s">
        <v>182</v>
      </c>
      <c r="C70" s="27" t="s">
        <v>338</v>
      </c>
      <c r="D70" s="27">
        <v>3300</v>
      </c>
      <c r="E70" s="27">
        <v>0.19516233958247101</v>
      </c>
      <c r="F70" s="27">
        <v>3265</v>
      </c>
      <c r="G70" s="27">
        <v>0.19573167076314399</v>
      </c>
      <c r="H70" s="27">
        <v>35</v>
      </c>
      <c r="I70" s="27">
        <v>1.0719754977028999</v>
      </c>
    </row>
    <row r="71" spans="1:9" x14ac:dyDescent="0.2">
      <c r="A71" s="27" t="s">
        <v>430</v>
      </c>
      <c r="B71" s="27" t="s">
        <v>168</v>
      </c>
      <c r="C71" s="27" t="s">
        <v>343</v>
      </c>
      <c r="D71" s="27">
        <v>285</v>
      </c>
      <c r="E71" s="27">
        <v>4.26710585416979E-2</v>
      </c>
      <c r="F71" s="27">
        <v>251</v>
      </c>
      <c r="G71" s="27">
        <v>4.0038283617801901E-2</v>
      </c>
      <c r="H71" s="27">
        <v>34</v>
      </c>
      <c r="I71" s="27">
        <v>13.545816733067699</v>
      </c>
    </row>
    <row r="72" spans="1:9" x14ac:dyDescent="0.2">
      <c r="A72" s="27" t="s">
        <v>444</v>
      </c>
      <c r="B72" s="27" t="s">
        <v>246</v>
      </c>
      <c r="C72" s="27" t="s">
        <v>338</v>
      </c>
      <c r="D72" s="27">
        <v>4450</v>
      </c>
      <c r="E72" s="27">
        <v>0.62403589959332495</v>
      </c>
      <c r="F72" s="27">
        <v>4416</v>
      </c>
      <c r="G72" s="27">
        <v>0.60360852925095698</v>
      </c>
      <c r="H72" s="27">
        <v>34</v>
      </c>
      <c r="I72" s="27">
        <v>0.76992753623188503</v>
      </c>
    </row>
    <row r="73" spans="1:9" x14ac:dyDescent="0.2">
      <c r="A73" s="27" t="s">
        <v>542</v>
      </c>
      <c r="B73" s="27" t="s">
        <v>142</v>
      </c>
      <c r="C73" s="27" t="s">
        <v>339</v>
      </c>
      <c r="D73" s="27">
        <v>13532</v>
      </c>
      <c r="E73" s="27">
        <v>2.89986135011133E-2</v>
      </c>
      <c r="F73" s="27">
        <v>13501</v>
      </c>
      <c r="G73" s="27">
        <v>2.8955636815973799E-2</v>
      </c>
      <c r="H73" s="27">
        <v>31</v>
      </c>
      <c r="I73" s="27">
        <v>0.229612621287312</v>
      </c>
    </row>
    <row r="74" spans="1:9" x14ac:dyDescent="0.2">
      <c r="A74" s="27" t="s">
        <v>542</v>
      </c>
      <c r="B74" s="27" t="s">
        <v>142</v>
      </c>
      <c r="C74" s="27" t="s">
        <v>337</v>
      </c>
      <c r="D74" s="27">
        <v>6679</v>
      </c>
      <c r="E74" s="27">
        <v>1.4312868724056699E-2</v>
      </c>
      <c r="F74" s="27">
        <v>6649</v>
      </c>
      <c r="G74" s="27">
        <v>1.42601310413606E-2</v>
      </c>
      <c r="H74" s="27">
        <v>30</v>
      </c>
      <c r="I74" s="27">
        <v>0.45119566852158699</v>
      </c>
    </row>
    <row r="75" spans="1:9" x14ac:dyDescent="0.2">
      <c r="A75" s="27" t="s">
        <v>503</v>
      </c>
      <c r="B75" s="27" t="s">
        <v>186</v>
      </c>
      <c r="C75" s="27" t="s">
        <v>342</v>
      </c>
      <c r="D75" s="27">
        <v>1809</v>
      </c>
      <c r="E75" s="27">
        <v>0.13580061556940201</v>
      </c>
      <c r="F75" s="27">
        <v>1779</v>
      </c>
      <c r="G75" s="27">
        <v>0.13342833570839299</v>
      </c>
      <c r="H75" s="27">
        <v>30</v>
      </c>
      <c r="I75" s="27">
        <v>1.6863406408094399</v>
      </c>
    </row>
    <row r="76" spans="1:9" x14ac:dyDescent="0.2">
      <c r="A76" s="27" t="s">
        <v>453</v>
      </c>
      <c r="B76" s="27" t="s">
        <v>151</v>
      </c>
      <c r="C76" s="27" t="s">
        <v>340</v>
      </c>
      <c r="D76" s="27">
        <v>4204</v>
      </c>
      <c r="E76" s="27">
        <v>0.11006676266527</v>
      </c>
      <c r="F76" s="27">
        <v>4174</v>
      </c>
      <c r="G76" s="27">
        <v>0.110922136593144</v>
      </c>
      <c r="H76" s="27">
        <v>30</v>
      </c>
      <c r="I76" s="27">
        <v>0.71873502635362296</v>
      </c>
    </row>
    <row r="77" spans="1:9" x14ac:dyDescent="0.2">
      <c r="A77" s="27" t="s">
        <v>468</v>
      </c>
      <c r="B77" s="27" t="s">
        <v>218</v>
      </c>
      <c r="C77" s="27" t="s">
        <v>336</v>
      </c>
      <c r="D77" s="27">
        <v>88</v>
      </c>
      <c r="E77" s="27">
        <v>0.44444444444444398</v>
      </c>
      <c r="F77" s="27">
        <v>59</v>
      </c>
      <c r="G77" s="27">
        <v>0.34104046242774599</v>
      </c>
      <c r="H77" s="27">
        <v>29</v>
      </c>
      <c r="I77" s="27">
        <v>49.152542372881399</v>
      </c>
    </row>
    <row r="78" spans="1:9" x14ac:dyDescent="0.2">
      <c r="A78" s="27" t="s">
        <v>493</v>
      </c>
      <c r="B78" s="27" t="s">
        <v>259</v>
      </c>
      <c r="C78" s="27" t="s">
        <v>342</v>
      </c>
      <c r="D78" s="27">
        <v>2792</v>
      </c>
      <c r="E78" s="27">
        <v>6.9723304365198302E-2</v>
      </c>
      <c r="F78" s="27">
        <v>2763</v>
      </c>
      <c r="G78" s="27">
        <v>6.9378531073446298E-2</v>
      </c>
      <c r="H78" s="27">
        <v>29</v>
      </c>
      <c r="I78" s="27">
        <v>1.04958378574014</v>
      </c>
    </row>
    <row r="79" spans="1:9" x14ac:dyDescent="0.2">
      <c r="A79" s="27" t="s">
        <v>566</v>
      </c>
      <c r="B79" s="27" t="s">
        <v>210</v>
      </c>
      <c r="C79" s="27" t="s">
        <v>336</v>
      </c>
      <c r="D79" s="27">
        <v>233</v>
      </c>
      <c r="E79" s="27">
        <v>0.80902777777777801</v>
      </c>
      <c r="F79" s="27">
        <v>205</v>
      </c>
      <c r="G79" s="27">
        <v>0.78846153846153799</v>
      </c>
      <c r="H79" s="27">
        <v>28</v>
      </c>
      <c r="I79" s="27">
        <v>13.6585365853658</v>
      </c>
    </row>
    <row r="80" spans="1:9" x14ac:dyDescent="0.2">
      <c r="A80" s="27" t="s">
        <v>552</v>
      </c>
      <c r="B80" s="27" t="s">
        <v>149</v>
      </c>
      <c r="C80" s="27" t="s">
        <v>338</v>
      </c>
      <c r="D80" s="27">
        <v>942</v>
      </c>
      <c r="E80" s="27">
        <v>0.17012822828246299</v>
      </c>
      <c r="F80" s="27">
        <v>914</v>
      </c>
      <c r="G80" s="27">
        <v>0.164892657405737</v>
      </c>
      <c r="H80" s="27">
        <v>28</v>
      </c>
      <c r="I80" s="27">
        <v>3.06345733041575</v>
      </c>
    </row>
    <row r="81" spans="1:9" x14ac:dyDescent="0.2">
      <c r="A81" s="27" t="s">
        <v>464</v>
      </c>
      <c r="B81" s="27" t="s">
        <v>245</v>
      </c>
      <c r="C81" s="27" t="s">
        <v>340</v>
      </c>
      <c r="D81" s="27">
        <v>457</v>
      </c>
      <c r="E81" s="27">
        <v>0.65945165945165896</v>
      </c>
      <c r="F81" s="27">
        <v>429</v>
      </c>
      <c r="G81" s="27">
        <v>0.62811127379209397</v>
      </c>
      <c r="H81" s="27">
        <v>28</v>
      </c>
      <c r="I81" s="27">
        <v>6.5268065268065296</v>
      </c>
    </row>
    <row r="82" spans="1:9" x14ac:dyDescent="0.2">
      <c r="A82" s="27" t="s">
        <v>507</v>
      </c>
      <c r="B82" s="27" t="s">
        <v>176</v>
      </c>
      <c r="C82" s="27" t="s">
        <v>336</v>
      </c>
      <c r="D82" s="27">
        <v>132</v>
      </c>
      <c r="E82" s="27">
        <v>3.5859820700896501E-2</v>
      </c>
      <c r="F82" s="27">
        <v>106</v>
      </c>
      <c r="G82" s="27">
        <v>2.97585626052779E-2</v>
      </c>
      <c r="H82" s="27">
        <v>26</v>
      </c>
      <c r="I82" s="27">
        <v>24.528301886792399</v>
      </c>
    </row>
    <row r="83" spans="1:9" x14ac:dyDescent="0.2">
      <c r="A83" s="27" t="s">
        <v>553</v>
      </c>
      <c r="B83" s="27" t="s">
        <v>193</v>
      </c>
      <c r="C83" s="27" t="s">
        <v>336</v>
      </c>
      <c r="D83" s="27">
        <v>163</v>
      </c>
      <c r="E83" s="27">
        <v>0.113351877607789</v>
      </c>
      <c r="F83" s="27">
        <v>138</v>
      </c>
      <c r="G83" s="27">
        <v>9.9280575539568303E-2</v>
      </c>
      <c r="H83" s="27">
        <v>25</v>
      </c>
      <c r="I83" s="27">
        <v>18.115942028985501</v>
      </c>
    </row>
    <row r="84" spans="1:9" x14ac:dyDescent="0.2">
      <c r="A84" s="27" t="s">
        <v>433</v>
      </c>
      <c r="B84" s="27" t="s">
        <v>191</v>
      </c>
      <c r="C84" s="27" t="s">
        <v>338</v>
      </c>
      <c r="D84" s="27">
        <v>321</v>
      </c>
      <c r="E84" s="27">
        <v>0.29612546125461298</v>
      </c>
      <c r="F84" s="27">
        <v>296</v>
      </c>
      <c r="G84" s="27">
        <v>0.28571428571428598</v>
      </c>
      <c r="H84" s="27">
        <v>25</v>
      </c>
      <c r="I84" s="27">
        <v>8.4459459459459403</v>
      </c>
    </row>
    <row r="85" spans="1:9" x14ac:dyDescent="0.2">
      <c r="A85" s="27" t="s">
        <v>433</v>
      </c>
      <c r="B85" s="27" t="s">
        <v>191</v>
      </c>
      <c r="C85" s="27" t="s">
        <v>337</v>
      </c>
      <c r="D85" s="27">
        <v>457</v>
      </c>
      <c r="E85" s="27">
        <v>0.42158671586715901</v>
      </c>
      <c r="F85" s="27">
        <v>433</v>
      </c>
      <c r="G85" s="27">
        <v>0.41795366795366801</v>
      </c>
      <c r="H85" s="27">
        <v>24</v>
      </c>
      <c r="I85" s="27">
        <v>5.5427251732101697</v>
      </c>
    </row>
    <row r="86" spans="1:9" x14ac:dyDescent="0.2">
      <c r="A86" s="27" t="s">
        <v>423</v>
      </c>
      <c r="B86" s="27" t="s">
        <v>146</v>
      </c>
      <c r="C86" s="27" t="s">
        <v>342</v>
      </c>
      <c r="D86" s="27">
        <v>3382</v>
      </c>
      <c r="E86" s="27">
        <v>9.3116740088105707E-2</v>
      </c>
      <c r="F86" s="27">
        <v>3359</v>
      </c>
      <c r="G86" s="27">
        <v>9.2120779968735397E-2</v>
      </c>
      <c r="H86" s="27">
        <v>23</v>
      </c>
      <c r="I86" s="27">
        <v>0.68472759749924605</v>
      </c>
    </row>
    <row r="87" spans="1:9" x14ac:dyDescent="0.2">
      <c r="A87" s="27" t="s">
        <v>500</v>
      </c>
      <c r="B87" s="27" t="s">
        <v>258</v>
      </c>
      <c r="C87" s="27" t="s">
        <v>338</v>
      </c>
      <c r="D87" s="27">
        <v>1388</v>
      </c>
      <c r="E87" s="27">
        <v>0.39782172542275701</v>
      </c>
      <c r="F87" s="27">
        <v>1365</v>
      </c>
      <c r="G87" s="27">
        <v>0.39726426076833499</v>
      </c>
      <c r="H87" s="27">
        <v>23</v>
      </c>
      <c r="I87" s="27">
        <v>1.6849816849816801</v>
      </c>
    </row>
    <row r="88" spans="1:9" x14ac:dyDescent="0.2">
      <c r="A88" s="27" t="s">
        <v>494</v>
      </c>
      <c r="B88" s="27" t="s">
        <v>251</v>
      </c>
      <c r="C88" s="27" t="s">
        <v>335</v>
      </c>
      <c r="D88" s="27">
        <v>528</v>
      </c>
      <c r="E88" s="27">
        <v>5.60390575249416E-2</v>
      </c>
      <c r="F88" s="27">
        <v>505</v>
      </c>
      <c r="G88" s="27">
        <v>5.2758044295862901E-2</v>
      </c>
      <c r="H88" s="27">
        <v>23</v>
      </c>
      <c r="I88" s="27">
        <v>4.5544554455445603</v>
      </c>
    </row>
    <row r="89" spans="1:9" x14ac:dyDescent="0.2">
      <c r="A89" s="27" t="s">
        <v>482</v>
      </c>
      <c r="B89" s="27" t="s">
        <v>164</v>
      </c>
      <c r="C89" s="27" t="s">
        <v>340</v>
      </c>
      <c r="D89" s="27">
        <v>701</v>
      </c>
      <c r="E89" s="27">
        <v>0.113928165122704</v>
      </c>
      <c r="F89" s="27">
        <v>679</v>
      </c>
      <c r="G89" s="27">
        <v>0.113792525557231</v>
      </c>
      <c r="H89" s="27">
        <v>22</v>
      </c>
      <c r="I89" s="27">
        <v>3.2400589101620101</v>
      </c>
    </row>
    <row r="90" spans="1:9" x14ac:dyDescent="0.2">
      <c r="A90" s="27" t="s">
        <v>484</v>
      </c>
      <c r="B90" s="27" t="s">
        <v>239</v>
      </c>
      <c r="C90" s="27" t="s">
        <v>336</v>
      </c>
      <c r="D90" s="27">
        <v>96</v>
      </c>
      <c r="E90" s="27">
        <v>0.19834710743801701</v>
      </c>
      <c r="F90" s="27">
        <v>74</v>
      </c>
      <c r="G90" s="27">
        <v>0.16299559471365599</v>
      </c>
      <c r="H90" s="27">
        <v>22</v>
      </c>
      <c r="I90" s="27">
        <v>29.729729729729701</v>
      </c>
    </row>
    <row r="91" spans="1:9" x14ac:dyDescent="0.2">
      <c r="A91" s="27" t="s">
        <v>503</v>
      </c>
      <c r="B91" s="27" t="s">
        <v>186</v>
      </c>
      <c r="C91" s="27" t="s">
        <v>338</v>
      </c>
      <c r="D91" s="27">
        <v>5985</v>
      </c>
      <c r="E91" s="27">
        <v>0.449290593799264</v>
      </c>
      <c r="F91" s="27">
        <v>5964</v>
      </c>
      <c r="G91" s="27">
        <v>0.44731118277956899</v>
      </c>
      <c r="H91" s="27">
        <v>21</v>
      </c>
      <c r="I91" s="27">
        <v>0.35211267605634899</v>
      </c>
    </row>
    <row r="92" spans="1:9" x14ac:dyDescent="0.2">
      <c r="A92" s="27" t="s">
        <v>430</v>
      </c>
      <c r="B92" s="27" t="s">
        <v>168</v>
      </c>
      <c r="C92" s="27" t="s">
        <v>339</v>
      </c>
      <c r="D92" s="27">
        <v>350</v>
      </c>
      <c r="E92" s="27">
        <v>5.2403054349453498E-2</v>
      </c>
      <c r="F92" s="27">
        <v>329</v>
      </c>
      <c r="G92" s="27">
        <v>5.2480459403413601E-2</v>
      </c>
      <c r="H92" s="27">
        <v>21</v>
      </c>
      <c r="I92" s="27">
        <v>6.3829787234042499</v>
      </c>
    </row>
    <row r="93" spans="1:9" x14ac:dyDescent="0.2">
      <c r="A93" s="27" t="s">
        <v>483</v>
      </c>
      <c r="B93" s="27" t="s">
        <v>160</v>
      </c>
      <c r="C93" s="27" t="s">
        <v>335</v>
      </c>
      <c r="D93" s="27">
        <v>987</v>
      </c>
      <c r="E93" s="27">
        <v>6.2591159870632296E-2</v>
      </c>
      <c r="F93" s="27">
        <v>966</v>
      </c>
      <c r="G93" s="27">
        <v>6.3306900845402705E-2</v>
      </c>
      <c r="H93" s="27">
        <v>21</v>
      </c>
      <c r="I93" s="27">
        <v>2.1739130434782701</v>
      </c>
    </row>
    <row r="94" spans="1:9" x14ac:dyDescent="0.2">
      <c r="A94" s="27" t="s">
        <v>500</v>
      </c>
      <c r="B94" s="27" t="s">
        <v>258</v>
      </c>
      <c r="C94" s="27" t="s">
        <v>336</v>
      </c>
      <c r="D94" s="27">
        <v>241</v>
      </c>
      <c r="E94" s="27">
        <v>6.90742333046718E-2</v>
      </c>
      <c r="F94" s="27">
        <v>220</v>
      </c>
      <c r="G94" s="27">
        <v>6.4027939464493602E-2</v>
      </c>
      <c r="H94" s="27">
        <v>21</v>
      </c>
      <c r="I94" s="27">
        <v>9.5454545454545503</v>
      </c>
    </row>
    <row r="95" spans="1:9" x14ac:dyDescent="0.2">
      <c r="A95" s="27" t="s">
        <v>553</v>
      </c>
      <c r="B95" s="27" t="s">
        <v>193</v>
      </c>
      <c r="C95" s="27" t="s">
        <v>338</v>
      </c>
      <c r="D95" s="27">
        <v>767</v>
      </c>
      <c r="E95" s="27">
        <v>0.53337969401947105</v>
      </c>
      <c r="F95" s="27">
        <v>747</v>
      </c>
      <c r="G95" s="27">
        <v>0.53741007194244605</v>
      </c>
      <c r="H95" s="27">
        <v>20</v>
      </c>
      <c r="I95" s="27">
        <v>2.6773761713520901</v>
      </c>
    </row>
    <row r="96" spans="1:9" x14ac:dyDescent="0.2">
      <c r="A96" s="27" t="s">
        <v>510</v>
      </c>
      <c r="B96" s="27" t="s">
        <v>148</v>
      </c>
      <c r="C96" s="27" t="s">
        <v>336</v>
      </c>
      <c r="D96" s="27">
        <v>747</v>
      </c>
      <c r="E96" s="27">
        <v>5.6118999323867498E-2</v>
      </c>
      <c r="F96" s="27">
        <v>727</v>
      </c>
      <c r="G96" s="27">
        <v>5.4282087657731702E-2</v>
      </c>
      <c r="H96" s="27">
        <v>20</v>
      </c>
      <c r="I96" s="27">
        <v>2.7510316368638299</v>
      </c>
    </row>
    <row r="97" spans="1:9" x14ac:dyDescent="0.2">
      <c r="A97" s="27" t="s">
        <v>486</v>
      </c>
      <c r="B97" s="27" t="s">
        <v>155</v>
      </c>
      <c r="C97" s="27" t="s">
        <v>336</v>
      </c>
      <c r="D97" s="27">
        <v>475</v>
      </c>
      <c r="E97" s="27">
        <v>0.16928011404134</v>
      </c>
      <c r="F97" s="27">
        <v>456</v>
      </c>
      <c r="G97" s="27">
        <v>0.16067653276955601</v>
      </c>
      <c r="H97" s="27">
        <v>19</v>
      </c>
      <c r="I97" s="27">
        <v>4.1666666666666696</v>
      </c>
    </row>
    <row r="98" spans="1:9" x14ac:dyDescent="0.2">
      <c r="A98" s="27" t="s">
        <v>422</v>
      </c>
      <c r="B98" s="27" t="s">
        <v>170</v>
      </c>
      <c r="C98" s="27" t="s">
        <v>340</v>
      </c>
      <c r="D98" s="27">
        <v>755</v>
      </c>
      <c r="E98" s="27">
        <v>0.365794573643411</v>
      </c>
      <c r="F98" s="27">
        <v>737</v>
      </c>
      <c r="G98" s="27">
        <v>0.36323311976342998</v>
      </c>
      <c r="H98" s="27">
        <v>18</v>
      </c>
      <c r="I98" s="27">
        <v>2.4423337856173801</v>
      </c>
    </row>
    <row r="99" spans="1:9" x14ac:dyDescent="0.2">
      <c r="A99" s="27" t="s">
        <v>506</v>
      </c>
      <c r="B99" s="27" t="s">
        <v>172</v>
      </c>
      <c r="C99" s="27" t="s">
        <v>336</v>
      </c>
      <c r="D99" s="27">
        <v>104</v>
      </c>
      <c r="E99" s="27">
        <v>1.5213575190169699E-2</v>
      </c>
      <c r="F99" s="27">
        <v>86</v>
      </c>
      <c r="G99" s="27">
        <v>1.3182096873084E-2</v>
      </c>
      <c r="H99" s="27">
        <v>18</v>
      </c>
      <c r="I99" s="27">
        <v>20.930232558139501</v>
      </c>
    </row>
    <row r="100" spans="1:9" x14ac:dyDescent="0.2">
      <c r="A100" s="27" t="s">
        <v>494</v>
      </c>
      <c r="B100" s="27" t="s">
        <v>251</v>
      </c>
      <c r="C100" s="27" t="s">
        <v>340</v>
      </c>
      <c r="D100" s="27">
        <v>825</v>
      </c>
      <c r="E100" s="27">
        <v>8.7561027382721299E-2</v>
      </c>
      <c r="F100" s="27">
        <v>808</v>
      </c>
      <c r="G100" s="27">
        <v>8.4412870873380702E-2</v>
      </c>
      <c r="H100" s="27">
        <v>17</v>
      </c>
      <c r="I100" s="27">
        <v>2.1039603960395898</v>
      </c>
    </row>
    <row r="101" spans="1:9" x14ac:dyDescent="0.2">
      <c r="A101" s="27" t="s">
        <v>503</v>
      </c>
      <c r="B101" s="27" t="s">
        <v>186</v>
      </c>
      <c r="C101" s="27" t="s">
        <v>339</v>
      </c>
      <c r="D101" s="27">
        <v>411</v>
      </c>
      <c r="E101" s="27">
        <v>3.0853539524059798E-2</v>
      </c>
      <c r="F101" s="27">
        <v>395</v>
      </c>
      <c r="G101" s="27">
        <v>2.9625740643516099E-2</v>
      </c>
      <c r="H101" s="27">
        <v>16</v>
      </c>
      <c r="I101" s="27">
        <v>4.0506329113924</v>
      </c>
    </row>
    <row r="102" spans="1:9" x14ac:dyDescent="0.2">
      <c r="A102" s="27" t="s">
        <v>448</v>
      </c>
      <c r="B102" s="27" t="s">
        <v>252</v>
      </c>
      <c r="C102" s="27" t="s">
        <v>336</v>
      </c>
      <c r="D102" s="27">
        <v>82</v>
      </c>
      <c r="E102" s="27">
        <v>4.6830382638492297E-2</v>
      </c>
      <c r="F102" s="27">
        <v>66</v>
      </c>
      <c r="G102" s="27">
        <v>3.8084246970571299E-2</v>
      </c>
      <c r="H102" s="27">
        <v>16</v>
      </c>
      <c r="I102" s="27">
        <v>24.2424242424242</v>
      </c>
    </row>
    <row r="103" spans="1:9" x14ac:dyDescent="0.2">
      <c r="A103" s="27" t="s">
        <v>506</v>
      </c>
      <c r="B103" s="27" t="s">
        <v>172</v>
      </c>
      <c r="C103" s="27" t="s">
        <v>335</v>
      </c>
      <c r="D103" s="27">
        <v>158</v>
      </c>
      <c r="E103" s="27">
        <v>2.3112931538911599E-2</v>
      </c>
      <c r="F103" s="27">
        <v>142</v>
      </c>
      <c r="G103" s="27">
        <v>2.17657878602085E-2</v>
      </c>
      <c r="H103" s="27">
        <v>16</v>
      </c>
      <c r="I103" s="27">
        <v>11.2676056338028</v>
      </c>
    </row>
    <row r="104" spans="1:9" x14ac:dyDescent="0.2">
      <c r="A104" s="27" t="s">
        <v>494</v>
      </c>
      <c r="B104" s="27" t="s">
        <v>251</v>
      </c>
      <c r="C104" s="27" t="s">
        <v>342</v>
      </c>
      <c r="D104" s="27">
        <v>435</v>
      </c>
      <c r="E104" s="27">
        <v>4.6168541710889403E-2</v>
      </c>
      <c r="F104" s="27">
        <v>419</v>
      </c>
      <c r="G104" s="27">
        <v>4.3773506059339697E-2</v>
      </c>
      <c r="H104" s="27">
        <v>16</v>
      </c>
      <c r="I104" s="27">
        <v>3.8186157517899701</v>
      </c>
    </row>
    <row r="105" spans="1:9" x14ac:dyDescent="0.2">
      <c r="A105" s="27" t="s">
        <v>544</v>
      </c>
      <c r="B105" s="27" t="s">
        <v>154</v>
      </c>
      <c r="C105" s="27" t="s">
        <v>343</v>
      </c>
      <c r="D105" s="27">
        <v>212</v>
      </c>
      <c r="E105" s="27">
        <v>6.4923133459913003E-3</v>
      </c>
      <c r="F105" s="27">
        <v>197</v>
      </c>
      <c r="G105" s="27">
        <v>6.0686340952498304E-3</v>
      </c>
      <c r="H105" s="27">
        <v>15</v>
      </c>
      <c r="I105" s="27">
        <v>7.61421319796953</v>
      </c>
    </row>
    <row r="106" spans="1:9" x14ac:dyDescent="0.2">
      <c r="A106" s="27" t="s">
        <v>415</v>
      </c>
      <c r="B106" s="27" t="s">
        <v>255</v>
      </c>
      <c r="C106" s="27" t="s">
        <v>336</v>
      </c>
      <c r="D106" s="27">
        <v>473</v>
      </c>
      <c r="E106" s="27">
        <v>4.2432941598636399E-2</v>
      </c>
      <c r="F106" s="27">
        <v>458</v>
      </c>
      <c r="G106" s="27">
        <v>4.0186013863297398E-2</v>
      </c>
      <c r="H106" s="27">
        <v>15</v>
      </c>
      <c r="I106" s="27">
        <v>3.2751091703056701</v>
      </c>
    </row>
    <row r="107" spans="1:9" x14ac:dyDescent="0.2">
      <c r="A107" s="27" t="s">
        <v>423</v>
      </c>
      <c r="B107" s="27" t="s">
        <v>146</v>
      </c>
      <c r="C107" s="27" t="s">
        <v>335</v>
      </c>
      <c r="D107" s="27">
        <v>3897</v>
      </c>
      <c r="E107" s="27">
        <v>0.107296255506608</v>
      </c>
      <c r="F107" s="27">
        <v>3882</v>
      </c>
      <c r="G107" s="27">
        <v>0.106464086882593</v>
      </c>
      <c r="H107" s="27">
        <v>15</v>
      </c>
      <c r="I107" s="27">
        <v>0.38639876352395403</v>
      </c>
    </row>
    <row r="108" spans="1:9" x14ac:dyDescent="0.2">
      <c r="A108" s="27" t="s">
        <v>442</v>
      </c>
      <c r="B108" s="27" t="s">
        <v>175</v>
      </c>
      <c r="C108" s="27" t="s">
        <v>336</v>
      </c>
      <c r="D108" s="27">
        <v>78</v>
      </c>
      <c r="E108" s="27">
        <v>4.7503045066991503E-2</v>
      </c>
      <c r="F108" s="27">
        <v>63</v>
      </c>
      <c r="G108" s="27">
        <v>6.5082644628099207E-2</v>
      </c>
      <c r="H108" s="27">
        <v>15</v>
      </c>
      <c r="I108" s="27">
        <v>23.8095238095238</v>
      </c>
    </row>
    <row r="109" spans="1:9" x14ac:dyDescent="0.2">
      <c r="A109" s="27" t="s">
        <v>446</v>
      </c>
      <c r="B109" s="27" t="s">
        <v>167</v>
      </c>
      <c r="C109" s="27" t="s">
        <v>338</v>
      </c>
      <c r="D109" s="27">
        <v>875</v>
      </c>
      <c r="E109" s="27">
        <v>0.31899380240612502</v>
      </c>
      <c r="F109" s="27">
        <v>860</v>
      </c>
      <c r="G109" s="27">
        <v>0.31148134733792099</v>
      </c>
      <c r="H109" s="27">
        <v>15</v>
      </c>
      <c r="I109" s="27">
        <v>1.7441860465116299</v>
      </c>
    </row>
    <row r="110" spans="1:9" x14ac:dyDescent="0.2">
      <c r="A110" s="27" t="s">
        <v>455</v>
      </c>
      <c r="B110" s="27" t="s">
        <v>244</v>
      </c>
      <c r="C110" s="27" t="s">
        <v>336</v>
      </c>
      <c r="D110" s="27">
        <v>71</v>
      </c>
      <c r="E110" s="27">
        <v>4.6314416177429901E-2</v>
      </c>
      <c r="F110" s="27">
        <v>56</v>
      </c>
      <c r="G110" s="27">
        <v>4.71777590564448E-2</v>
      </c>
      <c r="H110" s="27">
        <v>15</v>
      </c>
      <c r="I110" s="27">
        <v>26.785714285714299</v>
      </c>
    </row>
    <row r="111" spans="1:9" x14ac:dyDescent="0.2">
      <c r="A111" s="27" t="s">
        <v>542</v>
      </c>
      <c r="B111" s="27" t="s">
        <v>142</v>
      </c>
      <c r="C111" s="27" t="s">
        <v>341</v>
      </c>
      <c r="D111" s="27">
        <v>205</v>
      </c>
      <c r="E111" s="27">
        <v>4.3930799347681199E-4</v>
      </c>
      <c r="F111" s="27">
        <v>191</v>
      </c>
      <c r="G111" s="27">
        <v>4.0963829581890099E-4</v>
      </c>
      <c r="H111" s="27">
        <v>14</v>
      </c>
      <c r="I111" s="27">
        <v>7.3298429319371703</v>
      </c>
    </row>
    <row r="112" spans="1:9" x14ac:dyDescent="0.2">
      <c r="A112" s="27" t="s">
        <v>418</v>
      </c>
      <c r="B112" s="27" t="s">
        <v>265</v>
      </c>
      <c r="C112" s="27" t="s">
        <v>340</v>
      </c>
      <c r="D112" s="27">
        <v>1521</v>
      </c>
      <c r="E112" s="27">
        <v>0.26512114345476701</v>
      </c>
      <c r="F112" s="27">
        <v>1507</v>
      </c>
      <c r="G112" s="27">
        <v>0.26245210727969298</v>
      </c>
      <c r="H112" s="27">
        <v>14</v>
      </c>
      <c r="I112" s="27">
        <v>0.928998009289983</v>
      </c>
    </row>
    <row r="113" spans="1:9" x14ac:dyDescent="0.2">
      <c r="A113" s="27" t="s">
        <v>421</v>
      </c>
      <c r="B113" s="27" t="s">
        <v>187</v>
      </c>
      <c r="C113" s="27" t="s">
        <v>338</v>
      </c>
      <c r="D113" s="27">
        <v>551</v>
      </c>
      <c r="E113" s="27">
        <v>0.19138589788120899</v>
      </c>
      <c r="F113" s="27">
        <v>537</v>
      </c>
      <c r="G113" s="27">
        <v>0.19002123142250499</v>
      </c>
      <c r="H113" s="27">
        <v>14</v>
      </c>
      <c r="I113" s="27">
        <v>2.60707635009312</v>
      </c>
    </row>
    <row r="114" spans="1:9" x14ac:dyDescent="0.2">
      <c r="A114" s="27" t="s">
        <v>424</v>
      </c>
      <c r="B114" s="27" t="s">
        <v>165</v>
      </c>
      <c r="C114" s="27" t="s">
        <v>342</v>
      </c>
      <c r="D114" s="27">
        <v>224</v>
      </c>
      <c r="E114" s="27">
        <v>6.7735107348049606E-2</v>
      </c>
      <c r="F114" s="27">
        <v>210</v>
      </c>
      <c r="G114" s="27">
        <v>6.02409638554217E-2</v>
      </c>
      <c r="H114" s="27">
        <v>14</v>
      </c>
      <c r="I114" s="27">
        <v>6.6666666666666696</v>
      </c>
    </row>
    <row r="115" spans="1:9" x14ac:dyDescent="0.2">
      <c r="A115" s="27" t="s">
        <v>467</v>
      </c>
      <c r="B115" s="27" t="s">
        <v>144</v>
      </c>
      <c r="C115" s="27" t="s">
        <v>337</v>
      </c>
      <c r="D115" s="27">
        <v>483</v>
      </c>
      <c r="E115" s="27">
        <v>6.07577739760491E-3</v>
      </c>
      <c r="F115" s="27">
        <v>469</v>
      </c>
      <c r="G115" s="27">
        <v>5.9099271655031604E-3</v>
      </c>
      <c r="H115" s="27">
        <v>14</v>
      </c>
      <c r="I115" s="27">
        <v>2.9850746268656798</v>
      </c>
    </row>
    <row r="116" spans="1:9" x14ac:dyDescent="0.2">
      <c r="A116" s="27" t="s">
        <v>506</v>
      </c>
      <c r="B116" s="27" t="s">
        <v>172</v>
      </c>
      <c r="C116" s="27" t="s">
        <v>340</v>
      </c>
      <c r="D116" s="27">
        <v>1542</v>
      </c>
      <c r="E116" s="27">
        <v>0.225570509069631</v>
      </c>
      <c r="F116" s="27">
        <v>1529</v>
      </c>
      <c r="G116" s="27">
        <v>0.23436541998773799</v>
      </c>
      <c r="H116" s="27">
        <v>13</v>
      </c>
      <c r="I116" s="27">
        <v>0.85022890778285698</v>
      </c>
    </row>
    <row r="117" spans="1:9" x14ac:dyDescent="0.2">
      <c r="A117" s="27" t="s">
        <v>487</v>
      </c>
      <c r="B117" s="27" t="s">
        <v>233</v>
      </c>
      <c r="C117" s="27" t="s">
        <v>339</v>
      </c>
      <c r="D117" s="27">
        <v>119</v>
      </c>
      <c r="E117" s="27">
        <v>0.158244680851064</v>
      </c>
      <c r="F117" s="27">
        <v>106</v>
      </c>
      <c r="G117" s="27">
        <v>0.14763231197771601</v>
      </c>
      <c r="H117" s="27">
        <v>13</v>
      </c>
      <c r="I117" s="27">
        <v>12.264150943396199</v>
      </c>
    </row>
    <row r="118" spans="1:9" x14ac:dyDescent="0.2">
      <c r="A118" s="27" t="s">
        <v>552</v>
      </c>
      <c r="B118" s="27" t="s">
        <v>149</v>
      </c>
      <c r="C118" s="27" t="s">
        <v>335</v>
      </c>
      <c r="D118" s="27">
        <v>301</v>
      </c>
      <c r="E118" s="27">
        <v>5.4361567635903899E-2</v>
      </c>
      <c r="F118" s="27">
        <v>289</v>
      </c>
      <c r="G118" s="27">
        <v>5.21378314991882E-2</v>
      </c>
      <c r="H118" s="27">
        <v>12</v>
      </c>
      <c r="I118" s="27">
        <v>4.1522491349480903</v>
      </c>
    </row>
    <row r="119" spans="1:9" x14ac:dyDescent="0.2">
      <c r="A119" s="27" t="s">
        <v>511</v>
      </c>
      <c r="B119" s="27" t="s">
        <v>243</v>
      </c>
      <c r="C119" s="27" t="s">
        <v>338</v>
      </c>
      <c r="D119" s="27">
        <v>3504</v>
      </c>
      <c r="E119" s="27">
        <v>0.49935870029927298</v>
      </c>
      <c r="F119" s="27">
        <v>3492</v>
      </c>
      <c r="G119" s="27">
        <v>0.51840855106888395</v>
      </c>
      <c r="H119" s="27">
        <v>12</v>
      </c>
      <c r="I119" s="27">
        <v>0.34364261168384802</v>
      </c>
    </row>
    <row r="120" spans="1:9" x14ac:dyDescent="0.2">
      <c r="A120" s="27" t="s">
        <v>511</v>
      </c>
      <c r="B120" s="27" t="s">
        <v>243</v>
      </c>
      <c r="C120" s="27" t="s">
        <v>339</v>
      </c>
      <c r="D120" s="27">
        <v>386</v>
      </c>
      <c r="E120" s="27">
        <v>5.5009263217899403E-2</v>
      </c>
      <c r="F120" s="27">
        <v>374</v>
      </c>
      <c r="G120" s="27">
        <v>5.5522565320665102E-2</v>
      </c>
      <c r="H120" s="27">
        <v>12</v>
      </c>
      <c r="I120" s="27">
        <v>3.2085561497326101</v>
      </c>
    </row>
    <row r="121" spans="1:9" x14ac:dyDescent="0.2">
      <c r="A121" s="27" t="s">
        <v>504</v>
      </c>
      <c r="B121" s="27" t="s">
        <v>157</v>
      </c>
      <c r="C121" s="27" t="s">
        <v>336</v>
      </c>
      <c r="D121" s="27">
        <v>54</v>
      </c>
      <c r="E121" s="27">
        <v>3.4615384615384603E-2</v>
      </c>
      <c r="F121" s="27">
        <v>42</v>
      </c>
      <c r="G121" s="27">
        <v>2.3294509151414299E-2</v>
      </c>
      <c r="H121" s="27">
        <v>12</v>
      </c>
      <c r="I121" s="27">
        <v>28.571428571428601</v>
      </c>
    </row>
    <row r="122" spans="1:9" x14ac:dyDescent="0.2">
      <c r="A122" s="27" t="s">
        <v>435</v>
      </c>
      <c r="B122" s="27" t="s">
        <v>169</v>
      </c>
      <c r="C122" s="27" t="s">
        <v>339</v>
      </c>
      <c r="D122" s="27">
        <v>186</v>
      </c>
      <c r="E122" s="27">
        <v>5.0488599348534197E-2</v>
      </c>
      <c r="F122" s="27">
        <v>174</v>
      </c>
      <c r="G122" s="27">
        <v>4.7881122729774399E-2</v>
      </c>
      <c r="H122" s="27">
        <v>12</v>
      </c>
      <c r="I122" s="27">
        <v>6.8965517241379199</v>
      </c>
    </row>
    <row r="123" spans="1:9" x14ac:dyDescent="0.2">
      <c r="A123" s="27" t="s">
        <v>463</v>
      </c>
      <c r="B123" s="27" t="s">
        <v>147</v>
      </c>
      <c r="C123" s="27" t="s">
        <v>337</v>
      </c>
      <c r="D123" s="27">
        <v>204</v>
      </c>
      <c r="E123" s="27">
        <v>8.7942406345648105E-3</v>
      </c>
      <c r="F123" s="27">
        <v>192</v>
      </c>
      <c r="G123" s="27">
        <v>8.3235791390297801E-3</v>
      </c>
      <c r="H123" s="27">
        <v>12</v>
      </c>
      <c r="I123" s="27">
        <v>6.25</v>
      </c>
    </row>
    <row r="124" spans="1:9" x14ac:dyDescent="0.2">
      <c r="A124" s="27" t="s">
        <v>471</v>
      </c>
      <c r="B124" s="27" t="s">
        <v>220</v>
      </c>
      <c r="C124" s="27" t="s">
        <v>342</v>
      </c>
      <c r="D124" s="27">
        <v>18</v>
      </c>
      <c r="E124" s="27">
        <v>0.36</v>
      </c>
      <c r="F124" s="27">
        <v>6</v>
      </c>
      <c r="G124" s="27">
        <v>0.17142857142857101</v>
      </c>
      <c r="H124" s="27">
        <v>12</v>
      </c>
      <c r="I124" s="27">
        <v>200</v>
      </c>
    </row>
    <row r="125" spans="1:9" x14ac:dyDescent="0.2">
      <c r="A125" s="27" t="s">
        <v>510</v>
      </c>
      <c r="B125" s="27" t="s">
        <v>148</v>
      </c>
      <c r="C125" s="27" t="s">
        <v>340</v>
      </c>
      <c r="D125" s="27">
        <v>2398</v>
      </c>
      <c r="E125" s="27">
        <v>0.18015175418826501</v>
      </c>
      <c r="F125" s="27">
        <v>2386</v>
      </c>
      <c r="G125" s="27">
        <v>0.17815276637049199</v>
      </c>
      <c r="H125" s="27">
        <v>12</v>
      </c>
      <c r="I125" s="27">
        <v>0.50293378038557301</v>
      </c>
    </row>
    <row r="126" spans="1:9" x14ac:dyDescent="0.2">
      <c r="A126" s="27" t="s">
        <v>480</v>
      </c>
      <c r="B126" s="27" t="s">
        <v>183</v>
      </c>
      <c r="C126" s="27" t="s">
        <v>339</v>
      </c>
      <c r="D126" s="27">
        <v>23</v>
      </c>
      <c r="E126" s="27">
        <v>7.1428571428571397E-2</v>
      </c>
      <c r="F126" s="27">
        <v>11</v>
      </c>
      <c r="G126" s="27">
        <v>3.5947712418300699E-2</v>
      </c>
      <c r="H126" s="27">
        <v>12</v>
      </c>
      <c r="I126" s="27">
        <v>109.09090909090899</v>
      </c>
    </row>
    <row r="127" spans="1:9" x14ac:dyDescent="0.2">
      <c r="A127" s="27" t="s">
        <v>493</v>
      </c>
      <c r="B127" s="27" t="s">
        <v>259</v>
      </c>
      <c r="C127" s="27" t="s">
        <v>338</v>
      </c>
      <c r="D127" s="27">
        <v>11623</v>
      </c>
      <c r="E127" s="27">
        <v>0.29025571870942002</v>
      </c>
      <c r="F127" s="27">
        <v>11611</v>
      </c>
      <c r="G127" s="27">
        <v>0.291550533584432</v>
      </c>
      <c r="H127" s="27">
        <v>12</v>
      </c>
      <c r="I127" s="27">
        <v>0.103350271294467</v>
      </c>
    </row>
    <row r="128" spans="1:9" x14ac:dyDescent="0.2">
      <c r="A128" s="27" t="s">
        <v>496</v>
      </c>
      <c r="B128" s="27" t="s">
        <v>194</v>
      </c>
      <c r="C128" s="27" t="s">
        <v>335</v>
      </c>
      <c r="D128" s="27">
        <v>151</v>
      </c>
      <c r="E128" s="27">
        <v>0.29960317460317498</v>
      </c>
      <c r="F128" s="27">
        <v>139</v>
      </c>
      <c r="G128" s="27">
        <v>0.26782273603082901</v>
      </c>
      <c r="H128" s="27">
        <v>12</v>
      </c>
      <c r="I128" s="27">
        <v>8.6330935251798504</v>
      </c>
    </row>
    <row r="129" spans="1:9" x14ac:dyDescent="0.2">
      <c r="A129" s="27" t="s">
        <v>551</v>
      </c>
      <c r="B129" s="27" t="s">
        <v>227</v>
      </c>
      <c r="C129" s="27" t="s">
        <v>342</v>
      </c>
      <c r="D129" s="27">
        <v>535</v>
      </c>
      <c r="E129" s="27">
        <v>7.8376794608848499E-2</v>
      </c>
      <c r="F129" s="27">
        <v>524</v>
      </c>
      <c r="G129" s="27">
        <v>7.7274738239197796E-2</v>
      </c>
      <c r="H129" s="27">
        <v>11</v>
      </c>
      <c r="I129" s="27">
        <v>2.0992366412213799</v>
      </c>
    </row>
    <row r="130" spans="1:9" x14ac:dyDescent="0.2">
      <c r="A130" s="27" t="s">
        <v>436</v>
      </c>
      <c r="B130" s="27" t="s">
        <v>195</v>
      </c>
      <c r="C130" s="27" t="s">
        <v>336</v>
      </c>
      <c r="D130" s="27">
        <v>69</v>
      </c>
      <c r="E130" s="27">
        <v>9.1149273447820298E-2</v>
      </c>
      <c r="F130" s="27">
        <v>58</v>
      </c>
      <c r="G130" s="27">
        <v>7.8484438430311207E-2</v>
      </c>
      <c r="H130" s="27">
        <v>11</v>
      </c>
      <c r="I130" s="27">
        <v>18.965517241379299</v>
      </c>
    </row>
    <row r="131" spans="1:9" x14ac:dyDescent="0.2">
      <c r="A131" s="27" t="s">
        <v>463</v>
      </c>
      <c r="B131" s="27" t="s">
        <v>147</v>
      </c>
      <c r="C131" s="27" t="s">
        <v>339</v>
      </c>
      <c r="D131" s="27">
        <v>879</v>
      </c>
      <c r="E131" s="27">
        <v>3.7892830969521903E-2</v>
      </c>
      <c r="F131" s="27">
        <v>868</v>
      </c>
      <c r="G131" s="27">
        <v>3.7629514024363798E-2</v>
      </c>
      <c r="H131" s="27">
        <v>11</v>
      </c>
      <c r="I131" s="27">
        <v>1.26728110599079</v>
      </c>
    </row>
    <row r="132" spans="1:9" x14ac:dyDescent="0.2">
      <c r="A132" s="27" t="s">
        <v>498</v>
      </c>
      <c r="B132" s="27" t="s">
        <v>145</v>
      </c>
      <c r="C132" s="27" t="s">
        <v>337</v>
      </c>
      <c r="D132" s="27">
        <v>374</v>
      </c>
      <c r="E132" s="27">
        <v>2.7549832785774301E-3</v>
      </c>
      <c r="F132" s="27">
        <v>363</v>
      </c>
      <c r="G132" s="27">
        <v>2.7425411192287599E-3</v>
      </c>
      <c r="H132" s="27">
        <v>11</v>
      </c>
      <c r="I132" s="27">
        <v>3.0303030303030298</v>
      </c>
    </row>
    <row r="133" spans="1:9" x14ac:dyDescent="0.2">
      <c r="A133" s="27" t="s">
        <v>545</v>
      </c>
      <c r="B133" s="27" t="s">
        <v>236</v>
      </c>
      <c r="C133" s="27" t="s">
        <v>338</v>
      </c>
      <c r="D133" s="27">
        <v>474</v>
      </c>
      <c r="E133" s="27">
        <v>0.51409978308026005</v>
      </c>
      <c r="F133" s="27">
        <v>464</v>
      </c>
      <c r="G133" s="27">
        <v>0.51045104510451</v>
      </c>
      <c r="H133" s="27">
        <v>10</v>
      </c>
      <c r="I133" s="27">
        <v>2.1551724137931001</v>
      </c>
    </row>
    <row r="134" spans="1:9" x14ac:dyDescent="0.2">
      <c r="A134" s="27" t="s">
        <v>563</v>
      </c>
      <c r="B134" s="27" t="s">
        <v>242</v>
      </c>
      <c r="C134" s="27" t="s">
        <v>336</v>
      </c>
      <c r="D134" s="27">
        <v>93</v>
      </c>
      <c r="E134" s="27">
        <v>0.16344463971880499</v>
      </c>
      <c r="F134" s="27">
        <v>83</v>
      </c>
      <c r="G134" s="27">
        <v>0.148745519713262</v>
      </c>
      <c r="H134" s="27">
        <v>10</v>
      </c>
      <c r="I134" s="27">
        <v>12.048192771084301</v>
      </c>
    </row>
    <row r="135" spans="1:9" x14ac:dyDescent="0.2">
      <c r="A135" s="27" t="s">
        <v>418</v>
      </c>
      <c r="B135" s="27" t="s">
        <v>265</v>
      </c>
      <c r="C135" s="27" t="s">
        <v>336</v>
      </c>
      <c r="D135" s="27">
        <v>1151</v>
      </c>
      <c r="E135" s="27">
        <v>0.200627505664982</v>
      </c>
      <c r="F135" s="27">
        <v>1141</v>
      </c>
      <c r="G135" s="27">
        <v>0.19871125043538801</v>
      </c>
      <c r="H135" s="27">
        <v>10</v>
      </c>
      <c r="I135" s="27">
        <v>0.876424189307623</v>
      </c>
    </row>
    <row r="136" spans="1:9" x14ac:dyDescent="0.2">
      <c r="A136" s="27" t="s">
        <v>422</v>
      </c>
      <c r="B136" s="27" t="s">
        <v>170</v>
      </c>
      <c r="C136" s="27" t="s">
        <v>336</v>
      </c>
      <c r="D136" s="27">
        <v>250</v>
      </c>
      <c r="E136" s="27">
        <v>0.121124031007752</v>
      </c>
      <c r="F136" s="27">
        <v>240</v>
      </c>
      <c r="G136" s="27">
        <v>0.11828486939379</v>
      </c>
      <c r="H136" s="27">
        <v>10</v>
      </c>
      <c r="I136" s="27">
        <v>4.1666666666666696</v>
      </c>
    </row>
    <row r="137" spans="1:9" x14ac:dyDescent="0.2">
      <c r="A137" s="27" t="s">
        <v>424</v>
      </c>
      <c r="B137" s="27" t="s">
        <v>165</v>
      </c>
      <c r="C137" s="27" t="s">
        <v>338</v>
      </c>
      <c r="D137" s="27">
        <v>766</v>
      </c>
      <c r="E137" s="27">
        <v>0.23162987602056201</v>
      </c>
      <c r="F137" s="27">
        <v>756</v>
      </c>
      <c r="G137" s="27">
        <v>0.21686746987951799</v>
      </c>
      <c r="H137" s="27">
        <v>10</v>
      </c>
      <c r="I137" s="27">
        <v>1.3227513227513299</v>
      </c>
    </row>
    <row r="138" spans="1:9" x14ac:dyDescent="0.2">
      <c r="A138" s="27" t="s">
        <v>479</v>
      </c>
      <c r="B138" s="27" t="s">
        <v>238</v>
      </c>
      <c r="C138" s="27" t="s">
        <v>336</v>
      </c>
      <c r="D138" s="27">
        <v>68</v>
      </c>
      <c r="E138" s="27">
        <v>2.7676027676027701E-2</v>
      </c>
      <c r="F138" s="27">
        <v>58</v>
      </c>
      <c r="G138" s="27">
        <v>2.5217391304347799E-2</v>
      </c>
      <c r="H138" s="27">
        <v>10</v>
      </c>
      <c r="I138" s="27">
        <v>17.241379310344801</v>
      </c>
    </row>
    <row r="139" spans="1:9" x14ac:dyDescent="0.2">
      <c r="A139" s="27" t="s">
        <v>548</v>
      </c>
      <c r="B139" s="27" t="s">
        <v>250</v>
      </c>
      <c r="C139" s="27" t="s">
        <v>341</v>
      </c>
      <c r="D139" s="27">
        <v>271</v>
      </c>
      <c r="E139" s="27">
        <v>0.19723435225618599</v>
      </c>
      <c r="F139" s="27">
        <v>262</v>
      </c>
      <c r="G139" s="27">
        <v>0.19096209912536399</v>
      </c>
      <c r="H139" s="27">
        <v>9</v>
      </c>
      <c r="I139" s="27">
        <v>3.4351145038167901</v>
      </c>
    </row>
    <row r="140" spans="1:9" x14ac:dyDescent="0.2">
      <c r="A140" s="27" t="s">
        <v>555</v>
      </c>
      <c r="B140" s="27" t="s">
        <v>177</v>
      </c>
      <c r="C140" s="27" t="s">
        <v>340</v>
      </c>
      <c r="D140" s="27">
        <v>351</v>
      </c>
      <c r="E140" s="27">
        <v>0.54843750000000002</v>
      </c>
      <c r="F140" s="27">
        <v>342</v>
      </c>
      <c r="G140" s="27">
        <v>0.53943217665615095</v>
      </c>
      <c r="H140" s="27">
        <v>9</v>
      </c>
      <c r="I140" s="27">
        <v>2.6315789473684301</v>
      </c>
    </row>
    <row r="141" spans="1:9" x14ac:dyDescent="0.2">
      <c r="A141" s="27" t="s">
        <v>552</v>
      </c>
      <c r="B141" s="27" t="s">
        <v>149</v>
      </c>
      <c r="C141" s="27" t="s">
        <v>339</v>
      </c>
      <c r="D141" s="27">
        <v>611</v>
      </c>
      <c r="E141" s="27">
        <v>0.110348564204443</v>
      </c>
      <c r="F141" s="27">
        <v>602</v>
      </c>
      <c r="G141" s="27">
        <v>0.108605448313188</v>
      </c>
      <c r="H141" s="27">
        <v>9</v>
      </c>
      <c r="I141" s="27">
        <v>1.49501661129567</v>
      </c>
    </row>
    <row r="142" spans="1:9" x14ac:dyDescent="0.2">
      <c r="A142" s="27" t="s">
        <v>425</v>
      </c>
      <c r="B142" s="27" t="s">
        <v>228</v>
      </c>
      <c r="C142" s="27" t="s">
        <v>340</v>
      </c>
      <c r="D142" s="27">
        <v>285</v>
      </c>
      <c r="E142" s="27">
        <v>0.441176470588235</v>
      </c>
      <c r="F142" s="27">
        <v>276</v>
      </c>
      <c r="G142" s="27">
        <v>0.45847176079734198</v>
      </c>
      <c r="H142" s="27">
        <v>9</v>
      </c>
      <c r="I142" s="27">
        <v>3.26086956521738</v>
      </c>
    </row>
    <row r="143" spans="1:9" x14ac:dyDescent="0.2">
      <c r="A143" s="27" t="s">
        <v>430</v>
      </c>
      <c r="B143" s="27" t="s">
        <v>168</v>
      </c>
      <c r="C143" s="27" t="s">
        <v>337</v>
      </c>
      <c r="D143" s="27">
        <v>144</v>
      </c>
      <c r="E143" s="27">
        <v>2.15601137894894E-2</v>
      </c>
      <c r="F143" s="27">
        <v>135</v>
      </c>
      <c r="G143" s="27">
        <v>2.15345350135588E-2</v>
      </c>
      <c r="H143" s="27">
        <v>9</v>
      </c>
      <c r="I143" s="27">
        <v>6.6666666666666696</v>
      </c>
    </row>
    <row r="144" spans="1:9" x14ac:dyDescent="0.2">
      <c r="A144" s="27" t="s">
        <v>437</v>
      </c>
      <c r="B144" s="27" t="s">
        <v>198</v>
      </c>
      <c r="C144" s="27" t="s">
        <v>335</v>
      </c>
      <c r="D144" s="27">
        <v>400</v>
      </c>
      <c r="E144" s="27">
        <v>0.158793171893609</v>
      </c>
      <c r="F144" s="27">
        <v>391</v>
      </c>
      <c r="G144" s="27">
        <v>0.15442338072669801</v>
      </c>
      <c r="H144" s="27">
        <v>9</v>
      </c>
      <c r="I144" s="27">
        <v>2.30179028132993</v>
      </c>
    </row>
    <row r="145" spans="1:9" x14ac:dyDescent="0.2">
      <c r="A145" s="27" t="s">
        <v>444</v>
      </c>
      <c r="B145" s="27" t="s">
        <v>246</v>
      </c>
      <c r="C145" s="27" t="s">
        <v>337</v>
      </c>
      <c r="D145" s="27">
        <v>113</v>
      </c>
      <c r="E145" s="27">
        <v>1.5846304866077701E-2</v>
      </c>
      <c r="F145" s="27">
        <v>104</v>
      </c>
      <c r="G145" s="27">
        <v>1.4215418261345E-2</v>
      </c>
      <c r="H145" s="27">
        <v>9</v>
      </c>
      <c r="I145" s="27">
        <v>8.6538461538461497</v>
      </c>
    </row>
    <row r="146" spans="1:9" x14ac:dyDescent="0.2">
      <c r="A146" s="27" t="s">
        <v>448</v>
      </c>
      <c r="B146" s="27" t="s">
        <v>252</v>
      </c>
      <c r="C146" s="27" t="s">
        <v>337</v>
      </c>
      <c r="D146" s="27">
        <v>338</v>
      </c>
      <c r="E146" s="27">
        <v>0.193032552826956</v>
      </c>
      <c r="F146" s="27">
        <v>329</v>
      </c>
      <c r="G146" s="27">
        <v>0.189844200807848</v>
      </c>
      <c r="H146" s="27">
        <v>9</v>
      </c>
      <c r="I146" s="27">
        <v>2.7355623100303998</v>
      </c>
    </row>
    <row r="147" spans="1:9" x14ac:dyDescent="0.2">
      <c r="A147" s="27" t="s">
        <v>506</v>
      </c>
      <c r="B147" s="27" t="s">
        <v>172</v>
      </c>
      <c r="C147" s="27" t="s">
        <v>338</v>
      </c>
      <c r="D147" s="27">
        <v>343</v>
      </c>
      <c r="E147" s="27">
        <v>5.0175541252194297E-2</v>
      </c>
      <c r="F147" s="27">
        <v>334</v>
      </c>
      <c r="G147" s="27">
        <v>5.1195585530349502E-2</v>
      </c>
      <c r="H147" s="27">
        <v>9</v>
      </c>
      <c r="I147" s="27">
        <v>2.6946107784431099</v>
      </c>
    </row>
    <row r="148" spans="1:9" x14ac:dyDescent="0.2">
      <c r="A148" s="27" t="s">
        <v>463</v>
      </c>
      <c r="B148" s="27" t="s">
        <v>147</v>
      </c>
      <c r="C148" s="27" t="s">
        <v>335</v>
      </c>
      <c r="D148" s="27">
        <v>2272</v>
      </c>
      <c r="E148" s="27">
        <v>9.7943699616329705E-2</v>
      </c>
      <c r="F148" s="27">
        <v>2263</v>
      </c>
      <c r="G148" s="27">
        <v>9.8105518706377098E-2</v>
      </c>
      <c r="H148" s="27">
        <v>9</v>
      </c>
      <c r="I148" s="27">
        <v>0.39770216526735502</v>
      </c>
    </row>
    <row r="149" spans="1:9" x14ac:dyDescent="0.2">
      <c r="A149" s="27" t="s">
        <v>470</v>
      </c>
      <c r="B149" s="27" t="s">
        <v>156</v>
      </c>
      <c r="C149" s="27" t="s">
        <v>343</v>
      </c>
      <c r="D149" s="27">
        <v>25</v>
      </c>
      <c r="E149" s="27">
        <v>3.65331501804738E-4</v>
      </c>
      <c r="F149" s="27">
        <v>16</v>
      </c>
      <c r="G149" s="27">
        <v>2.35273358233097E-4</v>
      </c>
      <c r="H149" s="27">
        <v>9</v>
      </c>
      <c r="I149" s="27">
        <v>56.25</v>
      </c>
    </row>
    <row r="150" spans="1:9" x14ac:dyDescent="0.2">
      <c r="A150" s="27" t="s">
        <v>510</v>
      </c>
      <c r="B150" s="27" t="s">
        <v>148</v>
      </c>
      <c r="C150" s="27" t="s">
        <v>335</v>
      </c>
      <c r="D150" s="27">
        <v>532</v>
      </c>
      <c r="E150" s="27">
        <v>3.9966944632258999E-2</v>
      </c>
      <c r="F150" s="27">
        <v>523</v>
      </c>
      <c r="G150" s="27">
        <v>3.90502501306653E-2</v>
      </c>
      <c r="H150" s="27">
        <v>9</v>
      </c>
      <c r="I150" s="27">
        <v>1.72084130019121</v>
      </c>
    </row>
    <row r="151" spans="1:9" x14ac:dyDescent="0.2">
      <c r="A151" s="27" t="s">
        <v>493</v>
      </c>
      <c r="B151" s="27" t="s">
        <v>259</v>
      </c>
      <c r="C151" s="27" t="s">
        <v>339</v>
      </c>
      <c r="D151" s="27">
        <v>1726</v>
      </c>
      <c r="E151" s="27">
        <v>4.3102587154130498E-2</v>
      </c>
      <c r="F151" s="27">
        <v>1717</v>
      </c>
      <c r="G151" s="27">
        <v>4.3113622096672903E-2</v>
      </c>
      <c r="H151" s="27">
        <v>9</v>
      </c>
      <c r="I151" s="27">
        <v>0.52417006406522104</v>
      </c>
    </row>
    <row r="152" spans="1:9" x14ac:dyDescent="0.2">
      <c r="A152" s="27" t="s">
        <v>502</v>
      </c>
      <c r="B152" s="27" t="s">
        <v>174</v>
      </c>
      <c r="C152" s="27" t="s">
        <v>335</v>
      </c>
      <c r="D152" s="27">
        <v>340</v>
      </c>
      <c r="E152" s="27">
        <v>6.0899158158696003E-2</v>
      </c>
      <c r="F152" s="27">
        <v>332</v>
      </c>
      <c r="G152" s="27">
        <v>5.9615729933560797E-2</v>
      </c>
      <c r="H152" s="27">
        <v>8</v>
      </c>
      <c r="I152" s="27">
        <v>2.4096385542168801</v>
      </c>
    </row>
    <row r="153" spans="1:9" x14ac:dyDescent="0.2">
      <c r="A153" s="27" t="s">
        <v>558</v>
      </c>
      <c r="B153" s="27" t="s">
        <v>254</v>
      </c>
      <c r="C153" s="27" t="s">
        <v>336</v>
      </c>
      <c r="D153" s="27">
        <v>12</v>
      </c>
      <c r="E153" s="27">
        <v>3.1746031746031703E-2</v>
      </c>
      <c r="F153" s="27">
        <v>4</v>
      </c>
      <c r="G153" s="27">
        <v>1.05540897097625E-2</v>
      </c>
      <c r="H153" s="27">
        <v>8</v>
      </c>
      <c r="I153" s="27">
        <v>200</v>
      </c>
    </row>
    <row r="154" spans="1:9" x14ac:dyDescent="0.2">
      <c r="A154" s="27" t="s">
        <v>511</v>
      </c>
      <c r="B154" s="27" t="s">
        <v>243</v>
      </c>
      <c r="C154" s="27" t="s">
        <v>340</v>
      </c>
      <c r="D154" s="27">
        <v>1017</v>
      </c>
      <c r="E154" s="27">
        <v>0.14493373236425799</v>
      </c>
      <c r="F154" s="27">
        <v>1009</v>
      </c>
      <c r="G154" s="27">
        <v>0.14979216152019001</v>
      </c>
      <c r="H154" s="27">
        <v>8</v>
      </c>
      <c r="I154" s="27">
        <v>0.79286422200197704</v>
      </c>
    </row>
    <row r="155" spans="1:9" x14ac:dyDescent="0.2">
      <c r="A155" s="27" t="s">
        <v>455</v>
      </c>
      <c r="B155" s="27" t="s">
        <v>244</v>
      </c>
      <c r="C155" s="27" t="s">
        <v>338</v>
      </c>
      <c r="D155" s="27">
        <v>80</v>
      </c>
      <c r="E155" s="27">
        <v>5.2185257664709703E-2</v>
      </c>
      <c r="F155" s="27">
        <v>72</v>
      </c>
      <c r="G155" s="27">
        <v>6.0657118786857603E-2</v>
      </c>
      <c r="H155" s="27">
        <v>8</v>
      </c>
      <c r="I155" s="27">
        <v>11.1111111111111</v>
      </c>
    </row>
    <row r="156" spans="1:9" x14ac:dyDescent="0.2">
      <c r="A156" s="27" t="s">
        <v>467</v>
      </c>
      <c r="B156" s="27" t="s">
        <v>144</v>
      </c>
      <c r="C156" s="27" t="s">
        <v>341</v>
      </c>
      <c r="D156" s="27">
        <v>60</v>
      </c>
      <c r="E156" s="27">
        <v>7.5475495622421304E-4</v>
      </c>
      <c r="F156" s="27">
        <v>52</v>
      </c>
      <c r="G156" s="27">
        <v>6.5525844905365595E-4</v>
      </c>
      <c r="H156" s="27">
        <v>8</v>
      </c>
      <c r="I156" s="27">
        <v>15.384615384615399</v>
      </c>
    </row>
    <row r="157" spans="1:9" x14ac:dyDescent="0.2">
      <c r="A157" s="27" t="s">
        <v>482</v>
      </c>
      <c r="B157" s="27" t="s">
        <v>164</v>
      </c>
      <c r="C157" s="27" t="s">
        <v>339</v>
      </c>
      <c r="D157" s="27">
        <v>255</v>
      </c>
      <c r="E157" s="27">
        <v>4.14431984397855E-2</v>
      </c>
      <c r="F157" s="27">
        <v>247</v>
      </c>
      <c r="G157" s="27">
        <v>4.13943355119826E-2</v>
      </c>
      <c r="H157" s="27">
        <v>8</v>
      </c>
      <c r="I157" s="27">
        <v>3.2388663967611402</v>
      </c>
    </row>
    <row r="158" spans="1:9" x14ac:dyDescent="0.2">
      <c r="A158" s="27" t="s">
        <v>494</v>
      </c>
      <c r="B158" s="27" t="s">
        <v>251</v>
      </c>
      <c r="C158" s="27" t="s">
        <v>338</v>
      </c>
      <c r="D158" s="27">
        <v>2879</v>
      </c>
      <c r="E158" s="27">
        <v>0.30556145192103601</v>
      </c>
      <c r="F158" s="27">
        <v>2871</v>
      </c>
      <c r="G158" s="27">
        <v>0.29993731717509398</v>
      </c>
      <c r="H158" s="27">
        <v>8</v>
      </c>
      <c r="I158" s="27">
        <v>0.27864855451062998</v>
      </c>
    </row>
    <row r="159" spans="1:9" x14ac:dyDescent="0.2">
      <c r="A159" s="27" t="s">
        <v>546</v>
      </c>
      <c r="B159" s="27" t="s">
        <v>248</v>
      </c>
      <c r="C159" s="27" t="s">
        <v>340</v>
      </c>
      <c r="D159" s="27">
        <v>256</v>
      </c>
      <c r="E159" s="27">
        <v>0.132436627004656</v>
      </c>
      <c r="F159" s="27">
        <v>249</v>
      </c>
      <c r="G159" s="27">
        <v>0.125948406676783</v>
      </c>
      <c r="H159" s="27">
        <v>7</v>
      </c>
      <c r="I159" s="27">
        <v>2.8112449799196702</v>
      </c>
    </row>
    <row r="160" spans="1:9" x14ac:dyDescent="0.2">
      <c r="A160" s="27" t="s">
        <v>551</v>
      </c>
      <c r="B160" s="27" t="s">
        <v>227</v>
      </c>
      <c r="C160" s="27" t="s">
        <v>340</v>
      </c>
      <c r="D160" s="27">
        <v>1937</v>
      </c>
      <c r="E160" s="27">
        <v>0.28376794608848499</v>
      </c>
      <c r="F160" s="27">
        <v>1930</v>
      </c>
      <c r="G160" s="27">
        <v>0.28461878778941202</v>
      </c>
      <c r="H160" s="27">
        <v>7</v>
      </c>
      <c r="I160" s="27">
        <v>0.36269430051814</v>
      </c>
    </row>
    <row r="161" spans="1:9" x14ac:dyDescent="0.2">
      <c r="A161" s="27" t="s">
        <v>423</v>
      </c>
      <c r="B161" s="27" t="s">
        <v>146</v>
      </c>
      <c r="C161" s="27" t="s">
        <v>338</v>
      </c>
      <c r="D161" s="27">
        <v>3516</v>
      </c>
      <c r="E161" s="27">
        <v>9.6806167400881105E-2</v>
      </c>
      <c r="F161" s="27">
        <v>3509</v>
      </c>
      <c r="G161" s="27">
        <v>9.6234539121849594E-2</v>
      </c>
      <c r="H161" s="27">
        <v>7</v>
      </c>
      <c r="I161" s="27">
        <v>0.199487033342827</v>
      </c>
    </row>
    <row r="162" spans="1:9" x14ac:dyDescent="0.2">
      <c r="A162" s="27" t="s">
        <v>427</v>
      </c>
      <c r="B162" s="27" t="s">
        <v>247</v>
      </c>
      <c r="C162" s="27" t="s">
        <v>338</v>
      </c>
      <c r="D162" s="27">
        <v>8</v>
      </c>
      <c r="E162" s="27">
        <v>0.15094339622641501</v>
      </c>
      <c r="F162" s="27">
        <v>1</v>
      </c>
      <c r="G162" s="27">
        <v>2.32558139534884E-2</v>
      </c>
      <c r="H162" s="27">
        <v>7</v>
      </c>
      <c r="I162" s="27">
        <v>700</v>
      </c>
    </row>
    <row r="163" spans="1:9" x14ac:dyDescent="0.2">
      <c r="A163" s="27" t="s">
        <v>435</v>
      </c>
      <c r="B163" s="27" t="s">
        <v>169</v>
      </c>
      <c r="C163" s="27" t="s">
        <v>340</v>
      </c>
      <c r="D163" s="27">
        <v>706</v>
      </c>
      <c r="E163" s="27">
        <v>0.19163952225841499</v>
      </c>
      <c r="F163" s="27">
        <v>699</v>
      </c>
      <c r="G163" s="27">
        <v>0.19235002751788699</v>
      </c>
      <c r="H163" s="27">
        <v>7</v>
      </c>
      <c r="I163" s="27">
        <v>1.00143061516451</v>
      </c>
    </row>
    <row r="164" spans="1:9" x14ac:dyDescent="0.2">
      <c r="A164" s="27" t="s">
        <v>463</v>
      </c>
      <c r="B164" s="27" t="s">
        <v>147</v>
      </c>
      <c r="C164" s="27" t="s">
        <v>340</v>
      </c>
      <c r="D164" s="27">
        <v>4454</v>
      </c>
      <c r="E164" s="27">
        <v>0.19200758718799801</v>
      </c>
      <c r="F164" s="27">
        <v>4447</v>
      </c>
      <c r="G164" s="27">
        <v>0.19278623141284101</v>
      </c>
      <c r="H164" s="27">
        <v>7</v>
      </c>
      <c r="I164" s="27">
        <v>0.15740948954350301</v>
      </c>
    </row>
    <row r="165" spans="1:9" x14ac:dyDescent="0.2">
      <c r="A165" s="27" t="s">
        <v>478</v>
      </c>
      <c r="B165" s="27" t="s">
        <v>181</v>
      </c>
      <c r="C165" s="27" t="s">
        <v>335</v>
      </c>
      <c r="D165" s="27">
        <v>494</v>
      </c>
      <c r="E165" s="27">
        <v>0.125063291139241</v>
      </c>
      <c r="F165" s="27">
        <v>487</v>
      </c>
      <c r="G165" s="27">
        <v>0.12150698602794401</v>
      </c>
      <c r="H165" s="27">
        <v>7</v>
      </c>
      <c r="I165" s="27">
        <v>1.4373716632443601</v>
      </c>
    </row>
    <row r="166" spans="1:9" x14ac:dyDescent="0.2">
      <c r="A166" s="27" t="s">
        <v>510</v>
      </c>
      <c r="B166" s="27" t="s">
        <v>148</v>
      </c>
      <c r="C166" s="27" t="s">
        <v>338</v>
      </c>
      <c r="D166" s="27">
        <v>7190</v>
      </c>
      <c r="E166" s="27">
        <v>0.54015475922169598</v>
      </c>
      <c r="F166" s="27">
        <v>7183</v>
      </c>
      <c r="G166" s="27">
        <v>0.536324945867244</v>
      </c>
      <c r="H166" s="27">
        <v>7</v>
      </c>
      <c r="I166" s="27">
        <v>9.7452317973001398E-2</v>
      </c>
    </row>
    <row r="167" spans="1:9" x14ac:dyDescent="0.2">
      <c r="A167" s="27" t="s">
        <v>482</v>
      </c>
      <c r="B167" s="27" t="s">
        <v>164</v>
      </c>
      <c r="C167" s="27" t="s">
        <v>338</v>
      </c>
      <c r="D167" s="27">
        <v>485</v>
      </c>
      <c r="E167" s="27">
        <v>7.8823338209003696E-2</v>
      </c>
      <c r="F167" s="27">
        <v>478</v>
      </c>
      <c r="G167" s="27">
        <v>8.0107256577844801E-2</v>
      </c>
      <c r="H167" s="27">
        <v>7</v>
      </c>
      <c r="I167" s="27">
        <v>1.4644351464435199</v>
      </c>
    </row>
    <row r="168" spans="1:9" x14ac:dyDescent="0.2">
      <c r="A168" s="27" t="s">
        <v>502</v>
      </c>
      <c r="B168" s="27" t="s">
        <v>174</v>
      </c>
      <c r="C168" s="27" t="s">
        <v>340</v>
      </c>
      <c r="D168" s="27">
        <v>156</v>
      </c>
      <c r="E168" s="27">
        <v>2.7941966684578198E-2</v>
      </c>
      <c r="F168" s="27">
        <v>150</v>
      </c>
      <c r="G168" s="27">
        <v>2.69348177410666E-2</v>
      </c>
      <c r="H168" s="27">
        <v>6</v>
      </c>
      <c r="I168" s="27">
        <v>4</v>
      </c>
    </row>
    <row r="169" spans="1:9" x14ac:dyDescent="0.2">
      <c r="A169" s="27" t="s">
        <v>544</v>
      </c>
      <c r="B169" s="27" t="s">
        <v>154</v>
      </c>
      <c r="C169" s="27" t="s">
        <v>337</v>
      </c>
      <c r="D169" s="27">
        <v>66</v>
      </c>
      <c r="E169" s="27">
        <v>2.0211918907331399E-3</v>
      </c>
      <c r="F169" s="27">
        <v>60</v>
      </c>
      <c r="G169" s="27">
        <v>1.8483149528679701E-3</v>
      </c>
      <c r="H169" s="27">
        <v>6</v>
      </c>
      <c r="I169" s="27">
        <v>10</v>
      </c>
    </row>
    <row r="170" spans="1:9" x14ac:dyDescent="0.2">
      <c r="A170" s="27" t="s">
        <v>548</v>
      </c>
      <c r="B170" s="27" t="s">
        <v>250</v>
      </c>
      <c r="C170" s="27" t="s">
        <v>340</v>
      </c>
      <c r="D170" s="27">
        <v>130</v>
      </c>
      <c r="E170" s="27">
        <v>9.4614264919941807E-2</v>
      </c>
      <c r="F170" s="27">
        <v>124</v>
      </c>
      <c r="G170" s="27">
        <v>9.0379008746355696E-2</v>
      </c>
      <c r="H170" s="27">
        <v>6</v>
      </c>
      <c r="I170" s="27">
        <v>4.8387096774193497</v>
      </c>
    </row>
    <row r="171" spans="1:9" x14ac:dyDescent="0.2">
      <c r="A171" s="27" t="s">
        <v>416</v>
      </c>
      <c r="B171" s="27" t="s">
        <v>261</v>
      </c>
      <c r="C171" s="27" t="s">
        <v>340</v>
      </c>
      <c r="D171" s="27">
        <v>329</v>
      </c>
      <c r="E171" s="27">
        <v>8.3354446414998701E-2</v>
      </c>
      <c r="F171" s="27">
        <v>323</v>
      </c>
      <c r="G171" s="27">
        <v>8.3333333333333301E-2</v>
      </c>
      <c r="H171" s="27">
        <v>6</v>
      </c>
      <c r="I171" s="27">
        <v>1.85758513931888</v>
      </c>
    </row>
    <row r="172" spans="1:9" x14ac:dyDescent="0.2">
      <c r="A172" s="27" t="s">
        <v>416</v>
      </c>
      <c r="B172" s="27" t="s">
        <v>261</v>
      </c>
      <c r="C172" s="27" t="s">
        <v>336</v>
      </c>
      <c r="D172" s="27">
        <v>89</v>
      </c>
      <c r="E172" s="27">
        <v>2.2548771218647099E-2</v>
      </c>
      <c r="F172" s="27">
        <v>83</v>
      </c>
      <c r="G172" s="27">
        <v>2.1413828689370501E-2</v>
      </c>
      <c r="H172" s="27">
        <v>6</v>
      </c>
      <c r="I172" s="27">
        <v>7.2289156626505999</v>
      </c>
    </row>
    <row r="173" spans="1:9" x14ac:dyDescent="0.2">
      <c r="A173" s="27" t="s">
        <v>416</v>
      </c>
      <c r="B173" s="27" t="s">
        <v>261</v>
      </c>
      <c r="C173" s="27" t="s">
        <v>338</v>
      </c>
      <c r="D173" s="27">
        <v>2552</v>
      </c>
      <c r="E173" s="27">
        <v>0.646567012921206</v>
      </c>
      <c r="F173" s="27">
        <v>2546</v>
      </c>
      <c r="G173" s="27">
        <v>0.65686274509803899</v>
      </c>
      <c r="H173" s="27">
        <v>6</v>
      </c>
      <c r="I173" s="27">
        <v>0.235663786331508</v>
      </c>
    </row>
    <row r="174" spans="1:9" x14ac:dyDescent="0.2">
      <c r="A174" s="27" t="s">
        <v>430</v>
      </c>
      <c r="B174" s="27" t="s">
        <v>168</v>
      </c>
      <c r="C174" s="27" t="s">
        <v>336</v>
      </c>
      <c r="D174" s="27">
        <v>1039</v>
      </c>
      <c r="E174" s="27">
        <v>0.155562209911663</v>
      </c>
      <c r="F174" s="27">
        <v>1033</v>
      </c>
      <c r="G174" s="27">
        <v>0.16477907162226799</v>
      </c>
      <c r="H174" s="27">
        <v>6</v>
      </c>
      <c r="I174" s="27">
        <v>0.58083252662148899</v>
      </c>
    </row>
    <row r="175" spans="1:9" x14ac:dyDescent="0.2">
      <c r="A175" s="27" t="s">
        <v>501</v>
      </c>
      <c r="B175" s="27" t="s">
        <v>196</v>
      </c>
      <c r="C175" s="27" t="s">
        <v>337</v>
      </c>
      <c r="D175" s="27">
        <v>78</v>
      </c>
      <c r="E175" s="27">
        <v>0.74285714285714299</v>
      </c>
      <c r="F175" s="27">
        <v>72</v>
      </c>
      <c r="G175" s="27">
        <v>0.73469387755102</v>
      </c>
      <c r="H175" s="27">
        <v>6</v>
      </c>
      <c r="I175" s="27">
        <v>8.3333333333333304</v>
      </c>
    </row>
    <row r="176" spans="1:9" x14ac:dyDescent="0.2">
      <c r="A176" s="27" t="s">
        <v>450</v>
      </c>
      <c r="B176" s="27" t="s">
        <v>152</v>
      </c>
      <c r="C176" s="27" t="s">
        <v>339</v>
      </c>
      <c r="D176" s="27">
        <v>96</v>
      </c>
      <c r="E176" s="27">
        <v>1.51682730289145E-2</v>
      </c>
      <c r="F176" s="27">
        <v>90</v>
      </c>
      <c r="G176" s="27">
        <v>1.4247269273389301E-2</v>
      </c>
      <c r="H176" s="27">
        <v>6</v>
      </c>
      <c r="I176" s="27">
        <v>6.6666666666666696</v>
      </c>
    </row>
    <row r="177" spans="1:9" x14ac:dyDescent="0.2">
      <c r="A177" s="27" t="s">
        <v>451</v>
      </c>
      <c r="B177" s="27" t="s">
        <v>166</v>
      </c>
      <c r="C177" s="27" t="s">
        <v>339</v>
      </c>
      <c r="D177" s="27">
        <v>336</v>
      </c>
      <c r="E177" s="27">
        <v>0.215799614643545</v>
      </c>
      <c r="F177" s="27">
        <v>330</v>
      </c>
      <c r="G177" s="27">
        <v>0.21099744245524299</v>
      </c>
      <c r="H177" s="27">
        <v>6</v>
      </c>
      <c r="I177" s="27">
        <v>1.8181818181818099</v>
      </c>
    </row>
    <row r="178" spans="1:9" x14ac:dyDescent="0.2">
      <c r="A178" s="27" t="s">
        <v>473</v>
      </c>
      <c r="B178" s="27" t="s">
        <v>182</v>
      </c>
      <c r="C178" s="27" t="s">
        <v>335</v>
      </c>
      <c r="D178" s="27">
        <v>613</v>
      </c>
      <c r="E178" s="27">
        <v>3.6252883080016597E-2</v>
      </c>
      <c r="F178" s="27">
        <v>607</v>
      </c>
      <c r="G178" s="27">
        <v>3.6388705713086701E-2</v>
      </c>
      <c r="H178" s="27">
        <v>6</v>
      </c>
      <c r="I178" s="27">
        <v>0.98846787479407405</v>
      </c>
    </row>
    <row r="179" spans="1:9" x14ac:dyDescent="0.2">
      <c r="A179" s="27" t="s">
        <v>478</v>
      </c>
      <c r="B179" s="27" t="s">
        <v>181</v>
      </c>
      <c r="C179" s="27" t="s">
        <v>340</v>
      </c>
      <c r="D179" s="27">
        <v>410</v>
      </c>
      <c r="E179" s="27">
        <v>0.10379746835443</v>
      </c>
      <c r="F179" s="27">
        <v>404</v>
      </c>
      <c r="G179" s="27">
        <v>0.100798403193613</v>
      </c>
      <c r="H179" s="27">
        <v>6</v>
      </c>
      <c r="I179" s="27">
        <v>1.48514851485149</v>
      </c>
    </row>
    <row r="180" spans="1:9" x14ac:dyDescent="0.2">
      <c r="A180" s="27" t="s">
        <v>510</v>
      </c>
      <c r="B180" s="27" t="s">
        <v>148</v>
      </c>
      <c r="C180" s="27" t="s">
        <v>339</v>
      </c>
      <c r="D180" s="27">
        <v>240</v>
      </c>
      <c r="E180" s="27">
        <v>1.8030200585981499E-2</v>
      </c>
      <c r="F180" s="27">
        <v>234</v>
      </c>
      <c r="G180" s="27">
        <v>1.74718136339879E-2</v>
      </c>
      <c r="H180" s="27">
        <v>6</v>
      </c>
      <c r="I180" s="27">
        <v>2.5641025641025501</v>
      </c>
    </row>
    <row r="181" spans="1:9" x14ac:dyDescent="0.2">
      <c r="A181" s="27" t="s">
        <v>484</v>
      </c>
      <c r="B181" s="27" t="s">
        <v>239</v>
      </c>
      <c r="C181" s="27" t="s">
        <v>335</v>
      </c>
      <c r="D181" s="27">
        <v>58</v>
      </c>
      <c r="E181" s="27">
        <v>0.119834710743802</v>
      </c>
      <c r="F181" s="27">
        <v>52</v>
      </c>
      <c r="G181" s="27">
        <v>0.114537444933921</v>
      </c>
      <c r="H181" s="27">
        <v>6</v>
      </c>
      <c r="I181" s="27">
        <v>11.538461538461499</v>
      </c>
    </row>
    <row r="182" spans="1:9" x14ac:dyDescent="0.2">
      <c r="A182" s="27" t="s">
        <v>487</v>
      </c>
      <c r="B182" s="27" t="s">
        <v>233</v>
      </c>
      <c r="C182" s="27" t="s">
        <v>340</v>
      </c>
      <c r="D182" s="27">
        <v>174</v>
      </c>
      <c r="E182" s="27">
        <v>0.23138297872340399</v>
      </c>
      <c r="F182" s="27">
        <v>168</v>
      </c>
      <c r="G182" s="27">
        <v>0.23398328690807799</v>
      </c>
      <c r="H182" s="27">
        <v>6</v>
      </c>
      <c r="I182" s="27">
        <v>3.5714285714285801</v>
      </c>
    </row>
    <row r="183" spans="1:9" x14ac:dyDescent="0.2">
      <c r="A183" s="27" t="s">
        <v>487</v>
      </c>
      <c r="B183" s="27" t="s">
        <v>233</v>
      </c>
      <c r="C183" s="27" t="s">
        <v>336</v>
      </c>
      <c r="D183" s="27">
        <v>52</v>
      </c>
      <c r="E183" s="27">
        <v>6.9148936170212796E-2</v>
      </c>
      <c r="F183" s="27">
        <v>46</v>
      </c>
      <c r="G183" s="27">
        <v>6.4066852367687999E-2</v>
      </c>
      <c r="H183" s="27">
        <v>6</v>
      </c>
      <c r="I183" s="27">
        <v>13.0434782608696</v>
      </c>
    </row>
    <row r="184" spans="1:9" x14ac:dyDescent="0.2">
      <c r="A184" s="27" t="s">
        <v>487</v>
      </c>
      <c r="B184" s="27" t="s">
        <v>233</v>
      </c>
      <c r="C184" s="27" t="s">
        <v>341</v>
      </c>
      <c r="D184" s="27">
        <v>34</v>
      </c>
      <c r="E184" s="27">
        <v>4.5212765957446797E-2</v>
      </c>
      <c r="F184" s="27">
        <v>28</v>
      </c>
      <c r="G184" s="27">
        <v>3.8997214484679701E-2</v>
      </c>
      <c r="H184" s="27">
        <v>6</v>
      </c>
      <c r="I184" s="27">
        <v>21.428571428571399</v>
      </c>
    </row>
    <row r="185" spans="1:9" x14ac:dyDescent="0.2">
      <c r="A185" s="27" t="s">
        <v>493</v>
      </c>
      <c r="B185" s="27" t="s">
        <v>259</v>
      </c>
      <c r="C185" s="27" t="s">
        <v>340</v>
      </c>
      <c r="D185" s="27">
        <v>8042</v>
      </c>
      <c r="E185" s="27">
        <v>0.20082908800319599</v>
      </c>
      <c r="F185" s="27">
        <v>8036</v>
      </c>
      <c r="G185" s="27">
        <v>0.20178279974890101</v>
      </c>
      <c r="H185" s="27">
        <v>6</v>
      </c>
      <c r="I185" s="27">
        <v>7.4664011946246098E-2</v>
      </c>
    </row>
    <row r="186" spans="1:9" x14ac:dyDescent="0.2">
      <c r="A186" s="27" t="s">
        <v>505</v>
      </c>
      <c r="B186" s="27" t="s">
        <v>202</v>
      </c>
      <c r="C186" s="27" t="s">
        <v>336</v>
      </c>
      <c r="D186" s="27">
        <v>33</v>
      </c>
      <c r="E186" s="27">
        <v>4.1147132169576099E-2</v>
      </c>
      <c r="F186" s="27">
        <v>28</v>
      </c>
      <c r="G186" s="27">
        <v>3.0237580993520499E-2</v>
      </c>
      <c r="H186" s="27">
        <v>5</v>
      </c>
      <c r="I186" s="27">
        <v>17.8571428571429</v>
      </c>
    </row>
    <row r="187" spans="1:9" x14ac:dyDescent="0.2">
      <c r="A187" s="27" t="s">
        <v>549</v>
      </c>
      <c r="B187" s="27" t="s">
        <v>257</v>
      </c>
      <c r="C187" s="27" t="s">
        <v>337</v>
      </c>
      <c r="D187" s="27">
        <v>1503</v>
      </c>
      <c r="E187" s="27">
        <v>0.62808190555787702</v>
      </c>
      <c r="F187" s="27">
        <v>1498</v>
      </c>
      <c r="G187" s="27">
        <v>0.62625418060200699</v>
      </c>
      <c r="H187" s="27">
        <v>5</v>
      </c>
      <c r="I187" s="27">
        <v>0.33377837116155301</v>
      </c>
    </row>
    <row r="188" spans="1:9" x14ac:dyDescent="0.2">
      <c r="A188" s="27" t="s">
        <v>561</v>
      </c>
      <c r="B188" s="27" t="s">
        <v>150</v>
      </c>
      <c r="C188" s="27" t="s">
        <v>337</v>
      </c>
      <c r="D188" s="27">
        <v>35</v>
      </c>
      <c r="E188" s="27">
        <v>1.3544891640866899E-2</v>
      </c>
      <c r="F188" s="27">
        <v>30</v>
      </c>
      <c r="G188" s="27">
        <v>1.0928961748633901E-2</v>
      </c>
      <c r="H188" s="27">
        <v>5</v>
      </c>
      <c r="I188" s="27">
        <v>16.6666666666667</v>
      </c>
    </row>
    <row r="189" spans="1:9" x14ac:dyDescent="0.2">
      <c r="A189" s="27" t="s">
        <v>511</v>
      </c>
      <c r="B189" s="27" t="s">
        <v>243</v>
      </c>
      <c r="C189" s="27" t="s">
        <v>335</v>
      </c>
      <c r="D189" s="27">
        <v>125</v>
      </c>
      <c r="E189" s="27">
        <v>1.7813880575744599E-2</v>
      </c>
      <c r="F189" s="27">
        <v>120</v>
      </c>
      <c r="G189" s="27">
        <v>1.78147268408551E-2</v>
      </c>
      <c r="H189" s="27">
        <v>5</v>
      </c>
      <c r="I189" s="27">
        <v>4.1666666666666696</v>
      </c>
    </row>
    <row r="190" spans="1:9" x14ac:dyDescent="0.2">
      <c r="A190" s="27" t="s">
        <v>420</v>
      </c>
      <c r="B190" s="27" t="s">
        <v>173</v>
      </c>
      <c r="C190" s="27" t="s">
        <v>339</v>
      </c>
      <c r="D190" s="27">
        <v>27</v>
      </c>
      <c r="E190" s="27">
        <v>9.6428571428571405E-2</v>
      </c>
      <c r="F190" s="27">
        <v>22</v>
      </c>
      <c r="G190" s="27">
        <v>5.86666666666667E-2</v>
      </c>
      <c r="H190" s="27">
        <v>5</v>
      </c>
      <c r="I190" s="27">
        <v>22.727272727272702</v>
      </c>
    </row>
    <row r="191" spans="1:9" x14ac:dyDescent="0.2">
      <c r="A191" s="27" t="s">
        <v>429</v>
      </c>
      <c r="B191" s="27" t="s">
        <v>212</v>
      </c>
      <c r="C191" s="27" t="s">
        <v>336</v>
      </c>
      <c r="D191" s="27">
        <v>7</v>
      </c>
      <c r="E191" s="27">
        <v>2.6217228464419502E-2</v>
      </c>
      <c r="F191" s="27">
        <v>2</v>
      </c>
      <c r="G191" s="27">
        <v>7.3529411764705899E-3</v>
      </c>
      <c r="H191" s="27">
        <v>5</v>
      </c>
      <c r="I191" s="27">
        <v>250</v>
      </c>
    </row>
    <row r="192" spans="1:9" x14ac:dyDescent="0.2">
      <c r="A192" s="27" t="s">
        <v>430</v>
      </c>
      <c r="B192" s="27" t="s">
        <v>168</v>
      </c>
      <c r="C192" s="27" t="s">
        <v>338</v>
      </c>
      <c r="D192" s="27">
        <v>919</v>
      </c>
      <c r="E192" s="27">
        <v>0.13759544842042201</v>
      </c>
      <c r="F192" s="27">
        <v>914</v>
      </c>
      <c r="G192" s="27">
        <v>0.14579677779550199</v>
      </c>
      <c r="H192" s="27">
        <v>5</v>
      </c>
      <c r="I192" s="27">
        <v>0.54704595185994798</v>
      </c>
    </row>
    <row r="193" spans="1:9" x14ac:dyDescent="0.2">
      <c r="A193" s="27" t="s">
        <v>507</v>
      </c>
      <c r="B193" s="27" t="s">
        <v>176</v>
      </c>
      <c r="C193" s="27" t="s">
        <v>339</v>
      </c>
      <c r="D193" s="27">
        <v>51</v>
      </c>
      <c r="E193" s="27">
        <v>1.3854930725346401E-2</v>
      </c>
      <c r="F193" s="27">
        <v>46</v>
      </c>
      <c r="G193" s="27">
        <v>1.2914093206064001E-2</v>
      </c>
      <c r="H193" s="27">
        <v>5</v>
      </c>
      <c r="I193" s="27">
        <v>10.869565217391299</v>
      </c>
    </row>
    <row r="194" spans="1:9" x14ac:dyDescent="0.2">
      <c r="A194" s="27" t="s">
        <v>453</v>
      </c>
      <c r="B194" s="27" t="s">
        <v>151</v>
      </c>
      <c r="C194" s="27" t="s">
        <v>339</v>
      </c>
      <c r="D194" s="27">
        <v>1536</v>
      </c>
      <c r="E194" s="27">
        <v>4.0214687786359497E-2</v>
      </c>
      <c r="F194" s="27">
        <v>1531</v>
      </c>
      <c r="G194" s="27">
        <v>4.0685623173000299E-2</v>
      </c>
      <c r="H194" s="27">
        <v>5</v>
      </c>
      <c r="I194" s="27">
        <v>0.32658393207054498</v>
      </c>
    </row>
    <row r="195" spans="1:9" x14ac:dyDescent="0.2">
      <c r="A195" s="27" t="s">
        <v>457</v>
      </c>
      <c r="B195" s="27" t="s">
        <v>214</v>
      </c>
      <c r="C195" s="27" t="s">
        <v>337</v>
      </c>
      <c r="D195" s="27">
        <v>114</v>
      </c>
      <c r="E195" s="27">
        <v>0.60962566844919797</v>
      </c>
      <c r="F195" s="27">
        <v>109</v>
      </c>
      <c r="G195" s="27">
        <v>0.61931818181818199</v>
      </c>
      <c r="H195" s="27">
        <v>5</v>
      </c>
      <c r="I195" s="27">
        <v>4.5871559633027497</v>
      </c>
    </row>
    <row r="196" spans="1:9" x14ac:dyDescent="0.2">
      <c r="A196" s="27" t="s">
        <v>457</v>
      </c>
      <c r="B196" s="27" t="s">
        <v>214</v>
      </c>
      <c r="C196" s="27" t="s">
        <v>335</v>
      </c>
      <c r="D196" s="27">
        <v>8</v>
      </c>
      <c r="E196" s="27">
        <v>4.2780748663101602E-2</v>
      </c>
      <c r="F196" s="27">
        <v>3</v>
      </c>
      <c r="G196" s="27">
        <v>1.7045454545454499E-2</v>
      </c>
      <c r="H196" s="27">
        <v>5</v>
      </c>
      <c r="I196" s="27">
        <v>166.666666666667</v>
      </c>
    </row>
    <row r="197" spans="1:9" x14ac:dyDescent="0.2">
      <c r="A197" s="27" t="s">
        <v>459</v>
      </c>
      <c r="B197" s="27" t="s">
        <v>240</v>
      </c>
      <c r="C197" s="27" t="s">
        <v>337</v>
      </c>
      <c r="D197" s="27">
        <v>336</v>
      </c>
      <c r="E197" s="27">
        <v>0.33466135458167301</v>
      </c>
      <c r="F197" s="27">
        <v>331</v>
      </c>
      <c r="G197" s="27">
        <v>0.33100000000000002</v>
      </c>
      <c r="H197" s="27">
        <v>5</v>
      </c>
      <c r="I197" s="27">
        <v>1.5105740181268901</v>
      </c>
    </row>
    <row r="198" spans="1:9" x14ac:dyDescent="0.2">
      <c r="A198" s="27" t="s">
        <v>466</v>
      </c>
      <c r="B198" s="27" t="s">
        <v>162</v>
      </c>
      <c r="C198" s="27" t="s">
        <v>341</v>
      </c>
      <c r="D198" s="27">
        <v>192</v>
      </c>
      <c r="E198" s="27">
        <v>4.0497785277367603E-2</v>
      </c>
      <c r="F198" s="27">
        <v>187</v>
      </c>
      <c r="G198" s="27">
        <v>3.9812646370023401E-2</v>
      </c>
      <c r="H198" s="27">
        <v>5</v>
      </c>
      <c r="I198" s="27">
        <v>2.6737967914438601</v>
      </c>
    </row>
    <row r="199" spans="1:9" x14ac:dyDescent="0.2">
      <c r="A199" s="27" t="s">
        <v>478</v>
      </c>
      <c r="B199" s="27" t="s">
        <v>181</v>
      </c>
      <c r="C199" s="27" t="s">
        <v>339</v>
      </c>
      <c r="D199" s="27">
        <v>197</v>
      </c>
      <c r="E199" s="27">
        <v>4.9873417721519001E-2</v>
      </c>
      <c r="F199" s="27">
        <v>192</v>
      </c>
      <c r="G199" s="27">
        <v>4.7904191616766498E-2</v>
      </c>
      <c r="H199" s="27">
        <v>5</v>
      </c>
      <c r="I199" s="27">
        <v>2.6041666666666701</v>
      </c>
    </row>
    <row r="200" spans="1:9" x14ac:dyDescent="0.2">
      <c r="A200" s="27" t="s">
        <v>482</v>
      </c>
      <c r="B200" s="27" t="s">
        <v>164</v>
      </c>
      <c r="C200" s="27" t="s">
        <v>341</v>
      </c>
      <c r="D200" s="27">
        <v>58</v>
      </c>
      <c r="E200" s="27">
        <v>9.4262961157159098E-3</v>
      </c>
      <c r="F200" s="27">
        <v>53</v>
      </c>
      <c r="G200" s="27">
        <v>8.8821853527735906E-3</v>
      </c>
      <c r="H200" s="27">
        <v>5</v>
      </c>
      <c r="I200" s="27">
        <v>9.4339622641509404</v>
      </c>
    </row>
    <row r="201" spans="1:9" x14ac:dyDescent="0.2">
      <c r="A201" s="27" t="s">
        <v>485</v>
      </c>
      <c r="B201" s="27" t="s">
        <v>153</v>
      </c>
      <c r="C201" s="27" t="s">
        <v>342</v>
      </c>
      <c r="D201" s="27">
        <v>746</v>
      </c>
      <c r="E201" s="27">
        <v>0.11587449518484</v>
      </c>
      <c r="F201" s="27">
        <v>741</v>
      </c>
      <c r="G201" s="27">
        <v>0.125317097919838</v>
      </c>
      <c r="H201" s="27">
        <v>5</v>
      </c>
      <c r="I201" s="27">
        <v>0.67476383265856499</v>
      </c>
    </row>
    <row r="202" spans="1:9" x14ac:dyDescent="0.2">
      <c r="A202" s="27" t="s">
        <v>500</v>
      </c>
      <c r="B202" s="27" t="s">
        <v>258</v>
      </c>
      <c r="C202" s="27" t="s">
        <v>340</v>
      </c>
      <c r="D202" s="27">
        <v>1147</v>
      </c>
      <c r="E202" s="27">
        <v>0.32874749211808502</v>
      </c>
      <c r="F202" s="27">
        <v>1142</v>
      </c>
      <c r="G202" s="27">
        <v>0.33236321303841698</v>
      </c>
      <c r="H202" s="27">
        <v>5</v>
      </c>
      <c r="I202" s="27">
        <v>0.43782837127845903</v>
      </c>
    </row>
    <row r="203" spans="1:9" x14ac:dyDescent="0.2">
      <c r="A203" s="27" t="s">
        <v>545</v>
      </c>
      <c r="B203" s="27" t="s">
        <v>236</v>
      </c>
      <c r="C203" s="27" t="s">
        <v>336</v>
      </c>
      <c r="D203" s="27">
        <v>98</v>
      </c>
      <c r="E203" s="27">
        <v>0.106290672451193</v>
      </c>
      <c r="F203" s="27">
        <v>94</v>
      </c>
      <c r="G203" s="27">
        <v>0.103410341034103</v>
      </c>
      <c r="H203" s="27">
        <v>4</v>
      </c>
      <c r="I203" s="27">
        <v>4.2553191489361799</v>
      </c>
    </row>
    <row r="204" spans="1:9" x14ac:dyDescent="0.2">
      <c r="A204" s="27" t="s">
        <v>549</v>
      </c>
      <c r="B204" s="27" t="s">
        <v>257</v>
      </c>
      <c r="C204" s="27" t="s">
        <v>338</v>
      </c>
      <c r="D204" s="27">
        <v>642</v>
      </c>
      <c r="E204" s="27">
        <v>0.26828249059757597</v>
      </c>
      <c r="F204" s="27">
        <v>638</v>
      </c>
      <c r="G204" s="27">
        <v>0.26672240802675601</v>
      </c>
      <c r="H204" s="27">
        <v>4</v>
      </c>
      <c r="I204" s="27">
        <v>0.62695924764890598</v>
      </c>
    </row>
    <row r="205" spans="1:9" x14ac:dyDescent="0.2">
      <c r="A205" s="27" t="s">
        <v>547</v>
      </c>
      <c r="B205" s="27" t="s">
        <v>249</v>
      </c>
      <c r="C205" s="27" t="s">
        <v>339</v>
      </c>
      <c r="D205" s="27">
        <v>126</v>
      </c>
      <c r="E205" s="27">
        <v>0.17073170731707299</v>
      </c>
      <c r="F205" s="27">
        <v>122</v>
      </c>
      <c r="G205" s="27">
        <v>0.226345083487941</v>
      </c>
      <c r="H205" s="27">
        <v>4</v>
      </c>
      <c r="I205" s="27">
        <v>3.2786885245901698</v>
      </c>
    </row>
    <row r="206" spans="1:9" x14ac:dyDescent="0.2">
      <c r="A206" s="27" t="s">
        <v>552</v>
      </c>
      <c r="B206" s="27" t="s">
        <v>149</v>
      </c>
      <c r="C206" s="27" t="s">
        <v>336</v>
      </c>
      <c r="D206" s="27">
        <v>215</v>
      </c>
      <c r="E206" s="27">
        <v>3.8829691168502802E-2</v>
      </c>
      <c r="F206" s="27">
        <v>211</v>
      </c>
      <c r="G206" s="27">
        <v>3.8066029226050901E-2</v>
      </c>
      <c r="H206" s="27">
        <v>4</v>
      </c>
      <c r="I206" s="27">
        <v>1.8957345971563999</v>
      </c>
    </row>
    <row r="207" spans="1:9" x14ac:dyDescent="0.2">
      <c r="A207" s="27" t="s">
        <v>551</v>
      </c>
      <c r="B207" s="27" t="s">
        <v>227</v>
      </c>
      <c r="C207" s="27" t="s">
        <v>335</v>
      </c>
      <c r="D207" s="27">
        <v>225</v>
      </c>
      <c r="E207" s="27">
        <v>3.2962203340169902E-2</v>
      </c>
      <c r="F207" s="27">
        <v>221</v>
      </c>
      <c r="G207" s="27">
        <v>3.2591063265005202E-2</v>
      </c>
      <c r="H207" s="27">
        <v>4</v>
      </c>
      <c r="I207" s="27">
        <v>1.80995475113122</v>
      </c>
    </row>
    <row r="208" spans="1:9" x14ac:dyDescent="0.2">
      <c r="A208" s="27" t="s">
        <v>553</v>
      </c>
      <c r="B208" s="27" t="s">
        <v>193</v>
      </c>
      <c r="C208" s="27" t="s">
        <v>337</v>
      </c>
      <c r="D208" s="27">
        <v>83</v>
      </c>
      <c r="E208" s="27">
        <v>5.7719054242002799E-2</v>
      </c>
      <c r="F208" s="27">
        <v>79</v>
      </c>
      <c r="G208" s="27">
        <v>5.6834532374100702E-2</v>
      </c>
      <c r="H208" s="27">
        <v>4</v>
      </c>
      <c r="I208" s="27">
        <v>5.0632911392405102</v>
      </c>
    </row>
    <row r="209" spans="1:9" x14ac:dyDescent="0.2">
      <c r="A209" s="27" t="s">
        <v>508</v>
      </c>
      <c r="B209" s="27" t="s">
        <v>253</v>
      </c>
      <c r="C209" s="27" t="s">
        <v>337</v>
      </c>
      <c r="D209" s="27">
        <v>341</v>
      </c>
      <c r="E209" s="27">
        <v>0.59929701230228505</v>
      </c>
      <c r="F209" s="27">
        <v>337</v>
      </c>
      <c r="G209" s="27">
        <v>0.59435626102292805</v>
      </c>
      <c r="H209" s="27">
        <v>4</v>
      </c>
      <c r="I209" s="27">
        <v>1.1869436201780399</v>
      </c>
    </row>
    <row r="210" spans="1:9" x14ac:dyDescent="0.2">
      <c r="A210" s="27" t="s">
        <v>417</v>
      </c>
      <c r="B210" s="27" t="s">
        <v>204</v>
      </c>
      <c r="C210" s="27" t="s">
        <v>340</v>
      </c>
      <c r="D210" s="27">
        <v>110</v>
      </c>
      <c r="E210" s="27">
        <v>0.30054644808743203</v>
      </c>
      <c r="F210" s="27">
        <v>106</v>
      </c>
      <c r="G210" s="27">
        <v>0.28042328042328002</v>
      </c>
      <c r="H210" s="27">
        <v>4</v>
      </c>
      <c r="I210" s="27">
        <v>3.7735849056603801</v>
      </c>
    </row>
    <row r="211" spans="1:9" x14ac:dyDescent="0.2">
      <c r="A211" s="27" t="s">
        <v>422</v>
      </c>
      <c r="B211" s="27" t="s">
        <v>170</v>
      </c>
      <c r="C211" s="27" t="s">
        <v>342</v>
      </c>
      <c r="D211" s="27">
        <v>667</v>
      </c>
      <c r="E211" s="27">
        <v>0.32315891472868202</v>
      </c>
      <c r="F211" s="27">
        <v>663</v>
      </c>
      <c r="G211" s="27">
        <v>0.326761951700345</v>
      </c>
      <c r="H211" s="27">
        <v>4</v>
      </c>
      <c r="I211" s="27">
        <v>0.60331825037707199</v>
      </c>
    </row>
    <row r="212" spans="1:9" x14ac:dyDescent="0.2">
      <c r="A212" s="27" t="s">
        <v>423</v>
      </c>
      <c r="B212" s="27" t="s">
        <v>146</v>
      </c>
      <c r="C212" s="27" t="s">
        <v>343</v>
      </c>
      <c r="D212" s="27">
        <v>330</v>
      </c>
      <c r="E212" s="27">
        <v>9.08590308370044E-3</v>
      </c>
      <c r="F212" s="27">
        <v>326</v>
      </c>
      <c r="G212" s="27">
        <v>8.9405698927680095E-3</v>
      </c>
      <c r="H212" s="27">
        <v>4</v>
      </c>
      <c r="I212" s="27">
        <v>1.22699386503067</v>
      </c>
    </row>
    <row r="213" spans="1:9" x14ac:dyDescent="0.2">
      <c r="A213" s="27" t="s">
        <v>455</v>
      </c>
      <c r="B213" s="27" t="s">
        <v>244</v>
      </c>
      <c r="C213" s="27" t="s">
        <v>335</v>
      </c>
      <c r="D213" s="27">
        <v>256</v>
      </c>
      <c r="E213" s="27">
        <v>0.16699282452707101</v>
      </c>
      <c r="F213" s="27">
        <v>252</v>
      </c>
      <c r="G213" s="27">
        <v>0.21229991575400201</v>
      </c>
      <c r="H213" s="27">
        <v>4</v>
      </c>
      <c r="I213" s="27">
        <v>1.5873015873015801</v>
      </c>
    </row>
    <row r="214" spans="1:9" x14ac:dyDescent="0.2">
      <c r="A214" s="27" t="s">
        <v>459</v>
      </c>
      <c r="B214" s="27" t="s">
        <v>240</v>
      </c>
      <c r="C214" s="27" t="s">
        <v>336</v>
      </c>
      <c r="D214" s="27">
        <v>123</v>
      </c>
      <c r="E214" s="27">
        <v>0.122509960159363</v>
      </c>
      <c r="F214" s="27">
        <v>119</v>
      </c>
      <c r="G214" s="27">
        <v>0.11899999999999999</v>
      </c>
      <c r="H214" s="27">
        <v>4</v>
      </c>
      <c r="I214" s="27">
        <v>3.3613445378151399</v>
      </c>
    </row>
    <row r="215" spans="1:9" x14ac:dyDescent="0.2">
      <c r="A215" s="27" t="s">
        <v>459</v>
      </c>
      <c r="B215" s="27" t="s">
        <v>240</v>
      </c>
      <c r="C215" s="27" t="s">
        <v>342</v>
      </c>
      <c r="D215" s="27">
        <v>257</v>
      </c>
      <c r="E215" s="27">
        <v>0.25597609561752999</v>
      </c>
      <c r="F215" s="27">
        <v>253</v>
      </c>
      <c r="G215" s="27">
        <v>0.253</v>
      </c>
      <c r="H215" s="27">
        <v>4</v>
      </c>
      <c r="I215" s="27">
        <v>1.5810276679841799</v>
      </c>
    </row>
    <row r="216" spans="1:9" x14ac:dyDescent="0.2">
      <c r="A216" s="27" t="s">
        <v>461</v>
      </c>
      <c r="B216" s="27" t="s">
        <v>216</v>
      </c>
      <c r="C216" s="27" t="s">
        <v>335</v>
      </c>
      <c r="D216" s="27">
        <v>215</v>
      </c>
      <c r="E216" s="27">
        <v>0.84313725490196101</v>
      </c>
      <c r="F216" s="27">
        <v>211</v>
      </c>
      <c r="G216" s="27">
        <v>0.83399209486166004</v>
      </c>
      <c r="H216" s="27">
        <v>4</v>
      </c>
      <c r="I216" s="27">
        <v>1.8957345971563999</v>
      </c>
    </row>
    <row r="217" spans="1:9" x14ac:dyDescent="0.2">
      <c r="A217" s="27" t="s">
        <v>466</v>
      </c>
      <c r="B217" s="27" t="s">
        <v>162</v>
      </c>
      <c r="C217" s="27" t="s">
        <v>340</v>
      </c>
      <c r="D217" s="27">
        <v>663</v>
      </c>
      <c r="E217" s="27">
        <v>0.13984391478590999</v>
      </c>
      <c r="F217" s="27">
        <v>659</v>
      </c>
      <c r="G217" s="27">
        <v>0.14030232063018899</v>
      </c>
      <c r="H217" s="27">
        <v>4</v>
      </c>
      <c r="I217" s="27">
        <v>0.60698027314112202</v>
      </c>
    </row>
    <row r="218" spans="1:9" x14ac:dyDescent="0.2">
      <c r="A218" s="27" t="s">
        <v>466</v>
      </c>
      <c r="B218" s="27" t="s">
        <v>162</v>
      </c>
      <c r="C218" s="27" t="s">
        <v>342</v>
      </c>
      <c r="D218" s="27">
        <v>175</v>
      </c>
      <c r="E218" s="27">
        <v>3.6912043872600699E-2</v>
      </c>
      <c r="F218" s="27">
        <v>171</v>
      </c>
      <c r="G218" s="27">
        <v>3.6406216734085603E-2</v>
      </c>
      <c r="H218" s="27">
        <v>4</v>
      </c>
      <c r="I218" s="27">
        <v>2.3391812865497101</v>
      </c>
    </row>
    <row r="219" spans="1:9" x14ac:dyDescent="0.2">
      <c r="A219" s="27" t="s">
        <v>467</v>
      </c>
      <c r="B219" s="27" t="s">
        <v>144</v>
      </c>
      <c r="C219" s="27" t="s">
        <v>343</v>
      </c>
      <c r="D219" s="27">
        <v>957</v>
      </c>
      <c r="E219" s="27">
        <v>1.20383415517762E-2</v>
      </c>
      <c r="F219" s="27">
        <v>953</v>
      </c>
      <c r="G219" s="27">
        <v>1.20088711913103E-2</v>
      </c>
      <c r="H219" s="27">
        <v>4</v>
      </c>
      <c r="I219" s="27">
        <v>0.41972717733473902</v>
      </c>
    </row>
    <row r="220" spans="1:9" x14ac:dyDescent="0.2">
      <c r="A220" s="27" t="s">
        <v>471</v>
      </c>
      <c r="B220" s="27" t="s">
        <v>220</v>
      </c>
      <c r="C220" s="27" t="s">
        <v>337</v>
      </c>
      <c r="D220" s="27">
        <v>11</v>
      </c>
      <c r="E220" s="27">
        <v>0.22</v>
      </c>
      <c r="F220" s="27">
        <v>7</v>
      </c>
      <c r="G220" s="27">
        <v>0.2</v>
      </c>
      <c r="H220" s="27">
        <v>4</v>
      </c>
      <c r="I220" s="27">
        <v>57.142857142857103</v>
      </c>
    </row>
    <row r="221" spans="1:9" x14ac:dyDescent="0.2">
      <c r="A221" s="27" t="s">
        <v>476</v>
      </c>
      <c r="B221" s="27" t="s">
        <v>207</v>
      </c>
      <c r="C221" s="27" t="s">
        <v>340</v>
      </c>
      <c r="D221" s="27">
        <v>7</v>
      </c>
      <c r="E221" s="27">
        <v>0.114754098360656</v>
      </c>
      <c r="F221" s="27">
        <v>3</v>
      </c>
      <c r="G221" s="27">
        <v>4.8387096774193498E-2</v>
      </c>
      <c r="H221" s="27">
        <v>4</v>
      </c>
      <c r="I221" s="27">
        <v>133.333333333333</v>
      </c>
    </row>
    <row r="222" spans="1:9" x14ac:dyDescent="0.2">
      <c r="A222" s="27" t="s">
        <v>480</v>
      </c>
      <c r="B222" s="27" t="s">
        <v>183</v>
      </c>
      <c r="C222" s="27" t="s">
        <v>342</v>
      </c>
      <c r="D222" s="27">
        <v>86</v>
      </c>
      <c r="E222" s="27">
        <v>0.26708074534161502</v>
      </c>
      <c r="F222" s="27">
        <v>82</v>
      </c>
      <c r="G222" s="27">
        <v>0.26797385620914999</v>
      </c>
      <c r="H222" s="27">
        <v>4</v>
      </c>
      <c r="I222" s="27">
        <v>4.8780487804878101</v>
      </c>
    </row>
    <row r="223" spans="1:9" x14ac:dyDescent="0.2">
      <c r="A223" s="27" t="s">
        <v>488</v>
      </c>
      <c r="B223" s="27" t="s">
        <v>188</v>
      </c>
      <c r="C223" s="27" t="s">
        <v>340</v>
      </c>
      <c r="D223" s="27">
        <v>249</v>
      </c>
      <c r="E223" s="27">
        <v>0.21173469387755101</v>
      </c>
      <c r="F223" s="27">
        <v>245</v>
      </c>
      <c r="G223" s="27">
        <v>0.20657672849915701</v>
      </c>
      <c r="H223" s="27">
        <v>4</v>
      </c>
      <c r="I223" s="27">
        <v>1.6326530612244901</v>
      </c>
    </row>
    <row r="224" spans="1:9" x14ac:dyDescent="0.2">
      <c r="A224" s="27" t="s">
        <v>500</v>
      </c>
      <c r="B224" s="27" t="s">
        <v>258</v>
      </c>
      <c r="C224" s="27" t="s">
        <v>339</v>
      </c>
      <c r="D224" s="27">
        <v>257</v>
      </c>
      <c r="E224" s="27">
        <v>7.3660074519919794E-2</v>
      </c>
      <c r="F224" s="27">
        <v>253</v>
      </c>
      <c r="G224" s="27">
        <v>7.3632130384167604E-2</v>
      </c>
      <c r="H224" s="27">
        <v>4</v>
      </c>
      <c r="I224" s="27">
        <v>1.5810276679841799</v>
      </c>
    </row>
    <row r="225" spans="1:9" x14ac:dyDescent="0.2">
      <c r="A225" s="27" t="s">
        <v>491</v>
      </c>
      <c r="B225" s="27" t="s">
        <v>178</v>
      </c>
      <c r="C225" s="27" t="s">
        <v>336</v>
      </c>
      <c r="D225" s="27">
        <v>45</v>
      </c>
      <c r="E225" s="27">
        <v>3.6348949919224598E-2</v>
      </c>
      <c r="F225" s="27">
        <v>41</v>
      </c>
      <c r="G225" s="27">
        <v>3.2721468475658398E-2</v>
      </c>
      <c r="H225" s="27">
        <v>4</v>
      </c>
      <c r="I225" s="27">
        <v>9.7560975609756202</v>
      </c>
    </row>
    <row r="226" spans="1:9" x14ac:dyDescent="0.2">
      <c r="A226" s="27" t="s">
        <v>498</v>
      </c>
      <c r="B226" s="27" t="s">
        <v>145</v>
      </c>
      <c r="C226" s="27" t="s">
        <v>343</v>
      </c>
      <c r="D226" s="27">
        <v>314</v>
      </c>
      <c r="E226" s="27">
        <v>2.3130073515329201E-3</v>
      </c>
      <c r="F226" s="27">
        <v>310</v>
      </c>
      <c r="G226" s="27">
        <v>2.3421150054019702E-3</v>
      </c>
      <c r="H226" s="27">
        <v>4</v>
      </c>
      <c r="I226" s="27">
        <v>1.2903225806451599</v>
      </c>
    </row>
    <row r="227" spans="1:9" x14ac:dyDescent="0.2">
      <c r="A227" s="27" t="s">
        <v>556</v>
      </c>
      <c r="B227" s="27" t="s">
        <v>189</v>
      </c>
      <c r="C227" s="27" t="s">
        <v>335</v>
      </c>
      <c r="D227" s="27">
        <v>92</v>
      </c>
      <c r="E227" s="27">
        <v>0.21395348837209299</v>
      </c>
      <c r="F227" s="27">
        <v>89</v>
      </c>
      <c r="G227" s="27">
        <v>0.20601851851851899</v>
      </c>
      <c r="H227" s="27">
        <v>3</v>
      </c>
      <c r="I227" s="27">
        <v>3.3707865168539399</v>
      </c>
    </row>
    <row r="228" spans="1:9" x14ac:dyDescent="0.2">
      <c r="A228" s="27" t="s">
        <v>557</v>
      </c>
      <c r="B228" s="27" t="s">
        <v>158</v>
      </c>
      <c r="C228" s="27" t="s">
        <v>335</v>
      </c>
      <c r="D228" s="27">
        <v>42</v>
      </c>
      <c r="E228" s="27">
        <v>1.4736842105263199E-2</v>
      </c>
      <c r="F228" s="27">
        <v>39</v>
      </c>
      <c r="G228" s="27">
        <v>1.29181848294137E-2</v>
      </c>
      <c r="H228" s="27">
        <v>3</v>
      </c>
      <c r="I228" s="27">
        <v>7.6923076923076898</v>
      </c>
    </row>
    <row r="229" spans="1:9" x14ac:dyDescent="0.2">
      <c r="A229" s="27" t="s">
        <v>549</v>
      </c>
      <c r="B229" s="27" t="s">
        <v>257</v>
      </c>
      <c r="C229" s="27" t="s">
        <v>342</v>
      </c>
      <c r="D229" s="27">
        <v>106</v>
      </c>
      <c r="E229" s="27">
        <v>4.4295862933556203E-2</v>
      </c>
      <c r="F229" s="27">
        <v>103</v>
      </c>
      <c r="G229" s="27">
        <v>4.3060200668896299E-2</v>
      </c>
      <c r="H229" s="27">
        <v>3</v>
      </c>
      <c r="I229" s="27">
        <v>2.9126213592233001</v>
      </c>
    </row>
    <row r="230" spans="1:9" x14ac:dyDescent="0.2">
      <c r="A230" s="27" t="s">
        <v>548</v>
      </c>
      <c r="B230" s="27" t="s">
        <v>250</v>
      </c>
      <c r="C230" s="27" t="s">
        <v>338</v>
      </c>
      <c r="D230" s="27">
        <v>162</v>
      </c>
      <c r="E230" s="27">
        <v>0.117903930131004</v>
      </c>
      <c r="F230" s="27">
        <v>159</v>
      </c>
      <c r="G230" s="27">
        <v>0.115889212827988</v>
      </c>
      <c r="H230" s="27">
        <v>3</v>
      </c>
      <c r="I230" s="27">
        <v>1.88679245283019</v>
      </c>
    </row>
    <row r="231" spans="1:9" x14ac:dyDescent="0.2">
      <c r="A231" s="27" t="s">
        <v>565</v>
      </c>
      <c r="B231" s="27" t="s">
        <v>203</v>
      </c>
      <c r="C231" s="27" t="s">
        <v>340</v>
      </c>
      <c r="D231" s="27">
        <v>36</v>
      </c>
      <c r="E231" s="27">
        <v>0.75</v>
      </c>
      <c r="F231" s="27">
        <v>33</v>
      </c>
      <c r="G231" s="27">
        <v>0.73333333333333295</v>
      </c>
      <c r="H231" s="27">
        <v>3</v>
      </c>
      <c r="I231" s="27">
        <v>9.0909090909090793</v>
      </c>
    </row>
    <row r="232" spans="1:9" x14ac:dyDescent="0.2">
      <c r="A232" s="27" t="s">
        <v>563</v>
      </c>
      <c r="B232" s="27" t="s">
        <v>242</v>
      </c>
      <c r="C232" s="27" t="s">
        <v>335</v>
      </c>
      <c r="D232" s="27">
        <v>50</v>
      </c>
      <c r="E232" s="27">
        <v>8.7873462214411294E-2</v>
      </c>
      <c r="F232" s="27">
        <v>47</v>
      </c>
      <c r="G232" s="27">
        <v>8.4229390681003602E-2</v>
      </c>
      <c r="H232" s="27">
        <v>3</v>
      </c>
      <c r="I232" s="27">
        <v>6.3829787234042499</v>
      </c>
    </row>
    <row r="233" spans="1:9" x14ac:dyDescent="0.2">
      <c r="A233" s="27" t="s">
        <v>561</v>
      </c>
      <c r="B233" s="27" t="s">
        <v>150</v>
      </c>
      <c r="C233" s="27" t="s">
        <v>339</v>
      </c>
      <c r="D233" s="27">
        <v>63</v>
      </c>
      <c r="E233" s="27">
        <v>2.43808049535604E-2</v>
      </c>
      <c r="F233" s="27">
        <v>60</v>
      </c>
      <c r="G233" s="27">
        <v>2.1857923497267801E-2</v>
      </c>
      <c r="H233" s="27">
        <v>3</v>
      </c>
      <c r="I233" s="27">
        <v>5</v>
      </c>
    </row>
    <row r="234" spans="1:9" x14ac:dyDescent="0.2">
      <c r="A234" s="27" t="s">
        <v>418</v>
      </c>
      <c r="B234" s="27" t="s">
        <v>265</v>
      </c>
      <c r="C234" s="27" t="s">
        <v>339</v>
      </c>
      <c r="D234" s="27">
        <v>308</v>
      </c>
      <c r="E234" s="27">
        <v>5.3686595781767502E-2</v>
      </c>
      <c r="F234" s="27">
        <v>305</v>
      </c>
      <c r="G234" s="27">
        <v>5.3117380703587597E-2</v>
      </c>
      <c r="H234" s="27">
        <v>3</v>
      </c>
      <c r="I234" s="27">
        <v>0.98360655737705904</v>
      </c>
    </row>
    <row r="235" spans="1:9" x14ac:dyDescent="0.2">
      <c r="A235" s="27" t="s">
        <v>421</v>
      </c>
      <c r="B235" s="27" t="s">
        <v>187</v>
      </c>
      <c r="C235" s="27" t="s">
        <v>340</v>
      </c>
      <c r="D235" s="27">
        <v>301</v>
      </c>
      <c r="E235" s="27">
        <v>0.10455019103855499</v>
      </c>
      <c r="F235" s="27">
        <v>298</v>
      </c>
      <c r="G235" s="27">
        <v>0.105449398443029</v>
      </c>
      <c r="H235" s="27">
        <v>3</v>
      </c>
      <c r="I235" s="27">
        <v>1.0067114093959699</v>
      </c>
    </row>
    <row r="236" spans="1:9" x14ac:dyDescent="0.2">
      <c r="A236" s="27" t="s">
        <v>422</v>
      </c>
      <c r="B236" s="27" t="s">
        <v>170</v>
      </c>
      <c r="C236" s="27" t="s">
        <v>338</v>
      </c>
      <c r="D236" s="27">
        <v>103</v>
      </c>
      <c r="E236" s="27">
        <v>4.9903100775193797E-2</v>
      </c>
      <c r="F236" s="27">
        <v>100</v>
      </c>
      <c r="G236" s="27">
        <v>4.9285362247412499E-2</v>
      </c>
      <c r="H236" s="27">
        <v>3</v>
      </c>
      <c r="I236" s="27">
        <v>3</v>
      </c>
    </row>
    <row r="237" spans="1:9" x14ac:dyDescent="0.2">
      <c r="A237" s="27" t="s">
        <v>443</v>
      </c>
      <c r="B237" s="27" t="s">
        <v>159</v>
      </c>
      <c r="C237" s="27" t="s">
        <v>340</v>
      </c>
      <c r="D237" s="27">
        <v>213</v>
      </c>
      <c r="E237" s="27">
        <v>9.3667546174142496E-2</v>
      </c>
      <c r="F237" s="27">
        <v>210</v>
      </c>
      <c r="G237" s="27">
        <v>9.1344062635928702E-2</v>
      </c>
      <c r="H237" s="27">
        <v>3</v>
      </c>
      <c r="I237" s="27">
        <v>1.4285714285714199</v>
      </c>
    </row>
    <row r="238" spans="1:9" x14ac:dyDescent="0.2">
      <c r="A238" s="27" t="s">
        <v>443</v>
      </c>
      <c r="B238" s="27" t="s">
        <v>159</v>
      </c>
      <c r="C238" s="27" t="s">
        <v>335</v>
      </c>
      <c r="D238" s="27">
        <v>33</v>
      </c>
      <c r="E238" s="27">
        <v>1.45118733509235E-2</v>
      </c>
      <c r="F238" s="27">
        <v>30</v>
      </c>
      <c r="G238" s="27">
        <v>1.30491518051327E-2</v>
      </c>
      <c r="H238" s="27">
        <v>3</v>
      </c>
      <c r="I238" s="27">
        <v>10</v>
      </c>
    </row>
    <row r="239" spans="1:9" x14ac:dyDescent="0.2">
      <c r="A239" s="27" t="s">
        <v>447</v>
      </c>
      <c r="B239" s="27" t="s">
        <v>179</v>
      </c>
      <c r="C239" s="27" t="s">
        <v>337</v>
      </c>
      <c r="D239" s="27">
        <v>136</v>
      </c>
      <c r="E239" s="27">
        <v>0.106918238993711</v>
      </c>
      <c r="F239" s="27">
        <v>133</v>
      </c>
      <c r="G239" s="27">
        <v>0.10390625000000001</v>
      </c>
      <c r="H239" s="27">
        <v>3</v>
      </c>
      <c r="I239" s="27">
        <v>2.2556390977443601</v>
      </c>
    </row>
    <row r="240" spans="1:9" x14ac:dyDescent="0.2">
      <c r="A240" s="27" t="s">
        <v>448</v>
      </c>
      <c r="B240" s="27" t="s">
        <v>252</v>
      </c>
      <c r="C240" s="27" t="s">
        <v>338</v>
      </c>
      <c r="D240" s="27">
        <v>895</v>
      </c>
      <c r="E240" s="27">
        <v>0.51113649343232403</v>
      </c>
      <c r="F240" s="27">
        <v>892</v>
      </c>
      <c r="G240" s="27">
        <v>0.51471436814772098</v>
      </c>
      <c r="H240" s="27">
        <v>3</v>
      </c>
      <c r="I240" s="27">
        <v>0.33632286995515198</v>
      </c>
    </row>
    <row r="241" spans="1:9" x14ac:dyDescent="0.2">
      <c r="A241" s="27" t="s">
        <v>458</v>
      </c>
      <c r="B241" s="27" t="s">
        <v>232</v>
      </c>
      <c r="C241" s="27" t="s">
        <v>340</v>
      </c>
      <c r="D241" s="27">
        <v>213</v>
      </c>
      <c r="E241" s="27">
        <v>0.44747899159663901</v>
      </c>
      <c r="F241" s="27">
        <v>210</v>
      </c>
      <c r="G241" s="27">
        <v>0.427698574338086</v>
      </c>
      <c r="H241" s="27">
        <v>3</v>
      </c>
      <c r="I241" s="27">
        <v>1.4285714285714199</v>
      </c>
    </row>
    <row r="242" spans="1:9" x14ac:dyDescent="0.2">
      <c r="A242" s="27" t="s">
        <v>472</v>
      </c>
      <c r="B242" s="27" t="s">
        <v>231</v>
      </c>
      <c r="C242" s="27" t="s">
        <v>340</v>
      </c>
      <c r="D242" s="27">
        <v>35</v>
      </c>
      <c r="E242" s="27">
        <v>0.46666666666666701</v>
      </c>
      <c r="F242" s="27">
        <v>32</v>
      </c>
      <c r="G242" s="27">
        <v>0.39506172839506198</v>
      </c>
      <c r="H242" s="27">
        <v>3</v>
      </c>
      <c r="I242" s="27">
        <v>9.375</v>
      </c>
    </row>
    <row r="243" spans="1:9" x14ac:dyDescent="0.2">
      <c r="A243" s="27" t="s">
        <v>479</v>
      </c>
      <c r="B243" s="27" t="s">
        <v>238</v>
      </c>
      <c r="C243" s="27" t="s">
        <v>338</v>
      </c>
      <c r="D243" s="27">
        <v>593</v>
      </c>
      <c r="E243" s="27">
        <v>0.241351241351241</v>
      </c>
      <c r="F243" s="27">
        <v>590</v>
      </c>
      <c r="G243" s="27">
        <v>0.25652173913043502</v>
      </c>
      <c r="H243" s="27">
        <v>3</v>
      </c>
      <c r="I243" s="27">
        <v>0.50847457627118997</v>
      </c>
    </row>
    <row r="244" spans="1:9" x14ac:dyDescent="0.2">
      <c r="A244" s="27" t="s">
        <v>480</v>
      </c>
      <c r="B244" s="27" t="s">
        <v>183</v>
      </c>
      <c r="C244" s="27" t="s">
        <v>341</v>
      </c>
      <c r="D244" s="27">
        <v>89</v>
      </c>
      <c r="E244" s="27">
        <v>0.27639751552795</v>
      </c>
      <c r="F244" s="27">
        <v>86</v>
      </c>
      <c r="G244" s="27">
        <v>0.28104575163398698</v>
      </c>
      <c r="H244" s="27">
        <v>3</v>
      </c>
      <c r="I244" s="27">
        <v>3.4883720930232598</v>
      </c>
    </row>
    <row r="245" spans="1:9" x14ac:dyDescent="0.2">
      <c r="A245" s="27" t="s">
        <v>487</v>
      </c>
      <c r="B245" s="27" t="s">
        <v>233</v>
      </c>
      <c r="C245" s="27" t="s">
        <v>337</v>
      </c>
      <c r="D245" s="27">
        <v>94</v>
      </c>
      <c r="E245" s="27">
        <v>0.125</v>
      </c>
      <c r="F245" s="27">
        <v>91</v>
      </c>
      <c r="G245" s="27">
        <v>0.126740947075209</v>
      </c>
      <c r="H245" s="27">
        <v>3</v>
      </c>
      <c r="I245" s="27">
        <v>3.2967032967033099</v>
      </c>
    </row>
    <row r="246" spans="1:9" x14ac:dyDescent="0.2">
      <c r="A246" s="27" t="s">
        <v>500</v>
      </c>
      <c r="B246" s="27" t="s">
        <v>258</v>
      </c>
      <c r="C246" s="27" t="s">
        <v>337</v>
      </c>
      <c r="D246" s="27">
        <v>172</v>
      </c>
      <c r="E246" s="27">
        <v>4.9297793063915199E-2</v>
      </c>
      <c r="F246" s="27">
        <v>169</v>
      </c>
      <c r="G246" s="27">
        <v>4.91850989522701E-2</v>
      </c>
      <c r="H246" s="27">
        <v>3</v>
      </c>
      <c r="I246" s="27">
        <v>1.7751479289940899</v>
      </c>
    </row>
    <row r="247" spans="1:9" x14ac:dyDescent="0.2">
      <c r="A247" s="27" t="s">
        <v>496</v>
      </c>
      <c r="B247" s="27" t="s">
        <v>194</v>
      </c>
      <c r="C247" s="27" t="s">
        <v>336</v>
      </c>
      <c r="D247" s="27">
        <v>4</v>
      </c>
      <c r="E247" s="27">
        <v>7.9365079365079395E-3</v>
      </c>
      <c r="F247" s="27">
        <v>1</v>
      </c>
      <c r="G247" s="27">
        <v>1.92678227360308E-3</v>
      </c>
      <c r="H247" s="27">
        <v>3</v>
      </c>
      <c r="I247" s="27">
        <v>300</v>
      </c>
    </row>
    <row r="248" spans="1:9" x14ac:dyDescent="0.2">
      <c r="A248" s="27" t="s">
        <v>498</v>
      </c>
      <c r="B248" s="27" t="s">
        <v>145</v>
      </c>
      <c r="C248" s="27" t="s">
        <v>341</v>
      </c>
      <c r="D248" s="27">
        <v>196</v>
      </c>
      <c r="E248" s="27">
        <v>1.4437880283453899E-3</v>
      </c>
      <c r="F248" s="27">
        <v>193</v>
      </c>
      <c r="G248" s="27">
        <v>1.4581554711051001E-3</v>
      </c>
      <c r="H248" s="27">
        <v>3</v>
      </c>
      <c r="I248" s="27">
        <v>1.5544041450777299</v>
      </c>
    </row>
    <row r="249" spans="1:9" x14ac:dyDescent="0.2">
      <c r="A249" s="27" t="s">
        <v>568</v>
      </c>
      <c r="B249" s="27" t="s">
        <v>256</v>
      </c>
      <c r="C249" s="27" t="s">
        <v>342</v>
      </c>
      <c r="D249" s="27">
        <v>11</v>
      </c>
      <c r="E249" s="27">
        <v>1.12820512820513E-2</v>
      </c>
      <c r="F249" s="27">
        <v>8</v>
      </c>
      <c r="G249" s="27">
        <v>8.0563947633434004E-3</v>
      </c>
      <c r="H249" s="27">
        <v>3</v>
      </c>
      <c r="I249" s="27">
        <v>37.5</v>
      </c>
    </row>
    <row r="250" spans="1:9" x14ac:dyDescent="0.2">
      <c r="A250" s="27" t="s">
        <v>502</v>
      </c>
      <c r="B250" s="27" t="s">
        <v>174</v>
      </c>
      <c r="C250" s="27" t="s">
        <v>336</v>
      </c>
      <c r="D250" s="27">
        <v>602</v>
      </c>
      <c r="E250" s="27">
        <v>0.107827332975103</v>
      </c>
      <c r="F250" s="27">
        <v>600</v>
      </c>
      <c r="G250" s="27">
        <v>0.107739270964266</v>
      </c>
      <c r="H250" s="27">
        <v>2</v>
      </c>
      <c r="I250" s="27">
        <v>0.33333333333334098</v>
      </c>
    </row>
    <row r="251" spans="1:9" x14ac:dyDescent="0.2">
      <c r="A251" s="27" t="s">
        <v>505</v>
      </c>
      <c r="B251" s="27" t="s">
        <v>202</v>
      </c>
      <c r="C251" s="27" t="s">
        <v>342</v>
      </c>
      <c r="D251" s="27">
        <v>35</v>
      </c>
      <c r="E251" s="27">
        <v>4.3640897755611002E-2</v>
      </c>
      <c r="F251" s="27">
        <v>33</v>
      </c>
      <c r="G251" s="27">
        <v>3.5637149028077797E-2</v>
      </c>
      <c r="H251" s="27">
        <v>2</v>
      </c>
      <c r="I251" s="27">
        <v>6.0606060606060597</v>
      </c>
    </row>
    <row r="252" spans="1:9" x14ac:dyDescent="0.2">
      <c r="A252" s="27" t="s">
        <v>545</v>
      </c>
      <c r="B252" s="27" t="s">
        <v>236</v>
      </c>
      <c r="C252" s="27" t="s">
        <v>342</v>
      </c>
      <c r="D252" s="27">
        <v>58</v>
      </c>
      <c r="E252" s="27">
        <v>6.2906724511930606E-2</v>
      </c>
      <c r="F252" s="27">
        <v>56</v>
      </c>
      <c r="G252" s="27">
        <v>6.1606160616061598E-2</v>
      </c>
      <c r="H252" s="27">
        <v>2</v>
      </c>
      <c r="I252" s="27">
        <v>3.5714285714285801</v>
      </c>
    </row>
    <row r="253" spans="1:9" x14ac:dyDescent="0.2">
      <c r="A253" s="27" t="s">
        <v>564</v>
      </c>
      <c r="B253" s="27" t="s">
        <v>226</v>
      </c>
      <c r="C253" s="27" t="s">
        <v>335</v>
      </c>
      <c r="D253" s="27">
        <v>32</v>
      </c>
      <c r="E253" s="27">
        <v>5.7761732851985603E-2</v>
      </c>
      <c r="F253" s="27">
        <v>30</v>
      </c>
      <c r="G253" s="27">
        <v>5.4249547920434002E-2</v>
      </c>
      <c r="H253" s="27">
        <v>2</v>
      </c>
      <c r="I253" s="27">
        <v>6.6666666666666696</v>
      </c>
    </row>
    <row r="254" spans="1:9" x14ac:dyDescent="0.2">
      <c r="A254" s="27" t="s">
        <v>554</v>
      </c>
      <c r="B254" s="27" t="s">
        <v>263</v>
      </c>
      <c r="C254" s="27" t="s">
        <v>335</v>
      </c>
      <c r="D254" s="27">
        <v>118</v>
      </c>
      <c r="E254" s="27">
        <v>3.6600496277915603E-2</v>
      </c>
      <c r="F254" s="27">
        <v>116</v>
      </c>
      <c r="G254" s="27">
        <v>3.5269078747339602E-2</v>
      </c>
      <c r="H254" s="27">
        <v>2</v>
      </c>
      <c r="I254" s="27">
        <v>1.72413793103448</v>
      </c>
    </row>
    <row r="255" spans="1:9" x14ac:dyDescent="0.2">
      <c r="A255" s="27" t="s">
        <v>555</v>
      </c>
      <c r="B255" s="27" t="s">
        <v>177</v>
      </c>
      <c r="C255" s="27" t="s">
        <v>335</v>
      </c>
      <c r="D255" s="27">
        <v>74</v>
      </c>
      <c r="E255" s="27">
        <v>0.11562500000000001</v>
      </c>
      <c r="F255" s="27">
        <v>72</v>
      </c>
      <c r="G255" s="27">
        <v>0.11356466876971601</v>
      </c>
      <c r="H255" s="27">
        <v>2</v>
      </c>
      <c r="I255" s="27">
        <v>2.7777777777777701</v>
      </c>
    </row>
    <row r="256" spans="1:9" x14ac:dyDescent="0.2">
      <c r="A256" s="27" t="s">
        <v>563</v>
      </c>
      <c r="B256" s="27" t="s">
        <v>242</v>
      </c>
      <c r="C256" s="27" t="s">
        <v>340</v>
      </c>
      <c r="D256" s="27">
        <v>245</v>
      </c>
      <c r="E256" s="27">
        <v>0.430579964850615</v>
      </c>
      <c r="F256" s="27">
        <v>243</v>
      </c>
      <c r="G256" s="27">
        <v>0.43548387096774199</v>
      </c>
      <c r="H256" s="27">
        <v>2</v>
      </c>
      <c r="I256" s="27">
        <v>0.82304526748970797</v>
      </c>
    </row>
    <row r="257" spans="1:9" x14ac:dyDescent="0.2">
      <c r="A257" s="27" t="s">
        <v>560</v>
      </c>
      <c r="B257" s="27" t="s">
        <v>264</v>
      </c>
      <c r="C257" s="27" t="s">
        <v>339</v>
      </c>
      <c r="D257" s="27">
        <v>44</v>
      </c>
      <c r="E257" s="27">
        <v>1.8843683083511802E-2</v>
      </c>
      <c r="F257" s="27">
        <v>42</v>
      </c>
      <c r="G257" s="27">
        <v>1.5636634400595699E-2</v>
      </c>
      <c r="H257" s="27">
        <v>2</v>
      </c>
      <c r="I257" s="27">
        <v>4.7619047619047699</v>
      </c>
    </row>
    <row r="258" spans="1:9" x14ac:dyDescent="0.2">
      <c r="A258" s="27" t="s">
        <v>509</v>
      </c>
      <c r="B258" s="27" t="s">
        <v>211</v>
      </c>
      <c r="C258" s="27" t="s">
        <v>340</v>
      </c>
      <c r="D258" s="27">
        <v>18</v>
      </c>
      <c r="E258" s="27">
        <v>0.25352112676056299</v>
      </c>
      <c r="F258" s="27">
        <v>16</v>
      </c>
      <c r="G258" s="27">
        <v>0.19753086419753099</v>
      </c>
      <c r="H258" s="27">
        <v>2</v>
      </c>
      <c r="I258" s="27">
        <v>12.5</v>
      </c>
    </row>
    <row r="259" spans="1:9" x14ac:dyDescent="0.2">
      <c r="A259" s="27" t="s">
        <v>553</v>
      </c>
      <c r="B259" s="27" t="s">
        <v>193</v>
      </c>
      <c r="C259" s="27" t="s">
        <v>339</v>
      </c>
      <c r="D259" s="27">
        <v>73</v>
      </c>
      <c r="E259" s="27">
        <v>5.0764951321279603E-2</v>
      </c>
      <c r="F259" s="27">
        <v>71</v>
      </c>
      <c r="G259" s="27">
        <v>5.1079136690647502E-2</v>
      </c>
      <c r="H259" s="27">
        <v>2</v>
      </c>
      <c r="I259" s="27">
        <v>2.8169014084507</v>
      </c>
    </row>
    <row r="260" spans="1:9" x14ac:dyDescent="0.2">
      <c r="A260" s="27" t="s">
        <v>416</v>
      </c>
      <c r="B260" s="27" t="s">
        <v>261</v>
      </c>
      <c r="C260" s="27" t="s">
        <v>343</v>
      </c>
      <c r="D260" s="27">
        <v>15</v>
      </c>
      <c r="E260" s="27">
        <v>3.8003546997719801E-3</v>
      </c>
      <c r="F260" s="27">
        <v>13</v>
      </c>
      <c r="G260" s="27">
        <v>3.3539731682146498E-3</v>
      </c>
      <c r="H260" s="27">
        <v>2</v>
      </c>
      <c r="I260" s="27">
        <v>15.384615384615399</v>
      </c>
    </row>
    <row r="261" spans="1:9" x14ac:dyDescent="0.2">
      <c r="A261" s="27" t="s">
        <v>416</v>
      </c>
      <c r="B261" s="27" t="s">
        <v>261</v>
      </c>
      <c r="C261" s="27" t="s">
        <v>342</v>
      </c>
      <c r="D261" s="27">
        <v>82</v>
      </c>
      <c r="E261" s="27">
        <v>2.07752723587535E-2</v>
      </c>
      <c r="F261" s="27">
        <v>80</v>
      </c>
      <c r="G261" s="27">
        <v>2.0639834881320901E-2</v>
      </c>
      <c r="H261" s="27">
        <v>2</v>
      </c>
      <c r="I261" s="27">
        <v>2.4999999999999898</v>
      </c>
    </row>
    <row r="262" spans="1:9" x14ac:dyDescent="0.2">
      <c r="A262" s="27" t="s">
        <v>420</v>
      </c>
      <c r="B262" s="27" t="s">
        <v>173</v>
      </c>
      <c r="C262" s="27" t="s">
        <v>337</v>
      </c>
      <c r="D262" s="27">
        <v>12</v>
      </c>
      <c r="E262" s="27">
        <v>4.2857142857142899E-2</v>
      </c>
      <c r="F262" s="27">
        <v>10</v>
      </c>
      <c r="G262" s="27">
        <v>2.66666666666667E-2</v>
      </c>
      <c r="H262" s="27">
        <v>2</v>
      </c>
      <c r="I262" s="27">
        <v>20</v>
      </c>
    </row>
    <row r="263" spans="1:9" x14ac:dyDescent="0.2">
      <c r="A263" s="27" t="s">
        <v>422</v>
      </c>
      <c r="B263" s="27" t="s">
        <v>170</v>
      </c>
      <c r="C263" s="27" t="s">
        <v>337</v>
      </c>
      <c r="D263" s="27">
        <v>164</v>
      </c>
      <c r="E263" s="27">
        <v>7.9457364341085301E-2</v>
      </c>
      <c r="F263" s="27">
        <v>162</v>
      </c>
      <c r="G263" s="27">
        <v>7.9842286840808296E-2</v>
      </c>
      <c r="H263" s="27">
        <v>2</v>
      </c>
      <c r="I263" s="27">
        <v>1.2345679012345701</v>
      </c>
    </row>
    <row r="264" spans="1:9" x14ac:dyDescent="0.2">
      <c r="A264" s="27" t="s">
        <v>424</v>
      </c>
      <c r="B264" s="27" t="s">
        <v>165</v>
      </c>
      <c r="C264" s="27" t="s">
        <v>339</v>
      </c>
      <c r="D264" s="27">
        <v>219</v>
      </c>
      <c r="E264" s="27">
        <v>6.6223162987602099E-2</v>
      </c>
      <c r="F264" s="27">
        <v>217</v>
      </c>
      <c r="G264" s="27">
        <v>6.2248995983935698E-2</v>
      </c>
      <c r="H264" s="27">
        <v>2</v>
      </c>
      <c r="I264" s="27">
        <v>0.92165898617511099</v>
      </c>
    </row>
    <row r="265" spans="1:9" x14ac:dyDescent="0.2">
      <c r="A265" s="27" t="s">
        <v>426</v>
      </c>
      <c r="B265" s="27" t="s">
        <v>234</v>
      </c>
      <c r="C265" s="27" t="s">
        <v>337</v>
      </c>
      <c r="D265" s="27">
        <v>50</v>
      </c>
      <c r="E265" s="27">
        <v>0.35460992907801397</v>
      </c>
      <c r="F265" s="27">
        <v>48</v>
      </c>
      <c r="G265" s="27">
        <v>0.34532374100719399</v>
      </c>
      <c r="H265" s="27">
        <v>2</v>
      </c>
      <c r="I265" s="27">
        <v>4.1666666666666696</v>
      </c>
    </row>
    <row r="266" spans="1:9" x14ac:dyDescent="0.2">
      <c r="A266" s="27" t="s">
        <v>427</v>
      </c>
      <c r="B266" s="27" t="s">
        <v>247</v>
      </c>
      <c r="C266" s="27" t="s">
        <v>336</v>
      </c>
      <c r="D266" s="27">
        <v>2</v>
      </c>
      <c r="E266" s="27">
        <v>3.77358490566038E-2</v>
      </c>
      <c r="F266" s="27">
        <v>0</v>
      </c>
      <c r="G266" s="27">
        <v>0</v>
      </c>
      <c r="H266" s="27">
        <v>2</v>
      </c>
      <c r="I266" s="27" t="e">
        <v>#NUM!</v>
      </c>
    </row>
    <row r="267" spans="1:9" x14ac:dyDescent="0.2">
      <c r="A267" s="27" t="s">
        <v>428</v>
      </c>
      <c r="B267" s="27" t="s">
        <v>229</v>
      </c>
      <c r="C267" s="27" t="s">
        <v>336</v>
      </c>
      <c r="D267" s="27">
        <v>18</v>
      </c>
      <c r="E267" s="27">
        <v>0.27272727272727298</v>
      </c>
      <c r="F267" s="27">
        <v>16</v>
      </c>
      <c r="G267" s="27">
        <v>0.24242424242424199</v>
      </c>
      <c r="H267" s="27">
        <v>2</v>
      </c>
      <c r="I267" s="27">
        <v>12.5</v>
      </c>
    </row>
    <row r="268" spans="1:9" x14ac:dyDescent="0.2">
      <c r="A268" s="27" t="s">
        <v>429</v>
      </c>
      <c r="B268" s="27" t="s">
        <v>212</v>
      </c>
      <c r="C268" s="27" t="s">
        <v>337</v>
      </c>
      <c r="D268" s="27">
        <v>59</v>
      </c>
      <c r="E268" s="27">
        <v>0.22097378277153601</v>
      </c>
      <c r="F268" s="27">
        <v>57</v>
      </c>
      <c r="G268" s="27">
        <v>0.20955882352941199</v>
      </c>
      <c r="H268" s="27">
        <v>2</v>
      </c>
      <c r="I268" s="27">
        <v>3.5087719298245701</v>
      </c>
    </row>
    <row r="269" spans="1:9" x14ac:dyDescent="0.2">
      <c r="A269" s="27" t="s">
        <v>504</v>
      </c>
      <c r="B269" s="27" t="s">
        <v>157</v>
      </c>
      <c r="C269" s="27" t="s">
        <v>338</v>
      </c>
      <c r="D269" s="27">
        <v>104</v>
      </c>
      <c r="E269" s="27">
        <v>6.6666666666666693E-2</v>
      </c>
      <c r="F269" s="27">
        <v>102</v>
      </c>
      <c r="G269" s="27">
        <v>5.6572379367720499E-2</v>
      </c>
      <c r="H269" s="27">
        <v>2</v>
      </c>
      <c r="I269" s="27">
        <v>1.9607843137254799</v>
      </c>
    </row>
    <row r="270" spans="1:9" x14ac:dyDescent="0.2">
      <c r="A270" s="27" t="s">
        <v>430</v>
      </c>
      <c r="B270" s="27" t="s">
        <v>168</v>
      </c>
      <c r="C270" s="27" t="s">
        <v>335</v>
      </c>
      <c r="D270" s="27">
        <v>573</v>
      </c>
      <c r="E270" s="27">
        <v>8.5791286120676796E-2</v>
      </c>
      <c r="F270" s="27">
        <v>571</v>
      </c>
      <c r="G270" s="27">
        <v>9.1083107353644902E-2</v>
      </c>
      <c r="H270" s="27">
        <v>2</v>
      </c>
      <c r="I270" s="27">
        <v>0.35026269702276303</v>
      </c>
    </row>
    <row r="271" spans="1:9" x14ac:dyDescent="0.2">
      <c r="A271" s="27" t="s">
        <v>432</v>
      </c>
      <c r="B271" s="27" t="s">
        <v>185</v>
      </c>
      <c r="C271" s="27" t="s">
        <v>336</v>
      </c>
      <c r="D271" s="27">
        <v>91</v>
      </c>
      <c r="E271" s="27">
        <v>0.41552511415525101</v>
      </c>
      <c r="F271" s="27">
        <v>89</v>
      </c>
      <c r="G271" s="27">
        <v>0.39555555555555599</v>
      </c>
      <c r="H271" s="27">
        <v>2</v>
      </c>
      <c r="I271" s="27">
        <v>2.2471910112359601</v>
      </c>
    </row>
    <row r="272" spans="1:9" x14ac:dyDescent="0.2">
      <c r="A272" s="27" t="s">
        <v>436</v>
      </c>
      <c r="B272" s="27" t="s">
        <v>195</v>
      </c>
      <c r="C272" s="27" t="s">
        <v>337</v>
      </c>
      <c r="D272" s="27">
        <v>134</v>
      </c>
      <c r="E272" s="27">
        <v>0.17701453104359299</v>
      </c>
      <c r="F272" s="27">
        <v>132</v>
      </c>
      <c r="G272" s="27">
        <v>0.178619756427605</v>
      </c>
      <c r="H272" s="27">
        <v>2</v>
      </c>
      <c r="I272" s="27">
        <v>1.51515151515151</v>
      </c>
    </row>
    <row r="273" spans="1:9" x14ac:dyDescent="0.2">
      <c r="A273" s="27" t="s">
        <v>436</v>
      </c>
      <c r="B273" s="27" t="s">
        <v>195</v>
      </c>
      <c r="C273" s="27" t="s">
        <v>340</v>
      </c>
      <c r="D273" s="27">
        <v>270</v>
      </c>
      <c r="E273" s="27">
        <v>0.35667107001321002</v>
      </c>
      <c r="F273" s="27">
        <v>268</v>
      </c>
      <c r="G273" s="27">
        <v>0.36265223274695502</v>
      </c>
      <c r="H273" s="27">
        <v>2</v>
      </c>
      <c r="I273" s="27">
        <v>0.74626865671640896</v>
      </c>
    </row>
    <row r="274" spans="1:9" x14ac:dyDescent="0.2">
      <c r="A274" s="27" t="s">
        <v>436</v>
      </c>
      <c r="B274" s="27" t="s">
        <v>195</v>
      </c>
      <c r="C274" s="27" t="s">
        <v>338</v>
      </c>
      <c r="D274" s="27">
        <v>67</v>
      </c>
      <c r="E274" s="27">
        <v>8.8507265521796594E-2</v>
      </c>
      <c r="F274" s="27">
        <v>65</v>
      </c>
      <c r="G274" s="27">
        <v>8.7956698240865994E-2</v>
      </c>
      <c r="H274" s="27">
        <v>2</v>
      </c>
      <c r="I274" s="27">
        <v>3.07692307692307</v>
      </c>
    </row>
    <row r="275" spans="1:9" x14ac:dyDescent="0.2">
      <c r="A275" s="27" t="s">
        <v>436</v>
      </c>
      <c r="B275" s="27" t="s">
        <v>195</v>
      </c>
      <c r="C275" s="27" t="s">
        <v>335</v>
      </c>
      <c r="D275" s="27">
        <v>73</v>
      </c>
      <c r="E275" s="27">
        <v>9.64332892998679E-2</v>
      </c>
      <c r="F275" s="27">
        <v>71</v>
      </c>
      <c r="G275" s="27">
        <v>9.60757780784844E-2</v>
      </c>
      <c r="H275" s="27">
        <v>2</v>
      </c>
      <c r="I275" s="27">
        <v>2.8169014084507</v>
      </c>
    </row>
    <row r="276" spans="1:9" x14ac:dyDescent="0.2">
      <c r="A276" s="27" t="s">
        <v>438</v>
      </c>
      <c r="B276" s="27" t="s">
        <v>199</v>
      </c>
      <c r="C276" s="27" t="s">
        <v>337</v>
      </c>
      <c r="D276" s="27">
        <v>78</v>
      </c>
      <c r="E276" s="27">
        <v>0.45882352941176502</v>
      </c>
      <c r="F276" s="27">
        <v>76</v>
      </c>
      <c r="G276" s="27">
        <v>0.452380952380952</v>
      </c>
      <c r="H276" s="27">
        <v>2</v>
      </c>
      <c r="I276" s="27">
        <v>2.6315789473684301</v>
      </c>
    </row>
    <row r="277" spans="1:9" x14ac:dyDescent="0.2">
      <c r="A277" s="27" t="s">
        <v>443</v>
      </c>
      <c r="B277" s="27" t="s">
        <v>159</v>
      </c>
      <c r="C277" s="27" t="s">
        <v>343</v>
      </c>
      <c r="D277" s="27">
        <v>16</v>
      </c>
      <c r="E277" s="27">
        <v>7.03605980650836E-3</v>
      </c>
      <c r="F277" s="27">
        <v>14</v>
      </c>
      <c r="G277" s="27">
        <v>6.0896041757285803E-3</v>
      </c>
      <c r="H277" s="27">
        <v>2</v>
      </c>
      <c r="I277" s="27">
        <v>14.285714285714301</v>
      </c>
    </row>
    <row r="278" spans="1:9" x14ac:dyDescent="0.2">
      <c r="A278" s="27" t="s">
        <v>446</v>
      </c>
      <c r="B278" s="27" t="s">
        <v>167</v>
      </c>
      <c r="C278" s="27" t="s">
        <v>336</v>
      </c>
      <c r="D278" s="27">
        <v>144</v>
      </c>
      <c r="E278" s="27">
        <v>5.2497265767407902E-2</v>
      </c>
      <c r="F278" s="27">
        <v>142</v>
      </c>
      <c r="G278" s="27">
        <v>5.1430641072075303E-2</v>
      </c>
      <c r="H278" s="27">
        <v>2</v>
      </c>
      <c r="I278" s="27">
        <v>1.40845070422535</v>
      </c>
    </row>
    <row r="279" spans="1:9" x14ac:dyDescent="0.2">
      <c r="A279" s="27" t="s">
        <v>447</v>
      </c>
      <c r="B279" s="27" t="s">
        <v>179</v>
      </c>
      <c r="C279" s="27" t="s">
        <v>342</v>
      </c>
      <c r="D279" s="27">
        <v>183</v>
      </c>
      <c r="E279" s="27">
        <v>0.14386792452830199</v>
      </c>
      <c r="F279" s="27">
        <v>181</v>
      </c>
      <c r="G279" s="27">
        <v>0.14140625000000001</v>
      </c>
      <c r="H279" s="27">
        <v>2</v>
      </c>
      <c r="I279" s="27">
        <v>1.1049723756906</v>
      </c>
    </row>
    <row r="280" spans="1:9" x14ac:dyDescent="0.2">
      <c r="A280" s="27" t="s">
        <v>450</v>
      </c>
      <c r="B280" s="27" t="s">
        <v>152</v>
      </c>
      <c r="C280" s="27" t="s">
        <v>338</v>
      </c>
      <c r="D280" s="27">
        <v>98</v>
      </c>
      <c r="E280" s="27">
        <v>1.54842787170169E-2</v>
      </c>
      <c r="F280" s="27">
        <v>96</v>
      </c>
      <c r="G280" s="27">
        <v>1.5197087224948599E-2</v>
      </c>
      <c r="H280" s="27">
        <v>2</v>
      </c>
      <c r="I280" s="27">
        <v>2.0833333333333299</v>
      </c>
    </row>
    <row r="281" spans="1:9" x14ac:dyDescent="0.2">
      <c r="A281" s="27" t="s">
        <v>451</v>
      </c>
      <c r="B281" s="27" t="s">
        <v>166</v>
      </c>
      <c r="C281" s="27" t="s">
        <v>343</v>
      </c>
      <c r="D281" s="27">
        <v>2</v>
      </c>
      <c r="E281" s="27">
        <v>1.28452151573539E-3</v>
      </c>
      <c r="F281" s="27">
        <v>0</v>
      </c>
      <c r="G281" s="27">
        <v>0</v>
      </c>
      <c r="H281" s="27">
        <v>2</v>
      </c>
      <c r="I281" s="27" t="e">
        <v>#NUM!</v>
      </c>
    </row>
    <row r="282" spans="1:9" x14ac:dyDescent="0.2">
      <c r="A282" s="27" t="s">
        <v>506</v>
      </c>
      <c r="B282" s="27" t="s">
        <v>172</v>
      </c>
      <c r="C282" s="27" t="s">
        <v>341</v>
      </c>
      <c r="D282" s="27">
        <v>14</v>
      </c>
      <c r="E282" s="27">
        <v>2.0479812755997699E-3</v>
      </c>
      <c r="F282" s="27">
        <v>12</v>
      </c>
      <c r="G282" s="27">
        <v>1.83936235438381E-3</v>
      </c>
      <c r="H282" s="27">
        <v>2</v>
      </c>
      <c r="I282" s="27">
        <v>16.6666666666667</v>
      </c>
    </row>
    <row r="283" spans="1:9" x14ac:dyDescent="0.2">
      <c r="A283" s="27" t="s">
        <v>465</v>
      </c>
      <c r="B283" s="27" t="s">
        <v>197</v>
      </c>
      <c r="C283" s="27" t="s">
        <v>337</v>
      </c>
      <c r="D283" s="27">
        <v>27</v>
      </c>
      <c r="E283" s="27">
        <v>4.1347626339969398E-2</v>
      </c>
      <c r="F283" s="27">
        <v>25</v>
      </c>
      <c r="G283" s="27">
        <v>4.31034482758621E-2</v>
      </c>
      <c r="H283" s="27">
        <v>2</v>
      </c>
      <c r="I283" s="27">
        <v>8.0000000000000107</v>
      </c>
    </row>
    <row r="284" spans="1:9" x14ac:dyDescent="0.2">
      <c r="A284" s="27" t="s">
        <v>466</v>
      </c>
      <c r="B284" s="27" t="s">
        <v>162</v>
      </c>
      <c r="C284" s="27" t="s">
        <v>336</v>
      </c>
      <c r="D284" s="27">
        <v>130</v>
      </c>
      <c r="E284" s="27">
        <v>2.7420375448217699E-2</v>
      </c>
      <c r="F284" s="27">
        <v>128</v>
      </c>
      <c r="G284" s="27">
        <v>2.7251437087502699E-2</v>
      </c>
      <c r="H284" s="27">
        <v>2</v>
      </c>
      <c r="I284" s="27">
        <v>1.5625</v>
      </c>
    </row>
    <row r="285" spans="1:9" x14ac:dyDescent="0.2">
      <c r="A285" s="27" t="s">
        <v>512</v>
      </c>
      <c r="B285" s="27" t="s">
        <v>241</v>
      </c>
      <c r="C285" s="27" t="s">
        <v>337</v>
      </c>
      <c r="D285" s="27">
        <v>86</v>
      </c>
      <c r="E285" s="27">
        <v>0.36134453781512599</v>
      </c>
      <c r="F285" s="27">
        <v>84</v>
      </c>
      <c r="G285" s="27">
        <v>0.354430379746835</v>
      </c>
      <c r="H285" s="27">
        <v>2</v>
      </c>
      <c r="I285" s="27">
        <v>2.3809523809523698</v>
      </c>
    </row>
    <row r="286" spans="1:9" x14ac:dyDescent="0.2">
      <c r="A286" s="27" t="s">
        <v>473</v>
      </c>
      <c r="B286" s="27" t="s">
        <v>182</v>
      </c>
      <c r="C286" s="27" t="s">
        <v>336</v>
      </c>
      <c r="D286" s="27">
        <v>696</v>
      </c>
      <c r="E286" s="27">
        <v>4.1161511621030197E-2</v>
      </c>
      <c r="F286" s="27">
        <v>694</v>
      </c>
      <c r="G286" s="27">
        <v>4.16042203704814E-2</v>
      </c>
      <c r="H286" s="27">
        <v>2</v>
      </c>
      <c r="I286" s="27">
        <v>0.28818443804035099</v>
      </c>
    </row>
    <row r="287" spans="1:9" x14ac:dyDescent="0.2">
      <c r="A287" s="27" t="s">
        <v>473</v>
      </c>
      <c r="B287" s="27" t="s">
        <v>182</v>
      </c>
      <c r="C287" s="27" t="s">
        <v>339</v>
      </c>
      <c r="D287" s="27">
        <v>1331</v>
      </c>
      <c r="E287" s="27">
        <v>7.8715476964929906E-2</v>
      </c>
      <c r="F287" s="27">
        <v>1329</v>
      </c>
      <c r="G287" s="27">
        <v>7.9671482525028495E-2</v>
      </c>
      <c r="H287" s="27">
        <v>2</v>
      </c>
      <c r="I287" s="27">
        <v>0.15048908954100601</v>
      </c>
    </row>
    <row r="288" spans="1:9" x14ac:dyDescent="0.2">
      <c r="A288" s="27" t="s">
        <v>474</v>
      </c>
      <c r="B288" s="27" t="s">
        <v>221</v>
      </c>
      <c r="C288" s="27" t="s">
        <v>342</v>
      </c>
      <c r="D288" s="27">
        <v>40</v>
      </c>
      <c r="E288" s="27">
        <v>4.0650406504064998E-2</v>
      </c>
      <c r="F288" s="27">
        <v>38</v>
      </c>
      <c r="G288" s="27">
        <v>3.8152610441767099E-2</v>
      </c>
      <c r="H288" s="27">
        <v>2</v>
      </c>
      <c r="I288" s="27">
        <v>5.2631578947368398</v>
      </c>
    </row>
    <row r="289" spans="1:9" x14ac:dyDescent="0.2">
      <c r="A289" s="27" t="s">
        <v>484</v>
      </c>
      <c r="B289" s="27" t="s">
        <v>239</v>
      </c>
      <c r="C289" s="27" t="s">
        <v>342</v>
      </c>
      <c r="D289" s="27">
        <v>138</v>
      </c>
      <c r="E289" s="27">
        <v>0.28512396694214898</v>
      </c>
      <c r="F289" s="27">
        <v>136</v>
      </c>
      <c r="G289" s="27">
        <v>0.29955947136563899</v>
      </c>
      <c r="H289" s="27">
        <v>2</v>
      </c>
      <c r="I289" s="27">
        <v>1.47058823529411</v>
      </c>
    </row>
    <row r="290" spans="1:9" x14ac:dyDescent="0.2">
      <c r="A290" s="27" t="s">
        <v>485</v>
      </c>
      <c r="B290" s="27" t="s">
        <v>153</v>
      </c>
      <c r="C290" s="27" t="s">
        <v>335</v>
      </c>
      <c r="D290" s="27">
        <v>567</v>
      </c>
      <c r="E290" s="27">
        <v>8.8070829450139804E-2</v>
      </c>
      <c r="F290" s="27">
        <v>565</v>
      </c>
      <c r="G290" s="27">
        <v>9.5552173177743893E-2</v>
      </c>
      <c r="H290" s="27">
        <v>2</v>
      </c>
      <c r="I290" s="27">
        <v>0.35398230088494698</v>
      </c>
    </row>
    <row r="291" spans="1:9" x14ac:dyDescent="0.2">
      <c r="A291" s="27" t="s">
        <v>488</v>
      </c>
      <c r="B291" s="27" t="s">
        <v>188</v>
      </c>
      <c r="C291" s="27" t="s">
        <v>339</v>
      </c>
      <c r="D291" s="27">
        <v>22</v>
      </c>
      <c r="E291" s="27">
        <v>1.87074829931973E-2</v>
      </c>
      <c r="F291" s="27">
        <v>20</v>
      </c>
      <c r="G291" s="27">
        <v>1.6863406408094399E-2</v>
      </c>
      <c r="H291" s="27">
        <v>2</v>
      </c>
      <c r="I291" s="27">
        <v>10</v>
      </c>
    </row>
    <row r="292" spans="1:9" x14ac:dyDescent="0.2">
      <c r="A292" s="27" t="s">
        <v>490</v>
      </c>
      <c r="B292" s="27" t="s">
        <v>208</v>
      </c>
      <c r="C292" s="27" t="s">
        <v>338</v>
      </c>
      <c r="D292" s="27">
        <v>15</v>
      </c>
      <c r="E292" s="27">
        <v>0.12295081967213101</v>
      </c>
      <c r="F292" s="27">
        <v>13</v>
      </c>
      <c r="G292" s="27">
        <v>0.107438016528926</v>
      </c>
      <c r="H292" s="27">
        <v>2</v>
      </c>
      <c r="I292" s="27">
        <v>15.384615384615399</v>
      </c>
    </row>
    <row r="293" spans="1:9" x14ac:dyDescent="0.2">
      <c r="A293" s="27" t="s">
        <v>492</v>
      </c>
      <c r="B293" s="27" t="s">
        <v>163</v>
      </c>
      <c r="C293" s="27" t="s">
        <v>336</v>
      </c>
      <c r="D293" s="27">
        <v>29</v>
      </c>
      <c r="E293" s="27">
        <v>4.1134751773049601E-2</v>
      </c>
      <c r="F293" s="27">
        <v>27</v>
      </c>
      <c r="G293" s="27">
        <v>3.7499999999999999E-2</v>
      </c>
      <c r="H293" s="27">
        <v>2</v>
      </c>
      <c r="I293" s="27">
        <v>7.4074074074074199</v>
      </c>
    </row>
    <row r="294" spans="1:9" x14ac:dyDescent="0.2">
      <c r="A294" s="27" t="s">
        <v>492</v>
      </c>
      <c r="B294" s="27" t="s">
        <v>163</v>
      </c>
      <c r="C294" s="27" t="s">
        <v>335</v>
      </c>
      <c r="D294" s="27">
        <v>21</v>
      </c>
      <c r="E294" s="27">
        <v>2.97872340425532E-2</v>
      </c>
      <c r="F294" s="27">
        <v>19</v>
      </c>
      <c r="G294" s="27">
        <v>2.6388888888888899E-2</v>
      </c>
      <c r="H294" s="27">
        <v>2</v>
      </c>
      <c r="I294" s="27">
        <v>10.526315789473699</v>
      </c>
    </row>
    <row r="295" spans="1:9" x14ac:dyDescent="0.2">
      <c r="A295" s="27" t="s">
        <v>493</v>
      </c>
      <c r="B295" s="27" t="s">
        <v>259</v>
      </c>
      <c r="C295" s="27" t="s">
        <v>343</v>
      </c>
      <c r="D295" s="27">
        <v>259</v>
      </c>
      <c r="E295" s="27">
        <v>6.4678853261412404E-3</v>
      </c>
      <c r="F295" s="27">
        <v>257</v>
      </c>
      <c r="G295" s="27">
        <v>6.45323289391086E-3</v>
      </c>
      <c r="H295" s="27">
        <v>2</v>
      </c>
      <c r="I295" s="27">
        <v>0.77821011673151497</v>
      </c>
    </row>
    <row r="296" spans="1:9" x14ac:dyDescent="0.2">
      <c r="A296" s="27" t="s">
        <v>494</v>
      </c>
      <c r="B296" s="27" t="s">
        <v>251</v>
      </c>
      <c r="C296" s="27" t="s">
        <v>343</v>
      </c>
      <c r="D296" s="27">
        <v>210</v>
      </c>
      <c r="E296" s="27">
        <v>2.2288261515601801E-2</v>
      </c>
      <c r="F296" s="27">
        <v>208</v>
      </c>
      <c r="G296" s="27">
        <v>2.1730045967404899E-2</v>
      </c>
      <c r="H296" s="27">
        <v>2</v>
      </c>
      <c r="I296" s="27">
        <v>0.96153846153845801</v>
      </c>
    </row>
    <row r="297" spans="1:9" x14ac:dyDescent="0.2">
      <c r="A297" s="27" t="s">
        <v>496</v>
      </c>
      <c r="B297" s="27" t="s">
        <v>194</v>
      </c>
      <c r="C297" s="27" t="s">
        <v>342</v>
      </c>
      <c r="D297" s="27">
        <v>42</v>
      </c>
      <c r="E297" s="27">
        <v>8.3333333333333301E-2</v>
      </c>
      <c r="F297" s="27">
        <v>40</v>
      </c>
      <c r="G297" s="27">
        <v>7.7071290944123294E-2</v>
      </c>
      <c r="H297" s="27">
        <v>2</v>
      </c>
      <c r="I297" s="27">
        <v>5</v>
      </c>
    </row>
    <row r="298" spans="1:9" x14ac:dyDescent="0.2">
      <c r="A298" s="27" t="s">
        <v>502</v>
      </c>
      <c r="B298" s="27" t="s">
        <v>174</v>
      </c>
      <c r="C298" s="27" t="s">
        <v>339</v>
      </c>
      <c r="D298" s="27">
        <v>96</v>
      </c>
      <c r="E298" s="27">
        <v>1.7195056421278901E-2</v>
      </c>
      <c r="F298" s="27">
        <v>95</v>
      </c>
      <c r="G298" s="27">
        <v>1.7058717902675501E-2</v>
      </c>
      <c r="H298" s="27">
        <v>1</v>
      </c>
      <c r="I298" s="27">
        <v>1.0526315789473699</v>
      </c>
    </row>
    <row r="299" spans="1:9" x14ac:dyDescent="0.2">
      <c r="A299" s="27" t="s">
        <v>550</v>
      </c>
      <c r="B299" s="27" t="s">
        <v>262</v>
      </c>
      <c r="C299" s="27" t="s">
        <v>337</v>
      </c>
      <c r="D299" s="27">
        <v>73</v>
      </c>
      <c r="E299" s="27">
        <v>4.7526041666666699E-2</v>
      </c>
      <c r="F299" s="27">
        <v>72</v>
      </c>
      <c r="G299" s="27">
        <v>4.6391752577319603E-2</v>
      </c>
      <c r="H299" s="27">
        <v>1</v>
      </c>
      <c r="I299" s="27">
        <v>1.38888888888888</v>
      </c>
    </row>
    <row r="300" spans="1:9" x14ac:dyDescent="0.2">
      <c r="A300" s="27" t="s">
        <v>550</v>
      </c>
      <c r="B300" s="27" t="s">
        <v>262</v>
      </c>
      <c r="C300" s="27" t="s">
        <v>341</v>
      </c>
      <c r="D300" s="27">
        <v>12</v>
      </c>
      <c r="E300" s="27">
        <v>7.8125E-3</v>
      </c>
      <c r="F300" s="27">
        <v>11</v>
      </c>
      <c r="G300" s="27">
        <v>7.0876288659793797E-3</v>
      </c>
      <c r="H300" s="27">
        <v>1</v>
      </c>
      <c r="I300" s="27">
        <v>9.0909090909090793</v>
      </c>
    </row>
    <row r="301" spans="1:9" x14ac:dyDescent="0.2">
      <c r="A301" s="27" t="s">
        <v>545</v>
      </c>
      <c r="B301" s="27" t="s">
        <v>236</v>
      </c>
      <c r="C301" s="27" t="s">
        <v>340</v>
      </c>
      <c r="D301" s="27">
        <v>43</v>
      </c>
      <c r="E301" s="27">
        <v>4.6637744034707197E-2</v>
      </c>
      <c r="F301" s="27">
        <v>42</v>
      </c>
      <c r="G301" s="27">
        <v>4.6204620462046202E-2</v>
      </c>
      <c r="H301" s="27">
        <v>1</v>
      </c>
      <c r="I301" s="27">
        <v>2.3809523809523698</v>
      </c>
    </row>
    <row r="302" spans="1:9" x14ac:dyDescent="0.2">
      <c r="A302" s="27" t="s">
        <v>556</v>
      </c>
      <c r="B302" s="27" t="s">
        <v>189</v>
      </c>
      <c r="C302" s="27" t="s">
        <v>340</v>
      </c>
      <c r="D302" s="27">
        <v>57</v>
      </c>
      <c r="E302" s="27">
        <v>0.13255813953488399</v>
      </c>
      <c r="F302" s="27">
        <v>56</v>
      </c>
      <c r="G302" s="27">
        <v>0.12962962962963001</v>
      </c>
      <c r="H302" s="27">
        <v>1</v>
      </c>
      <c r="I302" s="27">
        <v>1.78571428571428</v>
      </c>
    </row>
    <row r="303" spans="1:9" x14ac:dyDescent="0.2">
      <c r="A303" s="27" t="s">
        <v>556</v>
      </c>
      <c r="B303" s="27" t="s">
        <v>189</v>
      </c>
      <c r="C303" s="27" t="s">
        <v>341</v>
      </c>
      <c r="D303" s="27">
        <v>8</v>
      </c>
      <c r="E303" s="27">
        <v>1.8604651162790701E-2</v>
      </c>
      <c r="F303" s="27">
        <v>7</v>
      </c>
      <c r="G303" s="27">
        <v>1.6203703703703699E-2</v>
      </c>
      <c r="H303" s="27">
        <v>1</v>
      </c>
      <c r="I303" s="27">
        <v>14.285714285714301</v>
      </c>
    </row>
    <row r="304" spans="1:9" x14ac:dyDescent="0.2">
      <c r="A304" s="27" t="s">
        <v>546</v>
      </c>
      <c r="B304" s="27" t="s">
        <v>248</v>
      </c>
      <c r="C304" s="27" t="s">
        <v>339</v>
      </c>
      <c r="D304" s="27">
        <v>95</v>
      </c>
      <c r="E304" s="27">
        <v>4.9146404552509099E-2</v>
      </c>
      <c r="F304" s="27">
        <v>94</v>
      </c>
      <c r="G304" s="27">
        <v>4.75467880627213E-2</v>
      </c>
      <c r="H304" s="27">
        <v>1</v>
      </c>
      <c r="I304" s="27">
        <v>1.0638297872340501</v>
      </c>
    </row>
    <row r="305" spans="1:9" x14ac:dyDescent="0.2">
      <c r="A305" s="27" t="s">
        <v>564</v>
      </c>
      <c r="B305" s="27" t="s">
        <v>226</v>
      </c>
      <c r="C305" s="27" t="s">
        <v>340</v>
      </c>
      <c r="D305" s="27">
        <v>274</v>
      </c>
      <c r="E305" s="27">
        <v>0.494584837545126</v>
      </c>
      <c r="F305" s="27">
        <v>273</v>
      </c>
      <c r="G305" s="27">
        <v>0.493670886075949</v>
      </c>
      <c r="H305" s="27">
        <v>1</v>
      </c>
      <c r="I305" s="27">
        <v>0.366300366300365</v>
      </c>
    </row>
    <row r="306" spans="1:9" x14ac:dyDescent="0.2">
      <c r="A306" s="27" t="s">
        <v>547</v>
      </c>
      <c r="B306" s="27" t="s">
        <v>249</v>
      </c>
      <c r="C306" s="27" t="s">
        <v>340</v>
      </c>
      <c r="D306" s="27">
        <v>37</v>
      </c>
      <c r="E306" s="27">
        <v>5.0135501355013601E-2</v>
      </c>
      <c r="F306" s="27">
        <v>36</v>
      </c>
      <c r="G306" s="27">
        <v>6.6790352504638204E-2</v>
      </c>
      <c r="H306" s="27">
        <v>1</v>
      </c>
      <c r="I306" s="27">
        <v>2.7777777777777701</v>
      </c>
    </row>
    <row r="307" spans="1:9" x14ac:dyDescent="0.2">
      <c r="A307" s="27" t="s">
        <v>554</v>
      </c>
      <c r="B307" s="27" t="s">
        <v>263</v>
      </c>
      <c r="C307" s="27" t="s">
        <v>342</v>
      </c>
      <c r="D307" s="27">
        <v>170</v>
      </c>
      <c r="E307" s="27">
        <v>5.2729528535980098E-2</v>
      </c>
      <c r="F307" s="27">
        <v>169</v>
      </c>
      <c r="G307" s="27">
        <v>5.1383399209486202E-2</v>
      </c>
      <c r="H307" s="27">
        <v>1</v>
      </c>
      <c r="I307" s="27">
        <v>0.59171597633136397</v>
      </c>
    </row>
    <row r="308" spans="1:9" x14ac:dyDescent="0.2">
      <c r="A308" s="27" t="s">
        <v>548</v>
      </c>
      <c r="B308" s="27" t="s">
        <v>250</v>
      </c>
      <c r="C308" s="27" t="s">
        <v>336</v>
      </c>
      <c r="D308" s="27">
        <v>92</v>
      </c>
      <c r="E308" s="27">
        <v>6.6957787481804906E-2</v>
      </c>
      <c r="F308" s="27">
        <v>91</v>
      </c>
      <c r="G308" s="27">
        <v>6.6326530612244902E-2</v>
      </c>
      <c r="H308" s="27">
        <v>1</v>
      </c>
      <c r="I308" s="27">
        <v>1.0989010989010899</v>
      </c>
    </row>
    <row r="309" spans="1:9" x14ac:dyDescent="0.2">
      <c r="A309" s="27" t="s">
        <v>548</v>
      </c>
      <c r="B309" s="27" t="s">
        <v>250</v>
      </c>
      <c r="C309" s="27" t="s">
        <v>335</v>
      </c>
      <c r="D309" s="27">
        <v>30</v>
      </c>
      <c r="E309" s="27">
        <v>2.1834061135371199E-2</v>
      </c>
      <c r="F309" s="27">
        <v>29</v>
      </c>
      <c r="G309" s="27">
        <v>2.1137026239067099E-2</v>
      </c>
      <c r="H309" s="27">
        <v>1</v>
      </c>
      <c r="I309" s="27">
        <v>3.4482758620689702</v>
      </c>
    </row>
    <row r="310" spans="1:9" x14ac:dyDescent="0.2">
      <c r="A310" s="27" t="s">
        <v>555</v>
      </c>
      <c r="B310" s="27" t="s">
        <v>177</v>
      </c>
      <c r="C310" s="27" t="s">
        <v>337</v>
      </c>
      <c r="D310" s="27">
        <v>19</v>
      </c>
      <c r="E310" s="27">
        <v>2.9687499999999999E-2</v>
      </c>
      <c r="F310" s="27">
        <v>18</v>
      </c>
      <c r="G310" s="27">
        <v>2.8391167192429002E-2</v>
      </c>
      <c r="H310" s="27">
        <v>1</v>
      </c>
      <c r="I310" s="27">
        <v>5.5555555555555598</v>
      </c>
    </row>
    <row r="311" spans="1:9" x14ac:dyDescent="0.2">
      <c r="A311" s="27" t="s">
        <v>509</v>
      </c>
      <c r="B311" s="27" t="s">
        <v>211</v>
      </c>
      <c r="C311" s="27" t="s">
        <v>342</v>
      </c>
      <c r="D311" s="27">
        <v>8</v>
      </c>
      <c r="E311" s="27">
        <v>0.11267605633802801</v>
      </c>
      <c r="F311" s="27">
        <v>7</v>
      </c>
      <c r="G311" s="27">
        <v>8.6419753086419707E-2</v>
      </c>
      <c r="H311" s="27">
        <v>1</v>
      </c>
      <c r="I311" s="27">
        <v>14.285714285714301</v>
      </c>
    </row>
    <row r="312" spans="1:9" x14ac:dyDescent="0.2">
      <c r="A312" s="27" t="s">
        <v>552</v>
      </c>
      <c r="B312" s="27" t="s">
        <v>149</v>
      </c>
      <c r="C312" s="27" t="s">
        <v>341</v>
      </c>
      <c r="D312" s="27">
        <v>87</v>
      </c>
      <c r="E312" s="27">
        <v>1.5712479682138299E-2</v>
      </c>
      <c r="F312" s="27">
        <v>86</v>
      </c>
      <c r="G312" s="27">
        <v>1.55150640447411E-2</v>
      </c>
      <c r="H312" s="27">
        <v>1</v>
      </c>
      <c r="I312" s="27">
        <v>1.16279069767442</v>
      </c>
    </row>
    <row r="313" spans="1:9" x14ac:dyDescent="0.2">
      <c r="A313" s="27" t="s">
        <v>551</v>
      </c>
      <c r="B313" s="27" t="s">
        <v>227</v>
      </c>
      <c r="C313" s="27" t="s">
        <v>343</v>
      </c>
      <c r="D313" s="27">
        <v>42</v>
      </c>
      <c r="E313" s="27">
        <v>6.1529446234983897E-3</v>
      </c>
      <c r="F313" s="27">
        <v>41</v>
      </c>
      <c r="G313" s="27">
        <v>6.0463058545937197E-3</v>
      </c>
      <c r="H313" s="27">
        <v>1</v>
      </c>
      <c r="I313" s="27">
        <v>2.4390243902439002</v>
      </c>
    </row>
    <row r="314" spans="1:9" x14ac:dyDescent="0.2">
      <c r="A314" s="27" t="s">
        <v>508</v>
      </c>
      <c r="B314" s="27" t="s">
        <v>253</v>
      </c>
      <c r="C314" s="27" t="s">
        <v>340</v>
      </c>
      <c r="D314" s="27">
        <v>23</v>
      </c>
      <c r="E314" s="27">
        <v>4.0421792618629201E-2</v>
      </c>
      <c r="F314" s="27">
        <v>22</v>
      </c>
      <c r="G314" s="27">
        <v>3.8800705467372097E-2</v>
      </c>
      <c r="H314" s="27">
        <v>1</v>
      </c>
      <c r="I314" s="27">
        <v>4.5454545454545396</v>
      </c>
    </row>
    <row r="315" spans="1:9" x14ac:dyDescent="0.2">
      <c r="A315" s="27" t="s">
        <v>415</v>
      </c>
      <c r="B315" s="27" t="s">
        <v>255</v>
      </c>
      <c r="C315" s="27" t="s">
        <v>341</v>
      </c>
      <c r="D315" s="27">
        <v>23</v>
      </c>
      <c r="E315" s="27">
        <v>2.0633354265721699E-3</v>
      </c>
      <c r="F315" s="27">
        <v>22</v>
      </c>
      <c r="G315" s="27">
        <v>1.93033254365184E-3</v>
      </c>
      <c r="H315" s="27">
        <v>1</v>
      </c>
      <c r="I315" s="27">
        <v>4.5454545454545396</v>
      </c>
    </row>
    <row r="316" spans="1:9" x14ac:dyDescent="0.2">
      <c r="A316" s="27" t="s">
        <v>417</v>
      </c>
      <c r="B316" s="27" t="s">
        <v>204</v>
      </c>
      <c r="C316" s="27" t="s">
        <v>339</v>
      </c>
      <c r="D316" s="27">
        <v>7</v>
      </c>
      <c r="E316" s="27">
        <v>1.91256830601093E-2</v>
      </c>
      <c r="F316" s="27">
        <v>6</v>
      </c>
      <c r="G316" s="27">
        <v>1.58730158730159E-2</v>
      </c>
      <c r="H316" s="27">
        <v>1</v>
      </c>
      <c r="I316" s="27">
        <v>16.6666666666667</v>
      </c>
    </row>
    <row r="317" spans="1:9" x14ac:dyDescent="0.2">
      <c r="A317" s="27" t="s">
        <v>421</v>
      </c>
      <c r="B317" s="27" t="s">
        <v>187</v>
      </c>
      <c r="C317" s="27" t="s">
        <v>339</v>
      </c>
      <c r="D317" s="27">
        <v>39</v>
      </c>
      <c r="E317" s="27">
        <v>1.3546370267454E-2</v>
      </c>
      <c r="F317" s="27">
        <v>38</v>
      </c>
      <c r="G317" s="27">
        <v>1.3446567586694999E-2</v>
      </c>
      <c r="H317" s="27">
        <v>1</v>
      </c>
      <c r="I317" s="27">
        <v>2.6315789473684301</v>
      </c>
    </row>
    <row r="318" spans="1:9" x14ac:dyDescent="0.2">
      <c r="A318" s="27" t="s">
        <v>422</v>
      </c>
      <c r="B318" s="27" t="s">
        <v>170</v>
      </c>
      <c r="C318" s="27" t="s">
        <v>335</v>
      </c>
      <c r="D318" s="27">
        <v>35</v>
      </c>
      <c r="E318" s="27">
        <v>1.6957364341085301E-2</v>
      </c>
      <c r="F318" s="27">
        <v>34</v>
      </c>
      <c r="G318" s="27">
        <v>1.67570231641203E-2</v>
      </c>
      <c r="H318" s="27">
        <v>1</v>
      </c>
      <c r="I318" s="27">
        <v>2.94117647058822</v>
      </c>
    </row>
    <row r="319" spans="1:9" x14ac:dyDescent="0.2">
      <c r="A319" s="27" t="s">
        <v>424</v>
      </c>
      <c r="B319" s="27" t="s">
        <v>165</v>
      </c>
      <c r="C319" s="27" t="s">
        <v>335</v>
      </c>
      <c r="D319" s="27">
        <v>184</v>
      </c>
      <c r="E319" s="27">
        <v>5.5639552464469298E-2</v>
      </c>
      <c r="F319" s="27">
        <v>183</v>
      </c>
      <c r="G319" s="27">
        <v>5.2495697074010299E-2</v>
      </c>
      <c r="H319" s="27">
        <v>1</v>
      </c>
      <c r="I319" s="27">
        <v>0.54644808743169504</v>
      </c>
    </row>
    <row r="320" spans="1:9" x14ac:dyDescent="0.2">
      <c r="A320" s="27" t="s">
        <v>425</v>
      </c>
      <c r="B320" s="27" t="s">
        <v>228</v>
      </c>
      <c r="C320" s="27" t="s">
        <v>337</v>
      </c>
      <c r="D320" s="27">
        <v>15</v>
      </c>
      <c r="E320" s="27">
        <v>2.32198142414861E-2</v>
      </c>
      <c r="F320" s="27">
        <v>14</v>
      </c>
      <c r="G320" s="27">
        <v>2.32558139534884E-2</v>
      </c>
      <c r="H320" s="27">
        <v>1</v>
      </c>
      <c r="I320" s="27">
        <v>7.1428571428571397</v>
      </c>
    </row>
    <row r="321" spans="1:9" x14ac:dyDescent="0.2">
      <c r="A321" s="27" t="s">
        <v>426</v>
      </c>
      <c r="B321" s="27" t="s">
        <v>234</v>
      </c>
      <c r="C321" s="27" t="s">
        <v>338</v>
      </c>
      <c r="D321" s="27">
        <v>45</v>
      </c>
      <c r="E321" s="27">
        <v>0.319148936170213</v>
      </c>
      <c r="F321" s="27">
        <v>44</v>
      </c>
      <c r="G321" s="27">
        <v>0.31654676258992798</v>
      </c>
      <c r="H321" s="27">
        <v>1</v>
      </c>
      <c r="I321" s="27">
        <v>2.2727272727272698</v>
      </c>
    </row>
    <row r="322" spans="1:9" x14ac:dyDescent="0.2">
      <c r="A322" s="27" t="s">
        <v>427</v>
      </c>
      <c r="B322" s="27" t="s">
        <v>247</v>
      </c>
      <c r="C322" s="27" t="s">
        <v>340</v>
      </c>
      <c r="D322" s="27">
        <v>5</v>
      </c>
      <c r="E322" s="27">
        <v>9.4339622641509399E-2</v>
      </c>
      <c r="F322" s="27">
        <v>4</v>
      </c>
      <c r="G322" s="27">
        <v>9.3023255813953501E-2</v>
      </c>
      <c r="H322" s="27">
        <v>1</v>
      </c>
      <c r="I322" s="27">
        <v>25</v>
      </c>
    </row>
    <row r="323" spans="1:9" x14ac:dyDescent="0.2">
      <c r="A323" s="27" t="s">
        <v>432</v>
      </c>
      <c r="B323" s="27" t="s">
        <v>185</v>
      </c>
      <c r="C323" s="27" t="s">
        <v>338</v>
      </c>
      <c r="D323" s="27">
        <v>2</v>
      </c>
      <c r="E323" s="27">
        <v>9.1324200913242004E-3</v>
      </c>
      <c r="F323" s="27">
        <v>1</v>
      </c>
      <c r="G323" s="27">
        <v>4.4444444444444401E-3</v>
      </c>
      <c r="H323" s="27">
        <v>1</v>
      </c>
      <c r="I323" s="27">
        <v>100</v>
      </c>
    </row>
    <row r="324" spans="1:9" x14ac:dyDescent="0.2">
      <c r="A324" s="27" t="s">
        <v>433</v>
      </c>
      <c r="B324" s="27" t="s">
        <v>191</v>
      </c>
      <c r="C324" s="27" t="s">
        <v>336</v>
      </c>
      <c r="D324" s="27">
        <v>32</v>
      </c>
      <c r="E324" s="27">
        <v>2.9520295202952001E-2</v>
      </c>
      <c r="F324" s="27">
        <v>31</v>
      </c>
      <c r="G324" s="27">
        <v>2.9922779922779901E-2</v>
      </c>
      <c r="H324" s="27">
        <v>1</v>
      </c>
      <c r="I324" s="27">
        <v>3.2258064516128999</v>
      </c>
    </row>
    <row r="325" spans="1:9" x14ac:dyDescent="0.2">
      <c r="A325" s="27" t="s">
        <v>433</v>
      </c>
      <c r="B325" s="27" t="s">
        <v>191</v>
      </c>
      <c r="C325" s="27" t="s">
        <v>339</v>
      </c>
      <c r="D325" s="27">
        <v>26</v>
      </c>
      <c r="E325" s="27">
        <v>2.3985239852398501E-2</v>
      </c>
      <c r="F325" s="27">
        <v>25</v>
      </c>
      <c r="G325" s="27">
        <v>2.41312741312741E-2</v>
      </c>
      <c r="H325" s="27">
        <v>1</v>
      </c>
      <c r="I325" s="27">
        <v>4</v>
      </c>
    </row>
    <row r="326" spans="1:9" x14ac:dyDescent="0.2">
      <c r="A326" s="27" t="s">
        <v>437</v>
      </c>
      <c r="B326" s="27" t="s">
        <v>198</v>
      </c>
      <c r="C326" s="27" t="s">
        <v>336</v>
      </c>
      <c r="D326" s="27">
        <v>128</v>
      </c>
      <c r="E326" s="27">
        <v>5.08138150059547E-2</v>
      </c>
      <c r="F326" s="27">
        <v>127</v>
      </c>
      <c r="G326" s="27">
        <v>5.0157977883096401E-2</v>
      </c>
      <c r="H326" s="27">
        <v>1</v>
      </c>
      <c r="I326" s="27">
        <v>0.78740157480314799</v>
      </c>
    </row>
    <row r="327" spans="1:9" x14ac:dyDescent="0.2">
      <c r="A327" s="27" t="s">
        <v>437</v>
      </c>
      <c r="B327" s="27" t="s">
        <v>198</v>
      </c>
      <c r="C327" s="27" t="s">
        <v>338</v>
      </c>
      <c r="D327" s="27">
        <v>215</v>
      </c>
      <c r="E327" s="27">
        <v>8.5351329892814604E-2</v>
      </c>
      <c r="F327" s="27">
        <v>214</v>
      </c>
      <c r="G327" s="27">
        <v>8.4518167456556104E-2</v>
      </c>
      <c r="H327" s="27">
        <v>1</v>
      </c>
      <c r="I327" s="27">
        <v>0.46728971962617399</v>
      </c>
    </row>
    <row r="328" spans="1:9" x14ac:dyDescent="0.2">
      <c r="A328" s="27" t="s">
        <v>501</v>
      </c>
      <c r="B328" s="27" t="s">
        <v>196</v>
      </c>
      <c r="C328" s="27" t="s">
        <v>336</v>
      </c>
      <c r="D328" s="27">
        <v>15</v>
      </c>
      <c r="E328" s="27">
        <v>0.14285714285714299</v>
      </c>
      <c r="F328" s="27">
        <v>14</v>
      </c>
      <c r="G328" s="27">
        <v>0.14285714285714299</v>
      </c>
      <c r="H328" s="27">
        <v>1</v>
      </c>
      <c r="I328" s="27">
        <v>7.1428571428571397</v>
      </c>
    </row>
    <row r="329" spans="1:9" x14ac:dyDescent="0.2">
      <c r="A329" s="27" t="s">
        <v>442</v>
      </c>
      <c r="B329" s="27" t="s">
        <v>175</v>
      </c>
      <c r="C329" s="27" t="s">
        <v>340</v>
      </c>
      <c r="D329" s="27">
        <v>42</v>
      </c>
      <c r="E329" s="27">
        <v>2.5578562728380001E-2</v>
      </c>
      <c r="F329" s="27">
        <v>41</v>
      </c>
      <c r="G329" s="27">
        <v>4.2355371900826402E-2</v>
      </c>
      <c r="H329" s="27">
        <v>1</v>
      </c>
      <c r="I329" s="27">
        <v>2.4390243902439002</v>
      </c>
    </row>
    <row r="330" spans="1:9" x14ac:dyDescent="0.2">
      <c r="A330" s="27" t="s">
        <v>444</v>
      </c>
      <c r="B330" s="27" t="s">
        <v>246</v>
      </c>
      <c r="C330" s="27" t="s">
        <v>335</v>
      </c>
      <c r="D330" s="27">
        <v>16</v>
      </c>
      <c r="E330" s="27">
        <v>2.2437245828074602E-3</v>
      </c>
      <c r="F330" s="27">
        <v>15</v>
      </c>
      <c r="G330" s="27">
        <v>2.0503007107709101E-3</v>
      </c>
      <c r="H330" s="27">
        <v>1</v>
      </c>
      <c r="I330" s="27">
        <v>6.6666666666666696</v>
      </c>
    </row>
    <row r="331" spans="1:9" x14ac:dyDescent="0.2">
      <c r="A331" s="27" t="s">
        <v>445</v>
      </c>
      <c r="B331" s="27" t="s">
        <v>200</v>
      </c>
      <c r="C331" s="27" t="s">
        <v>335</v>
      </c>
      <c r="D331" s="27">
        <v>211</v>
      </c>
      <c r="E331" s="27">
        <v>0.32411674347158198</v>
      </c>
      <c r="F331" s="27">
        <v>210</v>
      </c>
      <c r="G331" s="27">
        <v>0.317700453857791</v>
      </c>
      <c r="H331" s="27">
        <v>1</v>
      </c>
      <c r="I331" s="27">
        <v>0.476190476190474</v>
      </c>
    </row>
    <row r="332" spans="1:9" x14ac:dyDescent="0.2">
      <c r="A332" s="27" t="s">
        <v>507</v>
      </c>
      <c r="B332" s="27" t="s">
        <v>176</v>
      </c>
      <c r="C332" s="27" t="s">
        <v>340</v>
      </c>
      <c r="D332" s="27">
        <v>117</v>
      </c>
      <c r="E332" s="27">
        <v>3.1784841075794601E-2</v>
      </c>
      <c r="F332" s="27">
        <v>116</v>
      </c>
      <c r="G332" s="27">
        <v>3.2565974171813603E-2</v>
      </c>
      <c r="H332" s="27">
        <v>1</v>
      </c>
      <c r="I332" s="27">
        <v>0.862068965517238</v>
      </c>
    </row>
    <row r="333" spans="1:9" x14ac:dyDescent="0.2">
      <c r="A333" s="27" t="s">
        <v>451</v>
      </c>
      <c r="B333" s="27" t="s">
        <v>166</v>
      </c>
      <c r="C333" s="27" t="s">
        <v>336</v>
      </c>
      <c r="D333" s="27">
        <v>51</v>
      </c>
      <c r="E333" s="27">
        <v>3.2755298651252401E-2</v>
      </c>
      <c r="F333" s="27">
        <v>50</v>
      </c>
      <c r="G333" s="27">
        <v>3.1969309462915603E-2</v>
      </c>
      <c r="H333" s="27">
        <v>1</v>
      </c>
      <c r="I333" s="27">
        <v>2</v>
      </c>
    </row>
    <row r="334" spans="1:9" x14ac:dyDescent="0.2">
      <c r="A334" s="27" t="s">
        <v>451</v>
      </c>
      <c r="B334" s="27" t="s">
        <v>166</v>
      </c>
      <c r="C334" s="27" t="s">
        <v>342</v>
      </c>
      <c r="D334" s="27">
        <v>73</v>
      </c>
      <c r="E334" s="27">
        <v>4.6885035324341698E-2</v>
      </c>
      <c r="F334" s="27">
        <v>72</v>
      </c>
      <c r="G334" s="27">
        <v>4.6035805626598501E-2</v>
      </c>
      <c r="H334" s="27">
        <v>1</v>
      </c>
      <c r="I334" s="27">
        <v>1.38888888888888</v>
      </c>
    </row>
    <row r="335" spans="1:9" x14ac:dyDescent="0.2">
      <c r="A335" s="27" t="s">
        <v>452</v>
      </c>
      <c r="B335" s="27" t="s">
        <v>192</v>
      </c>
      <c r="C335" s="27" t="s">
        <v>340</v>
      </c>
      <c r="D335" s="27">
        <v>33</v>
      </c>
      <c r="E335" s="27">
        <v>0.45205479452054798</v>
      </c>
      <c r="F335" s="27">
        <v>32</v>
      </c>
      <c r="G335" s="27">
        <v>0.44444444444444398</v>
      </c>
      <c r="H335" s="27">
        <v>1</v>
      </c>
      <c r="I335" s="27">
        <v>3.125</v>
      </c>
    </row>
    <row r="336" spans="1:9" x14ac:dyDescent="0.2">
      <c r="A336" s="27" t="s">
        <v>452</v>
      </c>
      <c r="B336" s="27" t="s">
        <v>192</v>
      </c>
      <c r="C336" s="27" t="s">
        <v>342</v>
      </c>
      <c r="D336" s="27">
        <v>14</v>
      </c>
      <c r="E336" s="27">
        <v>0.19178082191780799</v>
      </c>
      <c r="F336" s="27">
        <v>13</v>
      </c>
      <c r="G336" s="27">
        <v>0.180555555555556</v>
      </c>
      <c r="H336" s="27">
        <v>1</v>
      </c>
      <c r="I336" s="27">
        <v>7.6923076923076898</v>
      </c>
    </row>
    <row r="337" spans="1:9" x14ac:dyDescent="0.2">
      <c r="A337" s="27" t="s">
        <v>455</v>
      </c>
      <c r="B337" s="27" t="s">
        <v>244</v>
      </c>
      <c r="C337" s="27" t="s">
        <v>339</v>
      </c>
      <c r="D337" s="27">
        <v>24</v>
      </c>
      <c r="E337" s="27">
        <v>1.5655577299412901E-2</v>
      </c>
      <c r="F337" s="27">
        <v>23</v>
      </c>
      <c r="G337" s="27">
        <v>1.93765796124684E-2</v>
      </c>
      <c r="H337" s="27">
        <v>1</v>
      </c>
      <c r="I337" s="27">
        <v>4.3478260869565197</v>
      </c>
    </row>
    <row r="338" spans="1:9" x14ac:dyDescent="0.2">
      <c r="A338" s="27" t="s">
        <v>457</v>
      </c>
      <c r="B338" s="27" t="s">
        <v>214</v>
      </c>
      <c r="C338" s="27" t="s">
        <v>336</v>
      </c>
      <c r="D338" s="27">
        <v>8</v>
      </c>
      <c r="E338" s="27">
        <v>4.2780748663101602E-2</v>
      </c>
      <c r="F338" s="27">
        <v>7</v>
      </c>
      <c r="G338" s="27">
        <v>3.97727272727273E-2</v>
      </c>
      <c r="H338" s="27">
        <v>1</v>
      </c>
      <c r="I338" s="27">
        <v>14.285714285714301</v>
      </c>
    </row>
    <row r="339" spans="1:9" x14ac:dyDescent="0.2">
      <c r="A339" s="27" t="s">
        <v>458</v>
      </c>
      <c r="B339" s="27" t="s">
        <v>232</v>
      </c>
      <c r="C339" s="27" t="s">
        <v>343</v>
      </c>
      <c r="D339" s="27">
        <v>18</v>
      </c>
      <c r="E339" s="27">
        <v>3.78151260504202E-2</v>
      </c>
      <c r="F339" s="27">
        <v>17</v>
      </c>
      <c r="G339" s="27">
        <v>3.4623217922606898E-2</v>
      </c>
      <c r="H339" s="27">
        <v>1</v>
      </c>
      <c r="I339" s="27">
        <v>5.8823529411764701</v>
      </c>
    </row>
    <row r="340" spans="1:9" x14ac:dyDescent="0.2">
      <c r="A340" s="27" t="s">
        <v>458</v>
      </c>
      <c r="B340" s="27" t="s">
        <v>232</v>
      </c>
      <c r="C340" s="27" t="s">
        <v>338</v>
      </c>
      <c r="D340" s="27">
        <v>25</v>
      </c>
      <c r="E340" s="27">
        <v>5.2521008403361297E-2</v>
      </c>
      <c r="F340" s="27">
        <v>24</v>
      </c>
      <c r="G340" s="27">
        <v>4.8879837067209803E-2</v>
      </c>
      <c r="H340" s="27">
        <v>1</v>
      </c>
      <c r="I340" s="27">
        <v>4.1666666666666696</v>
      </c>
    </row>
    <row r="341" spans="1:9" x14ac:dyDescent="0.2">
      <c r="A341" s="27" t="s">
        <v>461</v>
      </c>
      <c r="B341" s="27" t="s">
        <v>216</v>
      </c>
      <c r="C341" s="27" t="s">
        <v>339</v>
      </c>
      <c r="D341" s="27">
        <v>1</v>
      </c>
      <c r="E341" s="27">
        <v>3.9215686274509803E-3</v>
      </c>
      <c r="F341" s="27">
        <v>0</v>
      </c>
      <c r="G341" s="27">
        <v>0</v>
      </c>
      <c r="H341" s="27">
        <v>1</v>
      </c>
      <c r="I341" s="27" t="e">
        <v>#NUM!</v>
      </c>
    </row>
    <row r="342" spans="1:9" x14ac:dyDescent="0.2">
      <c r="A342" s="27" t="s">
        <v>466</v>
      </c>
      <c r="B342" s="27" t="s">
        <v>162</v>
      </c>
      <c r="C342" s="27" t="s">
        <v>335</v>
      </c>
      <c r="D342" s="27">
        <v>70</v>
      </c>
      <c r="E342" s="27">
        <v>1.4764817549040301E-2</v>
      </c>
      <c r="F342" s="27">
        <v>69</v>
      </c>
      <c r="G342" s="27">
        <v>1.4690227804981901E-2</v>
      </c>
      <c r="H342" s="27">
        <v>1</v>
      </c>
      <c r="I342" s="27">
        <v>1.4492753623188499</v>
      </c>
    </row>
    <row r="343" spans="1:9" x14ac:dyDescent="0.2">
      <c r="A343" s="27" t="s">
        <v>512</v>
      </c>
      <c r="B343" s="27" t="s">
        <v>241</v>
      </c>
      <c r="C343" s="27" t="s">
        <v>342</v>
      </c>
      <c r="D343" s="27">
        <v>8</v>
      </c>
      <c r="E343" s="27">
        <v>3.3613445378151301E-2</v>
      </c>
      <c r="F343" s="27">
        <v>7</v>
      </c>
      <c r="G343" s="27">
        <v>2.9535864978902999E-2</v>
      </c>
      <c r="H343" s="27">
        <v>1</v>
      </c>
      <c r="I343" s="27">
        <v>14.285714285714301</v>
      </c>
    </row>
    <row r="344" spans="1:9" x14ac:dyDescent="0.2">
      <c r="A344" s="27" t="s">
        <v>470</v>
      </c>
      <c r="B344" s="27" t="s">
        <v>156</v>
      </c>
      <c r="C344" s="27" t="s">
        <v>337</v>
      </c>
      <c r="D344" s="27">
        <v>107</v>
      </c>
      <c r="E344" s="27">
        <v>1.5636188277242801E-3</v>
      </c>
      <c r="F344" s="27">
        <v>106</v>
      </c>
      <c r="G344" s="27">
        <v>1.5586859982942699E-3</v>
      </c>
      <c r="H344" s="27">
        <v>1</v>
      </c>
      <c r="I344" s="27">
        <v>0.94339622641510501</v>
      </c>
    </row>
    <row r="345" spans="1:9" x14ac:dyDescent="0.2">
      <c r="A345" s="27" t="s">
        <v>477</v>
      </c>
      <c r="B345" s="27" t="s">
        <v>180</v>
      </c>
      <c r="C345" s="27" t="s">
        <v>342</v>
      </c>
      <c r="D345" s="27">
        <v>45</v>
      </c>
      <c r="E345" s="27">
        <v>3.5828025477706998E-2</v>
      </c>
      <c r="F345" s="27">
        <v>44</v>
      </c>
      <c r="G345" s="27">
        <v>3.3690658499234298E-2</v>
      </c>
      <c r="H345" s="27">
        <v>1</v>
      </c>
      <c r="I345" s="27">
        <v>2.2727272727272698</v>
      </c>
    </row>
    <row r="346" spans="1:9" x14ac:dyDescent="0.2">
      <c r="A346" s="27" t="s">
        <v>477</v>
      </c>
      <c r="B346" s="27" t="s">
        <v>180</v>
      </c>
      <c r="C346" s="27" t="s">
        <v>339</v>
      </c>
      <c r="D346" s="27">
        <v>166</v>
      </c>
      <c r="E346" s="27">
        <v>0.13216560509554101</v>
      </c>
      <c r="F346" s="27">
        <v>165</v>
      </c>
      <c r="G346" s="27">
        <v>0.12633996937212899</v>
      </c>
      <c r="H346" s="27">
        <v>1</v>
      </c>
      <c r="I346" s="27">
        <v>0.60606060606060996</v>
      </c>
    </row>
    <row r="347" spans="1:9" x14ac:dyDescent="0.2">
      <c r="A347" s="27" t="s">
        <v>478</v>
      </c>
      <c r="B347" s="27" t="s">
        <v>181</v>
      </c>
      <c r="C347" s="27" t="s">
        <v>343</v>
      </c>
      <c r="D347" s="27">
        <v>54</v>
      </c>
      <c r="E347" s="27">
        <v>1.36708860759494E-2</v>
      </c>
      <c r="F347" s="27">
        <v>53</v>
      </c>
      <c r="G347" s="27">
        <v>1.32235528942116E-2</v>
      </c>
      <c r="H347" s="27">
        <v>1</v>
      </c>
      <c r="I347" s="27">
        <v>1.88679245283019</v>
      </c>
    </row>
    <row r="348" spans="1:9" x14ac:dyDescent="0.2">
      <c r="A348" s="27" t="s">
        <v>478</v>
      </c>
      <c r="B348" s="27" t="s">
        <v>181</v>
      </c>
      <c r="C348" s="27" t="s">
        <v>342</v>
      </c>
      <c r="D348" s="27">
        <v>82</v>
      </c>
      <c r="E348" s="27">
        <v>2.0759493670886101E-2</v>
      </c>
      <c r="F348" s="27">
        <v>81</v>
      </c>
      <c r="G348" s="27">
        <v>2.0209580838323402E-2</v>
      </c>
      <c r="H348" s="27">
        <v>1</v>
      </c>
      <c r="I348" s="27">
        <v>1.2345679012345701</v>
      </c>
    </row>
    <row r="349" spans="1:9" x14ac:dyDescent="0.2">
      <c r="A349" s="27" t="s">
        <v>510</v>
      </c>
      <c r="B349" s="27" t="s">
        <v>148</v>
      </c>
      <c r="C349" s="27" t="s">
        <v>337</v>
      </c>
      <c r="D349" s="27">
        <v>1546</v>
      </c>
      <c r="E349" s="27">
        <v>0.116144542108031</v>
      </c>
      <c r="F349" s="27">
        <v>1545</v>
      </c>
      <c r="G349" s="27">
        <v>0.115358769506459</v>
      </c>
      <c r="H349" s="27">
        <v>1</v>
      </c>
      <c r="I349" s="27">
        <v>6.4724919093861494E-2</v>
      </c>
    </row>
    <row r="350" spans="1:9" x14ac:dyDescent="0.2">
      <c r="A350" s="27" t="s">
        <v>482</v>
      </c>
      <c r="B350" s="27" t="s">
        <v>164</v>
      </c>
      <c r="C350" s="27" t="s">
        <v>336</v>
      </c>
      <c r="D350" s="27">
        <v>235</v>
      </c>
      <c r="E350" s="27">
        <v>3.81927515033317E-2</v>
      </c>
      <c r="F350" s="27">
        <v>234</v>
      </c>
      <c r="G350" s="27">
        <v>3.9215686274509803E-2</v>
      </c>
      <c r="H350" s="27">
        <v>1</v>
      </c>
      <c r="I350" s="27">
        <v>0.427350427350426</v>
      </c>
    </row>
    <row r="351" spans="1:9" x14ac:dyDescent="0.2">
      <c r="A351" s="27" t="s">
        <v>483</v>
      </c>
      <c r="B351" s="27" t="s">
        <v>160</v>
      </c>
      <c r="C351" s="27" t="s">
        <v>341</v>
      </c>
      <c r="D351" s="27">
        <v>18</v>
      </c>
      <c r="E351" s="27">
        <v>1.1414801192212601E-3</v>
      </c>
      <c r="F351" s="27">
        <v>17</v>
      </c>
      <c r="G351" s="27">
        <v>1.11409659872862E-3</v>
      </c>
      <c r="H351" s="27">
        <v>1</v>
      </c>
      <c r="I351" s="27">
        <v>5.8823529411764701</v>
      </c>
    </row>
    <row r="352" spans="1:9" x14ac:dyDescent="0.2">
      <c r="A352" s="27" t="s">
        <v>484</v>
      </c>
      <c r="B352" s="27" t="s">
        <v>239</v>
      </c>
      <c r="C352" s="27" t="s">
        <v>338</v>
      </c>
      <c r="D352" s="27">
        <v>40</v>
      </c>
      <c r="E352" s="27">
        <v>8.2644628099173598E-2</v>
      </c>
      <c r="F352" s="27">
        <v>39</v>
      </c>
      <c r="G352" s="27">
        <v>8.5903083700440502E-2</v>
      </c>
      <c r="H352" s="27">
        <v>1</v>
      </c>
      <c r="I352" s="27">
        <v>2.5641025641025501</v>
      </c>
    </row>
    <row r="353" spans="1:9" x14ac:dyDescent="0.2">
      <c r="A353" s="27" t="s">
        <v>487</v>
      </c>
      <c r="B353" s="27" t="s">
        <v>233</v>
      </c>
      <c r="C353" s="27" t="s">
        <v>342</v>
      </c>
      <c r="D353" s="27">
        <v>65</v>
      </c>
      <c r="E353" s="27">
        <v>8.6436170212766006E-2</v>
      </c>
      <c r="F353" s="27">
        <v>64</v>
      </c>
      <c r="G353" s="27">
        <v>8.9136490250696407E-2</v>
      </c>
      <c r="H353" s="27">
        <v>1</v>
      </c>
      <c r="I353" s="27">
        <v>1.5625</v>
      </c>
    </row>
    <row r="354" spans="1:9" x14ac:dyDescent="0.2">
      <c r="A354" s="27" t="s">
        <v>487</v>
      </c>
      <c r="B354" s="27" t="s">
        <v>233</v>
      </c>
      <c r="C354" s="27" t="s">
        <v>335</v>
      </c>
      <c r="D354" s="27">
        <v>182</v>
      </c>
      <c r="E354" s="27">
        <v>0.24202127659574499</v>
      </c>
      <c r="F354" s="27">
        <v>181</v>
      </c>
      <c r="G354" s="27">
        <v>0.252089136490251</v>
      </c>
      <c r="H354" s="27">
        <v>1</v>
      </c>
      <c r="I354" s="27">
        <v>0.552486187845314</v>
      </c>
    </row>
    <row r="355" spans="1:9" x14ac:dyDescent="0.2">
      <c r="A355" s="27" t="s">
        <v>488</v>
      </c>
      <c r="B355" s="27" t="s">
        <v>188</v>
      </c>
      <c r="C355" s="27" t="s">
        <v>341</v>
      </c>
      <c r="D355" s="27">
        <v>25</v>
      </c>
      <c r="E355" s="27">
        <v>2.1258503401360498E-2</v>
      </c>
      <c r="F355" s="27">
        <v>24</v>
      </c>
      <c r="G355" s="27">
        <v>2.02360876897133E-2</v>
      </c>
      <c r="H355" s="27">
        <v>1</v>
      </c>
      <c r="I355" s="27">
        <v>4.1666666666666696</v>
      </c>
    </row>
    <row r="356" spans="1:9" x14ac:dyDescent="0.2">
      <c r="A356" s="27" t="s">
        <v>488</v>
      </c>
      <c r="B356" s="27" t="s">
        <v>188</v>
      </c>
      <c r="C356" s="27" t="s">
        <v>342</v>
      </c>
      <c r="D356" s="27">
        <v>105</v>
      </c>
      <c r="E356" s="27">
        <v>8.9285714285714302E-2</v>
      </c>
      <c r="F356" s="27">
        <v>104</v>
      </c>
      <c r="G356" s="27">
        <v>8.7689713322091106E-2</v>
      </c>
      <c r="H356" s="27">
        <v>1</v>
      </c>
      <c r="I356" s="27">
        <v>0.96153846153845801</v>
      </c>
    </row>
    <row r="357" spans="1:9" x14ac:dyDescent="0.2">
      <c r="A357" s="27" t="s">
        <v>500</v>
      </c>
      <c r="B357" s="27" t="s">
        <v>258</v>
      </c>
      <c r="C357" s="27" t="s">
        <v>342</v>
      </c>
      <c r="D357" s="27">
        <v>127</v>
      </c>
      <c r="E357" s="27">
        <v>3.64001146460304E-2</v>
      </c>
      <c r="F357" s="27">
        <v>126</v>
      </c>
      <c r="G357" s="27">
        <v>3.6670547147846302E-2</v>
      </c>
      <c r="H357" s="27">
        <v>1</v>
      </c>
      <c r="I357" s="27">
        <v>0.79365079365079105</v>
      </c>
    </row>
    <row r="358" spans="1:9" x14ac:dyDescent="0.2">
      <c r="A358" s="27" t="s">
        <v>490</v>
      </c>
      <c r="B358" s="27" t="s">
        <v>208</v>
      </c>
      <c r="C358" s="27" t="s">
        <v>340</v>
      </c>
      <c r="D358" s="27">
        <v>43</v>
      </c>
      <c r="E358" s="27">
        <v>0.35245901639344301</v>
      </c>
      <c r="F358" s="27">
        <v>42</v>
      </c>
      <c r="G358" s="27">
        <v>0.34710743801652899</v>
      </c>
      <c r="H358" s="27">
        <v>1</v>
      </c>
      <c r="I358" s="27">
        <v>2.3809523809523698</v>
      </c>
    </row>
    <row r="359" spans="1:9" x14ac:dyDescent="0.2">
      <c r="A359" s="27" t="s">
        <v>502</v>
      </c>
      <c r="B359" s="27" t="s">
        <v>174</v>
      </c>
      <c r="C359" s="27" t="s">
        <v>342</v>
      </c>
      <c r="D359" s="27">
        <v>58</v>
      </c>
      <c r="E359" s="27">
        <v>1.03886799211893E-2</v>
      </c>
      <c r="F359" s="27">
        <v>58</v>
      </c>
      <c r="G359" s="27">
        <v>1.04147961932124E-2</v>
      </c>
      <c r="H359" s="27">
        <v>0</v>
      </c>
      <c r="I359" s="27">
        <v>0</v>
      </c>
    </row>
    <row r="360" spans="1:9" x14ac:dyDescent="0.2">
      <c r="A360" s="27" t="s">
        <v>505</v>
      </c>
      <c r="B360" s="27" t="s">
        <v>202</v>
      </c>
      <c r="C360" s="27" t="s">
        <v>340</v>
      </c>
      <c r="D360" s="27">
        <v>9</v>
      </c>
      <c r="E360" s="27">
        <v>1.12219451371571E-2</v>
      </c>
      <c r="F360" s="27">
        <v>9</v>
      </c>
      <c r="G360" s="27">
        <v>9.7192224622030202E-3</v>
      </c>
      <c r="H360" s="27">
        <v>0</v>
      </c>
      <c r="I360" s="27">
        <v>0</v>
      </c>
    </row>
    <row r="361" spans="1:9" x14ac:dyDescent="0.2">
      <c r="A361" s="27" t="s">
        <v>505</v>
      </c>
      <c r="B361" s="27" t="s">
        <v>202</v>
      </c>
      <c r="C361" s="27" t="s">
        <v>338</v>
      </c>
      <c r="D361" s="27">
        <v>4</v>
      </c>
      <c r="E361" s="27">
        <v>4.9875311720698296E-3</v>
      </c>
      <c r="F361" s="27">
        <v>4</v>
      </c>
      <c r="G361" s="27">
        <v>4.3196544276457903E-3</v>
      </c>
      <c r="H361" s="27">
        <v>0</v>
      </c>
      <c r="I361" s="27">
        <v>0</v>
      </c>
    </row>
    <row r="362" spans="1:9" x14ac:dyDescent="0.2">
      <c r="A362" s="27" t="s">
        <v>505</v>
      </c>
      <c r="B362" s="27" t="s">
        <v>202</v>
      </c>
      <c r="C362" s="27" t="s">
        <v>335</v>
      </c>
      <c r="D362" s="27">
        <v>2</v>
      </c>
      <c r="E362" s="27">
        <v>2.4937655860349101E-3</v>
      </c>
      <c r="F362" s="27">
        <v>2</v>
      </c>
      <c r="G362" s="27">
        <v>2.15982721382289E-3</v>
      </c>
      <c r="H362" s="27">
        <v>0</v>
      </c>
      <c r="I362" s="27">
        <v>0</v>
      </c>
    </row>
    <row r="363" spans="1:9" x14ac:dyDescent="0.2">
      <c r="A363" s="27" t="s">
        <v>550</v>
      </c>
      <c r="B363" s="27" t="s">
        <v>262</v>
      </c>
      <c r="C363" s="27" t="s">
        <v>340</v>
      </c>
      <c r="D363" s="27">
        <v>450</v>
      </c>
      <c r="E363" s="27">
        <v>0.29296875</v>
      </c>
      <c r="F363" s="27">
        <v>450</v>
      </c>
      <c r="G363" s="27">
        <v>0.289948453608247</v>
      </c>
      <c r="H363" s="27">
        <v>0</v>
      </c>
      <c r="I363" s="27">
        <v>0</v>
      </c>
    </row>
    <row r="364" spans="1:9" x14ac:dyDescent="0.2">
      <c r="A364" s="27" t="s">
        <v>550</v>
      </c>
      <c r="B364" s="27" t="s">
        <v>262</v>
      </c>
      <c r="C364" s="27" t="s">
        <v>343</v>
      </c>
      <c r="D364" s="27">
        <v>3</v>
      </c>
      <c r="E364" s="27">
        <v>1.953125E-3</v>
      </c>
      <c r="F364" s="27">
        <v>3</v>
      </c>
      <c r="G364" s="27">
        <v>1.93298969072165E-3</v>
      </c>
      <c r="H364" s="27">
        <v>0</v>
      </c>
      <c r="I364" s="27">
        <v>0</v>
      </c>
    </row>
    <row r="365" spans="1:9" x14ac:dyDescent="0.2">
      <c r="A365" s="27" t="s">
        <v>550</v>
      </c>
      <c r="B365" s="27" t="s">
        <v>262</v>
      </c>
      <c r="C365" s="27" t="s">
        <v>335</v>
      </c>
      <c r="D365" s="27">
        <v>10</v>
      </c>
      <c r="E365" s="27">
        <v>6.5104166666666704E-3</v>
      </c>
      <c r="F365" s="27">
        <v>10</v>
      </c>
      <c r="G365" s="27">
        <v>6.4432989690721603E-3</v>
      </c>
      <c r="H365" s="27">
        <v>0</v>
      </c>
      <c r="I365" s="27">
        <v>0</v>
      </c>
    </row>
    <row r="366" spans="1:9" x14ac:dyDescent="0.2">
      <c r="A366" s="27" t="s">
        <v>545</v>
      </c>
      <c r="B366" s="27" t="s">
        <v>236</v>
      </c>
      <c r="C366" s="27" t="s">
        <v>343</v>
      </c>
      <c r="D366" s="27">
        <v>1</v>
      </c>
      <c r="E366" s="27">
        <v>1.0845986984815599E-3</v>
      </c>
      <c r="F366" s="27">
        <v>1</v>
      </c>
      <c r="G366" s="27">
        <v>1.1001100110011001E-3</v>
      </c>
      <c r="H366" s="27">
        <v>0</v>
      </c>
      <c r="I366" s="27">
        <v>0</v>
      </c>
    </row>
    <row r="367" spans="1:9" x14ac:dyDescent="0.2">
      <c r="A367" s="27" t="s">
        <v>545</v>
      </c>
      <c r="B367" s="27" t="s">
        <v>236</v>
      </c>
      <c r="C367" s="27" t="s">
        <v>335</v>
      </c>
      <c r="D367" s="27">
        <v>2</v>
      </c>
      <c r="E367" s="27">
        <v>2.1691973969631198E-3</v>
      </c>
      <c r="F367" s="27">
        <v>2</v>
      </c>
      <c r="G367" s="27">
        <v>2.2002200220022001E-3</v>
      </c>
      <c r="H367" s="27">
        <v>0</v>
      </c>
      <c r="I367" s="27">
        <v>0</v>
      </c>
    </row>
    <row r="368" spans="1:9" x14ac:dyDescent="0.2">
      <c r="A368" s="27" t="s">
        <v>545</v>
      </c>
      <c r="B368" s="27" t="s">
        <v>236</v>
      </c>
      <c r="C368" s="27" t="s">
        <v>339</v>
      </c>
      <c r="D368" s="27">
        <v>33</v>
      </c>
      <c r="E368" s="27">
        <v>3.5791757049891501E-2</v>
      </c>
      <c r="F368" s="27">
        <v>33</v>
      </c>
      <c r="G368" s="27">
        <v>3.6303630363036299E-2</v>
      </c>
      <c r="H368" s="27">
        <v>0</v>
      </c>
      <c r="I368" s="27">
        <v>0</v>
      </c>
    </row>
    <row r="369" spans="1:9" x14ac:dyDescent="0.2">
      <c r="A369" s="27" t="s">
        <v>562</v>
      </c>
      <c r="B369" s="27" t="s">
        <v>209</v>
      </c>
      <c r="C369" s="27" t="s">
        <v>337</v>
      </c>
      <c r="D369" s="27">
        <v>4</v>
      </c>
      <c r="E369" s="27">
        <v>8.8888888888888906E-2</v>
      </c>
      <c r="F369" s="27">
        <v>4</v>
      </c>
      <c r="G369" s="27">
        <v>8.3333333333333301E-2</v>
      </c>
      <c r="H369" s="27">
        <v>0</v>
      </c>
      <c r="I369" s="27">
        <v>0</v>
      </c>
    </row>
    <row r="370" spans="1:9" x14ac:dyDescent="0.2">
      <c r="A370" s="27" t="s">
        <v>562</v>
      </c>
      <c r="B370" s="27" t="s">
        <v>209</v>
      </c>
      <c r="C370" s="27" t="s">
        <v>340</v>
      </c>
      <c r="D370" s="27">
        <v>5</v>
      </c>
      <c r="E370" s="27">
        <v>0.11111111111111099</v>
      </c>
      <c r="F370" s="27">
        <v>5</v>
      </c>
      <c r="G370" s="27">
        <v>0.104166666666667</v>
      </c>
      <c r="H370" s="27">
        <v>0</v>
      </c>
      <c r="I370" s="27">
        <v>0</v>
      </c>
    </row>
    <row r="371" spans="1:9" x14ac:dyDescent="0.2">
      <c r="A371" s="27" t="s">
        <v>562</v>
      </c>
      <c r="B371" s="27" t="s">
        <v>209</v>
      </c>
      <c r="C371" s="27" t="s">
        <v>336</v>
      </c>
      <c r="D371" s="27">
        <v>2</v>
      </c>
      <c r="E371" s="27">
        <v>4.4444444444444398E-2</v>
      </c>
      <c r="F371" s="27">
        <v>2</v>
      </c>
      <c r="G371" s="27">
        <v>4.1666666666666699E-2</v>
      </c>
      <c r="H371" s="27">
        <v>0</v>
      </c>
      <c r="I371" s="27">
        <v>0</v>
      </c>
    </row>
    <row r="372" spans="1:9" x14ac:dyDescent="0.2">
      <c r="A372" s="27" t="s">
        <v>562</v>
      </c>
      <c r="B372" s="27" t="s">
        <v>209</v>
      </c>
      <c r="C372" s="27" t="s">
        <v>342</v>
      </c>
      <c r="D372" s="27">
        <v>6</v>
      </c>
      <c r="E372" s="27">
        <v>0.133333333333333</v>
      </c>
      <c r="F372" s="27">
        <v>6</v>
      </c>
      <c r="G372" s="27">
        <v>0.125</v>
      </c>
      <c r="H372" s="27">
        <v>0</v>
      </c>
      <c r="I372" s="27">
        <v>0</v>
      </c>
    </row>
    <row r="373" spans="1:9" x14ac:dyDescent="0.2">
      <c r="A373" s="27" t="s">
        <v>562</v>
      </c>
      <c r="B373" s="27" t="s">
        <v>209</v>
      </c>
      <c r="C373" s="27" t="s">
        <v>339</v>
      </c>
      <c r="D373" s="27">
        <v>6</v>
      </c>
      <c r="E373" s="27">
        <v>0.133333333333333</v>
      </c>
      <c r="F373" s="27">
        <v>6</v>
      </c>
      <c r="G373" s="27">
        <v>0.125</v>
      </c>
      <c r="H373" s="27">
        <v>0</v>
      </c>
      <c r="I373" s="27">
        <v>0</v>
      </c>
    </row>
    <row r="374" spans="1:9" x14ac:dyDescent="0.2">
      <c r="A374" s="27" t="s">
        <v>546</v>
      </c>
      <c r="B374" s="27" t="s">
        <v>248</v>
      </c>
      <c r="C374" s="27" t="s">
        <v>335</v>
      </c>
      <c r="D374" s="27">
        <v>21</v>
      </c>
      <c r="E374" s="27">
        <v>1.0863942058975701E-2</v>
      </c>
      <c r="F374" s="27">
        <v>21</v>
      </c>
      <c r="G374" s="27">
        <v>1.06221547799697E-2</v>
      </c>
      <c r="H374" s="27">
        <v>0</v>
      </c>
      <c r="I374" s="27">
        <v>0</v>
      </c>
    </row>
    <row r="375" spans="1:9" x14ac:dyDescent="0.2">
      <c r="A375" s="27" t="s">
        <v>543</v>
      </c>
      <c r="B375" s="27" t="s">
        <v>171</v>
      </c>
      <c r="C375" s="27" t="s">
        <v>340</v>
      </c>
      <c r="D375" s="27">
        <v>16</v>
      </c>
      <c r="E375" s="27">
        <v>3.4115138592750501E-3</v>
      </c>
      <c r="F375" s="27">
        <v>16</v>
      </c>
      <c r="G375" s="27">
        <v>3.3486814566764298E-3</v>
      </c>
      <c r="H375" s="27">
        <v>0</v>
      </c>
      <c r="I375" s="27">
        <v>0</v>
      </c>
    </row>
    <row r="376" spans="1:9" x14ac:dyDescent="0.2">
      <c r="A376" s="27" t="s">
        <v>543</v>
      </c>
      <c r="B376" s="27" t="s">
        <v>171</v>
      </c>
      <c r="C376" s="27" t="s">
        <v>342</v>
      </c>
      <c r="D376" s="27">
        <v>9</v>
      </c>
      <c r="E376" s="27">
        <v>1.9189765458422199E-3</v>
      </c>
      <c r="F376" s="27">
        <v>9</v>
      </c>
      <c r="G376" s="27">
        <v>1.8836333193804899E-3</v>
      </c>
      <c r="H376" s="27">
        <v>0</v>
      </c>
      <c r="I376" s="27">
        <v>0</v>
      </c>
    </row>
    <row r="377" spans="1:9" x14ac:dyDescent="0.2">
      <c r="A377" s="27" t="s">
        <v>558</v>
      </c>
      <c r="B377" s="27" t="s">
        <v>254</v>
      </c>
      <c r="C377" s="27" t="s">
        <v>338</v>
      </c>
      <c r="D377" s="27">
        <v>8</v>
      </c>
      <c r="E377" s="27">
        <v>2.1164021164021201E-2</v>
      </c>
      <c r="F377" s="27">
        <v>8</v>
      </c>
      <c r="G377" s="27">
        <v>2.11081794195251E-2</v>
      </c>
      <c r="H377" s="27">
        <v>0</v>
      </c>
      <c r="I377" s="27">
        <v>0</v>
      </c>
    </row>
    <row r="378" spans="1:9" x14ac:dyDescent="0.2">
      <c r="A378" s="27" t="s">
        <v>558</v>
      </c>
      <c r="B378" s="27" t="s">
        <v>254</v>
      </c>
      <c r="C378" s="27" t="s">
        <v>342</v>
      </c>
      <c r="D378" s="27">
        <v>6</v>
      </c>
      <c r="E378" s="27">
        <v>1.58730158730159E-2</v>
      </c>
      <c r="F378" s="27">
        <v>6</v>
      </c>
      <c r="G378" s="27">
        <v>1.5831134564643801E-2</v>
      </c>
      <c r="H378" s="27">
        <v>0</v>
      </c>
      <c r="I378" s="27">
        <v>0</v>
      </c>
    </row>
    <row r="379" spans="1:9" x14ac:dyDescent="0.2">
      <c r="A379" s="27" t="s">
        <v>557</v>
      </c>
      <c r="B379" s="27" t="s">
        <v>158</v>
      </c>
      <c r="C379" s="27" t="s">
        <v>340</v>
      </c>
      <c r="D379" s="27">
        <v>497</v>
      </c>
      <c r="E379" s="27">
        <v>0.17438596491228101</v>
      </c>
      <c r="F379" s="27">
        <v>497</v>
      </c>
      <c r="G379" s="27">
        <v>0.164624047697913</v>
      </c>
      <c r="H379" s="27">
        <v>0</v>
      </c>
      <c r="I379" s="27">
        <v>0</v>
      </c>
    </row>
    <row r="380" spans="1:9" x14ac:dyDescent="0.2">
      <c r="A380" s="27" t="s">
        <v>557</v>
      </c>
      <c r="B380" s="27" t="s">
        <v>158</v>
      </c>
      <c r="C380" s="27" t="s">
        <v>341</v>
      </c>
      <c r="D380" s="27">
        <v>17</v>
      </c>
      <c r="E380" s="27">
        <v>5.9649122807017502E-3</v>
      </c>
      <c r="F380" s="27">
        <v>17</v>
      </c>
      <c r="G380" s="27">
        <v>5.6310036435905904E-3</v>
      </c>
      <c r="H380" s="27">
        <v>0</v>
      </c>
      <c r="I380" s="27">
        <v>0</v>
      </c>
    </row>
    <row r="381" spans="1:9" x14ac:dyDescent="0.2">
      <c r="A381" s="27" t="s">
        <v>557</v>
      </c>
      <c r="B381" s="27" t="s">
        <v>158</v>
      </c>
      <c r="C381" s="27" t="s">
        <v>342</v>
      </c>
      <c r="D381" s="27">
        <v>228</v>
      </c>
      <c r="E381" s="27">
        <v>0.08</v>
      </c>
      <c r="F381" s="27">
        <v>228</v>
      </c>
      <c r="G381" s="27">
        <v>7.5521695925803198E-2</v>
      </c>
      <c r="H381" s="27">
        <v>0</v>
      </c>
      <c r="I381" s="27">
        <v>0</v>
      </c>
    </row>
    <row r="382" spans="1:9" x14ac:dyDescent="0.2">
      <c r="A382" s="27" t="s">
        <v>559</v>
      </c>
      <c r="B382" s="27" t="s">
        <v>184</v>
      </c>
      <c r="C382" s="27" t="s">
        <v>343</v>
      </c>
      <c r="D382" s="27">
        <v>3</v>
      </c>
      <c r="E382" s="27">
        <v>1.9047619047619E-3</v>
      </c>
      <c r="F382" s="27">
        <v>3</v>
      </c>
      <c r="G382" s="27">
        <v>1.8598884066956E-3</v>
      </c>
      <c r="H382" s="27">
        <v>0</v>
      </c>
      <c r="I382" s="27">
        <v>0</v>
      </c>
    </row>
    <row r="383" spans="1:9" x14ac:dyDescent="0.2">
      <c r="A383" s="27" t="s">
        <v>559</v>
      </c>
      <c r="B383" s="27" t="s">
        <v>184</v>
      </c>
      <c r="C383" s="27" t="s">
        <v>342</v>
      </c>
      <c r="D383" s="27">
        <v>36</v>
      </c>
      <c r="E383" s="27">
        <v>2.2857142857142899E-2</v>
      </c>
      <c r="F383" s="27">
        <v>36</v>
      </c>
      <c r="G383" s="27">
        <v>2.2318660880347198E-2</v>
      </c>
      <c r="H383" s="27">
        <v>0</v>
      </c>
      <c r="I383" s="27">
        <v>0</v>
      </c>
    </row>
    <row r="384" spans="1:9" x14ac:dyDescent="0.2">
      <c r="A384" s="27" t="s">
        <v>499</v>
      </c>
      <c r="B384" s="27" t="s">
        <v>225</v>
      </c>
      <c r="C384" s="27" t="s">
        <v>337</v>
      </c>
      <c r="D384" s="27">
        <v>13</v>
      </c>
      <c r="E384" s="27">
        <v>0.59090909090909105</v>
      </c>
      <c r="F384" s="27">
        <v>13</v>
      </c>
      <c r="G384" s="27">
        <v>0.59090909090909105</v>
      </c>
      <c r="H384" s="27">
        <v>0</v>
      </c>
      <c r="I384" s="27">
        <v>0</v>
      </c>
    </row>
    <row r="385" spans="1:9" x14ac:dyDescent="0.2">
      <c r="A385" s="27" t="s">
        <v>499</v>
      </c>
      <c r="B385" s="27" t="s">
        <v>225</v>
      </c>
      <c r="C385" s="27" t="s">
        <v>340</v>
      </c>
      <c r="D385" s="27">
        <v>7</v>
      </c>
      <c r="E385" s="27">
        <v>0.31818181818181801</v>
      </c>
      <c r="F385" s="27">
        <v>7</v>
      </c>
      <c r="G385" s="27">
        <v>0.31818181818181801</v>
      </c>
      <c r="H385" s="27">
        <v>0</v>
      </c>
      <c r="I385" s="27">
        <v>0</v>
      </c>
    </row>
    <row r="386" spans="1:9" x14ac:dyDescent="0.2">
      <c r="A386" s="27" t="s">
        <v>499</v>
      </c>
      <c r="B386" s="27" t="s">
        <v>225</v>
      </c>
      <c r="C386" s="27" t="s">
        <v>335</v>
      </c>
      <c r="D386" s="27">
        <v>2</v>
      </c>
      <c r="E386" s="27">
        <v>9.0909090909090898E-2</v>
      </c>
      <c r="F386" s="27">
        <v>2</v>
      </c>
      <c r="G386" s="27">
        <v>9.0909090909090898E-2</v>
      </c>
      <c r="H386" s="27">
        <v>0</v>
      </c>
      <c r="I386" s="27">
        <v>0</v>
      </c>
    </row>
    <row r="387" spans="1:9" x14ac:dyDescent="0.2">
      <c r="A387" s="27" t="s">
        <v>564</v>
      </c>
      <c r="B387" s="27" t="s">
        <v>226</v>
      </c>
      <c r="C387" s="27" t="s">
        <v>337</v>
      </c>
      <c r="D387" s="27">
        <v>23</v>
      </c>
      <c r="E387" s="27">
        <v>4.15162454873646E-2</v>
      </c>
      <c r="F387" s="27">
        <v>23</v>
      </c>
      <c r="G387" s="27">
        <v>4.1591320072332703E-2</v>
      </c>
      <c r="H387" s="27">
        <v>0</v>
      </c>
      <c r="I387" s="27">
        <v>0</v>
      </c>
    </row>
    <row r="388" spans="1:9" x14ac:dyDescent="0.2">
      <c r="A388" s="27" t="s">
        <v>564</v>
      </c>
      <c r="B388" s="27" t="s">
        <v>226</v>
      </c>
      <c r="C388" s="27" t="s">
        <v>336</v>
      </c>
      <c r="D388" s="27">
        <v>67</v>
      </c>
      <c r="E388" s="27">
        <v>0.120938628158845</v>
      </c>
      <c r="F388" s="27">
        <v>67</v>
      </c>
      <c r="G388" s="27">
        <v>0.121157323688969</v>
      </c>
      <c r="H388" s="27">
        <v>0</v>
      </c>
      <c r="I388" s="27">
        <v>0</v>
      </c>
    </row>
    <row r="389" spans="1:9" x14ac:dyDescent="0.2">
      <c r="A389" s="27" t="s">
        <v>564</v>
      </c>
      <c r="B389" s="27" t="s">
        <v>226</v>
      </c>
      <c r="C389" s="27" t="s">
        <v>339</v>
      </c>
      <c r="D389" s="27">
        <v>9</v>
      </c>
      <c r="E389" s="27">
        <v>1.6245487364620899E-2</v>
      </c>
      <c r="F389" s="27">
        <v>9</v>
      </c>
      <c r="G389" s="27">
        <v>1.62748643761302E-2</v>
      </c>
      <c r="H389" s="27">
        <v>0</v>
      </c>
      <c r="I389" s="27">
        <v>0</v>
      </c>
    </row>
    <row r="390" spans="1:9" x14ac:dyDescent="0.2">
      <c r="A390" s="27" t="s">
        <v>547</v>
      </c>
      <c r="B390" s="27" t="s">
        <v>249</v>
      </c>
      <c r="C390" s="27" t="s">
        <v>335</v>
      </c>
      <c r="D390" s="27">
        <v>4</v>
      </c>
      <c r="E390" s="27">
        <v>5.4200542005420098E-3</v>
      </c>
      <c r="F390" s="27">
        <v>4</v>
      </c>
      <c r="G390" s="27">
        <v>7.4211502782931399E-3</v>
      </c>
      <c r="H390" s="27">
        <v>0</v>
      </c>
      <c r="I390" s="27">
        <v>0</v>
      </c>
    </row>
    <row r="391" spans="1:9" x14ac:dyDescent="0.2">
      <c r="A391" s="27" t="s">
        <v>548</v>
      </c>
      <c r="B391" s="27" t="s">
        <v>250</v>
      </c>
      <c r="C391" s="27" t="s">
        <v>343</v>
      </c>
      <c r="D391" s="27">
        <v>1</v>
      </c>
      <c r="E391" s="27">
        <v>7.27802037845706E-4</v>
      </c>
      <c r="F391" s="27">
        <v>1</v>
      </c>
      <c r="G391" s="27">
        <v>7.2886297376093304E-4</v>
      </c>
      <c r="H391" s="27">
        <v>0</v>
      </c>
      <c r="I391" s="27">
        <v>0</v>
      </c>
    </row>
    <row r="392" spans="1:9" x14ac:dyDescent="0.2">
      <c r="A392" s="27" t="s">
        <v>548</v>
      </c>
      <c r="B392" s="27" t="s">
        <v>250</v>
      </c>
      <c r="C392" s="27" t="s">
        <v>339</v>
      </c>
      <c r="D392" s="27">
        <v>9</v>
      </c>
      <c r="E392" s="27">
        <v>6.5502183406113499E-3</v>
      </c>
      <c r="F392" s="27">
        <v>9</v>
      </c>
      <c r="G392" s="27">
        <v>6.5597667638484002E-3</v>
      </c>
      <c r="H392" s="27">
        <v>0</v>
      </c>
      <c r="I392" s="27">
        <v>0</v>
      </c>
    </row>
    <row r="393" spans="1:9" x14ac:dyDescent="0.2">
      <c r="A393" s="27" t="s">
        <v>565</v>
      </c>
      <c r="B393" s="27" t="s">
        <v>203</v>
      </c>
      <c r="C393" s="27" t="s">
        <v>337</v>
      </c>
      <c r="D393" s="27">
        <v>3</v>
      </c>
      <c r="E393" s="27">
        <v>6.25E-2</v>
      </c>
      <c r="F393" s="27">
        <v>3</v>
      </c>
      <c r="G393" s="27">
        <v>6.6666666666666693E-2</v>
      </c>
      <c r="H393" s="27">
        <v>0</v>
      </c>
      <c r="I393" s="27">
        <v>0</v>
      </c>
    </row>
    <row r="394" spans="1:9" x14ac:dyDescent="0.2">
      <c r="A394" s="27" t="s">
        <v>565</v>
      </c>
      <c r="B394" s="27" t="s">
        <v>203</v>
      </c>
      <c r="C394" s="27" t="s">
        <v>336</v>
      </c>
      <c r="D394" s="27">
        <v>3</v>
      </c>
      <c r="E394" s="27">
        <v>6.25E-2</v>
      </c>
      <c r="F394" s="27">
        <v>3</v>
      </c>
      <c r="G394" s="27">
        <v>6.6666666666666693E-2</v>
      </c>
      <c r="H394" s="27">
        <v>0</v>
      </c>
      <c r="I394" s="27">
        <v>0</v>
      </c>
    </row>
    <row r="395" spans="1:9" x14ac:dyDescent="0.2">
      <c r="A395" s="27" t="s">
        <v>565</v>
      </c>
      <c r="B395" s="27" t="s">
        <v>203</v>
      </c>
      <c r="C395" s="27" t="s">
        <v>338</v>
      </c>
      <c r="D395" s="27">
        <v>2</v>
      </c>
      <c r="E395" s="27">
        <v>4.1666666666666699E-2</v>
      </c>
      <c r="F395" s="27">
        <v>2</v>
      </c>
      <c r="G395" s="27">
        <v>4.4444444444444398E-2</v>
      </c>
      <c r="H395" s="27">
        <v>0</v>
      </c>
      <c r="I395" s="27">
        <v>0</v>
      </c>
    </row>
    <row r="396" spans="1:9" x14ac:dyDescent="0.2">
      <c r="A396" s="27" t="s">
        <v>565</v>
      </c>
      <c r="B396" s="27" t="s">
        <v>203</v>
      </c>
      <c r="C396" s="27" t="s">
        <v>342</v>
      </c>
      <c r="D396" s="27">
        <v>4</v>
      </c>
      <c r="E396" s="27">
        <v>8.3333333333333301E-2</v>
      </c>
      <c r="F396" s="27">
        <v>4</v>
      </c>
      <c r="G396" s="27">
        <v>8.8888888888888906E-2</v>
      </c>
      <c r="H396" s="27">
        <v>0</v>
      </c>
      <c r="I396" s="27">
        <v>0</v>
      </c>
    </row>
    <row r="397" spans="1:9" x14ac:dyDescent="0.2">
      <c r="A397" s="27" t="s">
        <v>555</v>
      </c>
      <c r="B397" s="27" t="s">
        <v>177</v>
      </c>
      <c r="C397" s="27" t="s">
        <v>338</v>
      </c>
      <c r="D397" s="27">
        <v>80</v>
      </c>
      <c r="E397" s="27">
        <v>0.125</v>
      </c>
      <c r="F397" s="27">
        <v>80</v>
      </c>
      <c r="G397" s="27">
        <v>0.12618296529968501</v>
      </c>
      <c r="H397" s="27">
        <v>0</v>
      </c>
      <c r="I397" s="27">
        <v>0</v>
      </c>
    </row>
    <row r="398" spans="1:9" x14ac:dyDescent="0.2">
      <c r="A398" s="27" t="s">
        <v>555</v>
      </c>
      <c r="B398" s="27" t="s">
        <v>177</v>
      </c>
      <c r="C398" s="27" t="s">
        <v>339</v>
      </c>
      <c r="D398" s="27">
        <v>6</v>
      </c>
      <c r="E398" s="27">
        <v>9.3749999999999997E-3</v>
      </c>
      <c r="F398" s="27">
        <v>6</v>
      </c>
      <c r="G398" s="27">
        <v>9.4637223974763408E-3</v>
      </c>
      <c r="H398" s="27">
        <v>0</v>
      </c>
      <c r="I398" s="27">
        <v>0</v>
      </c>
    </row>
    <row r="399" spans="1:9" x14ac:dyDescent="0.2">
      <c r="A399" s="27" t="s">
        <v>566</v>
      </c>
      <c r="B399" s="27" t="s">
        <v>210</v>
      </c>
      <c r="C399" s="27" t="s">
        <v>337</v>
      </c>
      <c r="D399" s="27">
        <v>1</v>
      </c>
      <c r="E399" s="27">
        <v>3.4722222222222199E-3</v>
      </c>
      <c r="F399" s="27">
        <v>1</v>
      </c>
      <c r="G399" s="27">
        <v>3.8461538461538498E-3</v>
      </c>
      <c r="H399" s="27">
        <v>0</v>
      </c>
      <c r="I399" s="27">
        <v>0</v>
      </c>
    </row>
    <row r="400" spans="1:9" x14ac:dyDescent="0.2">
      <c r="A400" s="27" t="s">
        <v>566</v>
      </c>
      <c r="B400" s="27" t="s">
        <v>210</v>
      </c>
      <c r="C400" s="27" t="s">
        <v>340</v>
      </c>
      <c r="D400" s="27">
        <v>8</v>
      </c>
      <c r="E400" s="27">
        <v>2.7777777777777801E-2</v>
      </c>
      <c r="F400" s="27">
        <v>8</v>
      </c>
      <c r="G400" s="27">
        <v>3.0769230769230799E-2</v>
      </c>
      <c r="H400" s="27">
        <v>0</v>
      </c>
      <c r="I400" s="27">
        <v>0</v>
      </c>
    </row>
    <row r="401" spans="1:9" x14ac:dyDescent="0.2">
      <c r="A401" s="27" t="s">
        <v>566</v>
      </c>
      <c r="B401" s="27" t="s">
        <v>210</v>
      </c>
      <c r="C401" s="27" t="s">
        <v>338</v>
      </c>
      <c r="D401" s="27">
        <v>37</v>
      </c>
      <c r="E401" s="27">
        <v>0.12847222222222199</v>
      </c>
      <c r="F401" s="27">
        <v>37</v>
      </c>
      <c r="G401" s="27">
        <v>0.142307692307692</v>
      </c>
      <c r="H401" s="27">
        <v>0</v>
      </c>
      <c r="I401" s="27">
        <v>0</v>
      </c>
    </row>
    <row r="402" spans="1:9" x14ac:dyDescent="0.2">
      <c r="A402" s="27" t="s">
        <v>566</v>
      </c>
      <c r="B402" s="27" t="s">
        <v>210</v>
      </c>
      <c r="C402" s="27" t="s">
        <v>342</v>
      </c>
      <c r="D402" s="27">
        <v>8</v>
      </c>
      <c r="E402" s="27">
        <v>2.7777777777777801E-2</v>
      </c>
      <c r="F402" s="27">
        <v>8</v>
      </c>
      <c r="G402" s="27">
        <v>3.0769230769230799E-2</v>
      </c>
      <c r="H402" s="27">
        <v>0</v>
      </c>
      <c r="I402" s="27">
        <v>0</v>
      </c>
    </row>
    <row r="403" spans="1:9" x14ac:dyDescent="0.2">
      <c r="A403" s="27" t="s">
        <v>566</v>
      </c>
      <c r="B403" s="27" t="s">
        <v>210</v>
      </c>
      <c r="C403" s="27" t="s">
        <v>335</v>
      </c>
      <c r="D403" s="27">
        <v>1</v>
      </c>
      <c r="E403" s="27">
        <v>3.4722222222222199E-3</v>
      </c>
      <c r="F403" s="27">
        <v>1</v>
      </c>
      <c r="G403" s="27">
        <v>3.8461538461538498E-3</v>
      </c>
      <c r="H403" s="27">
        <v>0</v>
      </c>
      <c r="I403" s="27">
        <v>0</v>
      </c>
    </row>
    <row r="404" spans="1:9" x14ac:dyDescent="0.2">
      <c r="A404" s="27" t="s">
        <v>563</v>
      </c>
      <c r="B404" s="27" t="s">
        <v>242</v>
      </c>
      <c r="C404" s="27" t="s">
        <v>337</v>
      </c>
      <c r="D404" s="27">
        <v>26</v>
      </c>
      <c r="E404" s="27">
        <v>4.5694200351493901E-2</v>
      </c>
      <c r="F404" s="27">
        <v>26</v>
      </c>
      <c r="G404" s="27">
        <v>4.6594982078853001E-2</v>
      </c>
      <c r="H404" s="27">
        <v>0</v>
      </c>
      <c r="I404" s="27">
        <v>0</v>
      </c>
    </row>
    <row r="405" spans="1:9" x14ac:dyDescent="0.2">
      <c r="A405" s="27" t="s">
        <v>563</v>
      </c>
      <c r="B405" s="27" t="s">
        <v>242</v>
      </c>
      <c r="C405" s="27" t="s">
        <v>339</v>
      </c>
      <c r="D405" s="27">
        <v>13</v>
      </c>
      <c r="E405" s="27">
        <v>2.2847100175746898E-2</v>
      </c>
      <c r="F405" s="27">
        <v>13</v>
      </c>
      <c r="G405" s="27">
        <v>2.32974910394265E-2</v>
      </c>
      <c r="H405" s="27">
        <v>0</v>
      </c>
      <c r="I405" s="27">
        <v>0</v>
      </c>
    </row>
    <row r="406" spans="1:9" x14ac:dyDescent="0.2">
      <c r="A406" s="27" t="s">
        <v>560</v>
      </c>
      <c r="B406" s="27" t="s">
        <v>264</v>
      </c>
      <c r="C406" s="27" t="s">
        <v>335</v>
      </c>
      <c r="D406" s="27">
        <v>37</v>
      </c>
      <c r="E406" s="27">
        <v>1.5845824411134898E-2</v>
      </c>
      <c r="F406" s="27">
        <v>37</v>
      </c>
      <c r="G406" s="27">
        <v>1.37751303052867E-2</v>
      </c>
      <c r="H406" s="27">
        <v>0</v>
      </c>
      <c r="I406" s="27">
        <v>0</v>
      </c>
    </row>
    <row r="407" spans="1:9" x14ac:dyDescent="0.2">
      <c r="A407" s="27" t="s">
        <v>567</v>
      </c>
      <c r="B407" s="27" t="s">
        <v>190</v>
      </c>
      <c r="C407" s="27" t="s">
        <v>340</v>
      </c>
      <c r="D407" s="27">
        <v>18</v>
      </c>
      <c r="E407" s="27">
        <v>0.36</v>
      </c>
      <c r="F407" s="27">
        <v>18</v>
      </c>
      <c r="G407" s="27">
        <v>0.36</v>
      </c>
      <c r="H407" s="27">
        <v>0</v>
      </c>
      <c r="I407" s="27">
        <v>0</v>
      </c>
    </row>
    <row r="408" spans="1:9" x14ac:dyDescent="0.2">
      <c r="A408" s="27" t="s">
        <v>567</v>
      </c>
      <c r="B408" s="27" t="s">
        <v>190</v>
      </c>
      <c r="C408" s="27" t="s">
        <v>338</v>
      </c>
      <c r="D408" s="27">
        <v>5</v>
      </c>
      <c r="E408" s="27">
        <v>0.1</v>
      </c>
      <c r="F408" s="27">
        <v>5</v>
      </c>
      <c r="G408" s="27">
        <v>0.1</v>
      </c>
      <c r="H408" s="27">
        <v>0</v>
      </c>
      <c r="I408" s="27">
        <v>0</v>
      </c>
    </row>
    <row r="409" spans="1:9" x14ac:dyDescent="0.2">
      <c r="A409" s="27" t="s">
        <v>567</v>
      </c>
      <c r="B409" s="27" t="s">
        <v>190</v>
      </c>
      <c r="C409" s="27" t="s">
        <v>342</v>
      </c>
      <c r="D409" s="27">
        <v>19</v>
      </c>
      <c r="E409" s="27">
        <v>0.38</v>
      </c>
      <c r="F409" s="27">
        <v>19</v>
      </c>
      <c r="G409" s="27">
        <v>0.38</v>
      </c>
      <c r="H409" s="27">
        <v>0</v>
      </c>
      <c r="I409" s="27">
        <v>0</v>
      </c>
    </row>
    <row r="410" spans="1:9" x14ac:dyDescent="0.2">
      <c r="A410" s="27" t="s">
        <v>567</v>
      </c>
      <c r="B410" s="27" t="s">
        <v>190</v>
      </c>
      <c r="C410" s="27" t="s">
        <v>339</v>
      </c>
      <c r="D410" s="27">
        <v>8</v>
      </c>
      <c r="E410" s="27">
        <v>0.16</v>
      </c>
      <c r="F410" s="27">
        <v>8</v>
      </c>
      <c r="G410" s="27">
        <v>0.16</v>
      </c>
      <c r="H410" s="27">
        <v>0</v>
      </c>
      <c r="I410" s="27">
        <v>0</v>
      </c>
    </row>
    <row r="411" spans="1:9" x14ac:dyDescent="0.2">
      <c r="A411" s="27" t="s">
        <v>561</v>
      </c>
      <c r="B411" s="27" t="s">
        <v>150</v>
      </c>
      <c r="C411" s="27" t="s">
        <v>340</v>
      </c>
      <c r="D411" s="27">
        <v>117</v>
      </c>
      <c r="E411" s="27">
        <v>4.5278637770897801E-2</v>
      </c>
      <c r="F411" s="27">
        <v>117</v>
      </c>
      <c r="G411" s="27">
        <v>4.2622950819672101E-2</v>
      </c>
      <c r="H411" s="27">
        <v>0</v>
      </c>
      <c r="I411" s="27">
        <v>0</v>
      </c>
    </row>
    <row r="412" spans="1:9" x14ac:dyDescent="0.2">
      <c r="A412" s="27" t="s">
        <v>551</v>
      </c>
      <c r="B412" s="27" t="s">
        <v>227</v>
      </c>
      <c r="C412" s="27" t="s">
        <v>341</v>
      </c>
      <c r="D412" s="27">
        <v>31</v>
      </c>
      <c r="E412" s="27">
        <v>4.5414591268678603E-3</v>
      </c>
      <c r="F412" s="27">
        <v>31</v>
      </c>
      <c r="G412" s="27">
        <v>4.5715971095708604E-3</v>
      </c>
      <c r="H412" s="27">
        <v>0</v>
      </c>
      <c r="I412" s="27">
        <v>0</v>
      </c>
    </row>
    <row r="413" spans="1:9" x14ac:dyDescent="0.2">
      <c r="A413" s="27" t="s">
        <v>553</v>
      </c>
      <c r="B413" s="27" t="s">
        <v>193</v>
      </c>
      <c r="C413" s="27" t="s">
        <v>343</v>
      </c>
      <c r="D413" s="27">
        <v>3</v>
      </c>
      <c r="E413" s="27">
        <v>2.0862308762169702E-3</v>
      </c>
      <c r="F413" s="27">
        <v>3</v>
      </c>
      <c r="G413" s="27">
        <v>2.1582733812949601E-3</v>
      </c>
      <c r="H413" s="27">
        <v>0</v>
      </c>
      <c r="I413" s="27">
        <v>0</v>
      </c>
    </row>
    <row r="414" spans="1:9" x14ac:dyDescent="0.2">
      <c r="A414" s="27" t="s">
        <v>508</v>
      </c>
      <c r="B414" s="27" t="s">
        <v>253</v>
      </c>
      <c r="C414" s="27" t="s">
        <v>338</v>
      </c>
      <c r="D414" s="27">
        <v>121</v>
      </c>
      <c r="E414" s="27">
        <v>0.21265377855887499</v>
      </c>
      <c r="F414" s="27">
        <v>121</v>
      </c>
      <c r="G414" s="27">
        <v>0.213403880070547</v>
      </c>
      <c r="H414" s="27">
        <v>0</v>
      </c>
      <c r="I414" s="27">
        <v>0</v>
      </c>
    </row>
    <row r="415" spans="1:9" x14ac:dyDescent="0.2">
      <c r="A415" s="27" t="s">
        <v>508</v>
      </c>
      <c r="B415" s="27" t="s">
        <v>253</v>
      </c>
      <c r="C415" s="27" t="s">
        <v>342</v>
      </c>
      <c r="D415" s="27">
        <v>13</v>
      </c>
      <c r="E415" s="27">
        <v>2.2847100175746898E-2</v>
      </c>
      <c r="F415" s="27">
        <v>13</v>
      </c>
      <c r="G415" s="27">
        <v>2.2927689594356301E-2</v>
      </c>
      <c r="H415" s="27">
        <v>0</v>
      </c>
      <c r="I415" s="27">
        <v>0</v>
      </c>
    </row>
    <row r="416" spans="1:9" x14ac:dyDescent="0.2">
      <c r="A416" s="27" t="s">
        <v>508</v>
      </c>
      <c r="B416" s="27" t="s">
        <v>253</v>
      </c>
      <c r="C416" s="27" t="s">
        <v>335</v>
      </c>
      <c r="D416" s="27">
        <v>2</v>
      </c>
      <c r="E416" s="27">
        <v>3.5149384885764501E-3</v>
      </c>
      <c r="F416" s="27">
        <v>2</v>
      </c>
      <c r="G416" s="27">
        <v>3.5273368606701899E-3</v>
      </c>
      <c r="H416" s="27">
        <v>0</v>
      </c>
      <c r="I416" s="27">
        <v>0</v>
      </c>
    </row>
    <row r="417" spans="1:9" x14ac:dyDescent="0.2">
      <c r="A417" s="27" t="s">
        <v>417</v>
      </c>
      <c r="B417" s="27" t="s">
        <v>204</v>
      </c>
      <c r="C417" s="27" t="s">
        <v>335</v>
      </c>
      <c r="D417" s="27">
        <v>7</v>
      </c>
      <c r="E417" s="27">
        <v>1.91256830601093E-2</v>
      </c>
      <c r="F417" s="27">
        <v>7</v>
      </c>
      <c r="G417" s="27">
        <v>1.85185185185185E-2</v>
      </c>
      <c r="H417" s="27">
        <v>0</v>
      </c>
      <c r="I417" s="27">
        <v>0</v>
      </c>
    </row>
    <row r="418" spans="1:9" x14ac:dyDescent="0.2">
      <c r="A418" s="27" t="s">
        <v>419</v>
      </c>
      <c r="B418" s="27" t="s">
        <v>260</v>
      </c>
      <c r="C418" s="27" t="s">
        <v>340</v>
      </c>
      <c r="D418" s="27">
        <v>11</v>
      </c>
      <c r="E418" s="27">
        <v>2.21327967806841E-2</v>
      </c>
      <c r="F418" s="27">
        <v>11</v>
      </c>
      <c r="G418" s="27">
        <v>1.9927536231884101E-2</v>
      </c>
      <c r="H418" s="27">
        <v>0</v>
      </c>
      <c r="I418" s="27">
        <v>0</v>
      </c>
    </row>
    <row r="419" spans="1:9" x14ac:dyDescent="0.2">
      <c r="A419" s="27" t="s">
        <v>511</v>
      </c>
      <c r="B419" s="27" t="s">
        <v>243</v>
      </c>
      <c r="C419" s="27" t="s">
        <v>341</v>
      </c>
      <c r="D419" s="27">
        <v>4</v>
      </c>
      <c r="E419" s="27">
        <v>5.7004417842382803E-4</v>
      </c>
      <c r="F419" s="27">
        <v>4</v>
      </c>
      <c r="G419" s="27">
        <v>5.9382422802850402E-4</v>
      </c>
      <c r="H419" s="27">
        <v>0</v>
      </c>
      <c r="I419" s="27">
        <v>0</v>
      </c>
    </row>
    <row r="420" spans="1:9" x14ac:dyDescent="0.2">
      <c r="A420" s="27" t="s">
        <v>420</v>
      </c>
      <c r="B420" s="27" t="s">
        <v>173</v>
      </c>
      <c r="C420" s="27" t="s">
        <v>338</v>
      </c>
      <c r="D420" s="27">
        <v>10</v>
      </c>
      <c r="E420" s="27">
        <v>3.5714285714285698E-2</v>
      </c>
      <c r="F420" s="27">
        <v>10</v>
      </c>
      <c r="G420" s="27">
        <v>2.66666666666667E-2</v>
      </c>
      <c r="H420" s="27">
        <v>0</v>
      </c>
      <c r="I420" s="27">
        <v>0</v>
      </c>
    </row>
    <row r="421" spans="1:9" x14ac:dyDescent="0.2">
      <c r="A421" s="27" t="s">
        <v>420</v>
      </c>
      <c r="B421" s="27" t="s">
        <v>173</v>
      </c>
      <c r="C421" s="27" t="s">
        <v>335</v>
      </c>
      <c r="D421" s="27">
        <v>3</v>
      </c>
      <c r="E421" s="27">
        <v>1.0714285714285701E-2</v>
      </c>
      <c r="F421" s="27">
        <v>3</v>
      </c>
      <c r="G421" s="27">
        <v>8.0000000000000002E-3</v>
      </c>
      <c r="H421" s="27">
        <v>0</v>
      </c>
      <c r="I421" s="27">
        <v>0</v>
      </c>
    </row>
    <row r="422" spans="1:9" x14ac:dyDescent="0.2">
      <c r="A422" s="27" t="s">
        <v>422</v>
      </c>
      <c r="B422" s="27" t="s">
        <v>170</v>
      </c>
      <c r="C422" s="27" t="s">
        <v>339</v>
      </c>
      <c r="D422" s="27">
        <v>66</v>
      </c>
      <c r="E422" s="27">
        <v>3.1976744186046499E-2</v>
      </c>
      <c r="F422" s="27">
        <v>66</v>
      </c>
      <c r="G422" s="27">
        <v>3.25283390832923E-2</v>
      </c>
      <c r="H422" s="27">
        <v>0</v>
      </c>
      <c r="I422" s="27">
        <v>0</v>
      </c>
    </row>
    <row r="423" spans="1:9" x14ac:dyDescent="0.2">
      <c r="A423" s="27" t="s">
        <v>425</v>
      </c>
      <c r="B423" s="27" t="s">
        <v>228</v>
      </c>
      <c r="C423" s="27" t="s">
        <v>336</v>
      </c>
      <c r="D423" s="27">
        <v>26</v>
      </c>
      <c r="E423" s="27">
        <v>4.02476780185759E-2</v>
      </c>
      <c r="F423" s="27">
        <v>26</v>
      </c>
      <c r="G423" s="27">
        <v>4.3189368770764097E-2</v>
      </c>
      <c r="H423" s="27">
        <v>0</v>
      </c>
      <c r="I423" s="27">
        <v>0</v>
      </c>
    </row>
    <row r="424" spans="1:9" x14ac:dyDescent="0.2">
      <c r="A424" s="27" t="s">
        <v>425</v>
      </c>
      <c r="B424" s="27" t="s">
        <v>228</v>
      </c>
      <c r="C424" s="27" t="s">
        <v>341</v>
      </c>
      <c r="D424" s="27">
        <v>2</v>
      </c>
      <c r="E424" s="27">
        <v>3.09597523219814E-3</v>
      </c>
      <c r="F424" s="27">
        <v>2</v>
      </c>
      <c r="G424" s="27">
        <v>3.3222591362126199E-3</v>
      </c>
      <c r="H424" s="27">
        <v>0</v>
      </c>
      <c r="I424" s="27">
        <v>0</v>
      </c>
    </row>
    <row r="425" spans="1:9" x14ac:dyDescent="0.2">
      <c r="A425" s="27" t="s">
        <v>425</v>
      </c>
      <c r="B425" s="27" t="s">
        <v>228</v>
      </c>
      <c r="C425" s="27" t="s">
        <v>335</v>
      </c>
      <c r="D425" s="27">
        <v>46</v>
      </c>
      <c r="E425" s="27">
        <v>7.1207430340557307E-2</v>
      </c>
      <c r="F425" s="27">
        <v>46</v>
      </c>
      <c r="G425" s="27">
        <v>7.6411960132890394E-2</v>
      </c>
      <c r="H425" s="27">
        <v>0</v>
      </c>
      <c r="I425" s="27">
        <v>0</v>
      </c>
    </row>
    <row r="426" spans="1:9" x14ac:dyDescent="0.2">
      <c r="A426" s="27" t="s">
        <v>426</v>
      </c>
      <c r="B426" s="27" t="s">
        <v>234</v>
      </c>
      <c r="C426" s="27" t="s">
        <v>340</v>
      </c>
      <c r="D426" s="27">
        <v>24</v>
      </c>
      <c r="E426" s="27">
        <v>0.170212765957447</v>
      </c>
      <c r="F426" s="27">
        <v>24</v>
      </c>
      <c r="G426" s="27">
        <v>0.17266187050359699</v>
      </c>
      <c r="H426" s="27">
        <v>0</v>
      </c>
      <c r="I426" s="27">
        <v>0</v>
      </c>
    </row>
    <row r="427" spans="1:9" x14ac:dyDescent="0.2">
      <c r="A427" s="27" t="s">
        <v>426</v>
      </c>
      <c r="B427" s="27" t="s">
        <v>234</v>
      </c>
      <c r="C427" s="27" t="s">
        <v>336</v>
      </c>
      <c r="D427" s="27">
        <v>5</v>
      </c>
      <c r="E427" s="27">
        <v>3.54609929078014E-2</v>
      </c>
      <c r="F427" s="27">
        <v>5</v>
      </c>
      <c r="G427" s="27">
        <v>3.5971223021582698E-2</v>
      </c>
      <c r="H427" s="27">
        <v>0</v>
      </c>
      <c r="I427" s="27">
        <v>0</v>
      </c>
    </row>
    <row r="428" spans="1:9" x14ac:dyDescent="0.2">
      <c r="A428" s="27" t="s">
        <v>426</v>
      </c>
      <c r="B428" s="27" t="s">
        <v>234</v>
      </c>
      <c r="C428" s="27" t="s">
        <v>335</v>
      </c>
      <c r="D428" s="27">
        <v>1</v>
      </c>
      <c r="E428" s="27">
        <v>7.09219858156028E-3</v>
      </c>
      <c r="F428" s="27">
        <v>1</v>
      </c>
      <c r="G428" s="27">
        <v>7.1942446043165497E-3</v>
      </c>
      <c r="H428" s="27">
        <v>0</v>
      </c>
      <c r="I428" s="27">
        <v>0</v>
      </c>
    </row>
    <row r="429" spans="1:9" x14ac:dyDescent="0.2">
      <c r="A429" s="27" t="s">
        <v>427</v>
      </c>
      <c r="B429" s="27" t="s">
        <v>247</v>
      </c>
      <c r="C429" s="27" t="s">
        <v>337</v>
      </c>
      <c r="D429" s="27">
        <v>8</v>
      </c>
      <c r="E429" s="27">
        <v>0.15094339622641501</v>
      </c>
      <c r="F429" s="27">
        <v>8</v>
      </c>
      <c r="G429" s="27">
        <v>0.186046511627907</v>
      </c>
      <c r="H429" s="27">
        <v>0</v>
      </c>
      <c r="I429" s="27">
        <v>0</v>
      </c>
    </row>
    <row r="430" spans="1:9" x14ac:dyDescent="0.2">
      <c r="A430" s="27" t="s">
        <v>427</v>
      </c>
      <c r="B430" s="27" t="s">
        <v>247</v>
      </c>
      <c r="C430" s="27" t="s">
        <v>342</v>
      </c>
      <c r="D430" s="27">
        <v>30</v>
      </c>
      <c r="E430" s="27">
        <v>0.56603773584905703</v>
      </c>
      <c r="F430" s="27">
        <v>30</v>
      </c>
      <c r="G430" s="27">
        <v>0.69767441860465096</v>
      </c>
      <c r="H430" s="27">
        <v>0</v>
      </c>
      <c r="I430" s="27">
        <v>0</v>
      </c>
    </row>
    <row r="431" spans="1:9" x14ac:dyDescent="0.2">
      <c r="A431" s="27" t="s">
        <v>428</v>
      </c>
      <c r="B431" s="27" t="s">
        <v>229</v>
      </c>
      <c r="C431" s="27" t="s">
        <v>340</v>
      </c>
      <c r="D431" s="27">
        <v>2</v>
      </c>
      <c r="E431" s="27">
        <v>3.03030303030303E-2</v>
      </c>
      <c r="F431" s="27">
        <v>2</v>
      </c>
      <c r="G431" s="27">
        <v>3.03030303030303E-2</v>
      </c>
      <c r="H431" s="27">
        <v>0</v>
      </c>
      <c r="I431" s="27">
        <v>0</v>
      </c>
    </row>
    <row r="432" spans="1:9" x14ac:dyDescent="0.2">
      <c r="A432" s="27" t="s">
        <v>428</v>
      </c>
      <c r="B432" s="27" t="s">
        <v>229</v>
      </c>
      <c r="C432" s="27" t="s">
        <v>341</v>
      </c>
      <c r="D432" s="27">
        <v>1</v>
      </c>
      <c r="E432" s="27">
        <v>1.5151515151515201E-2</v>
      </c>
      <c r="F432" s="27">
        <v>1</v>
      </c>
      <c r="G432" s="27">
        <v>1.5151515151515201E-2</v>
      </c>
      <c r="H432" s="27">
        <v>0</v>
      </c>
      <c r="I432" s="27">
        <v>0</v>
      </c>
    </row>
    <row r="433" spans="1:9" x14ac:dyDescent="0.2">
      <c r="A433" s="27" t="s">
        <v>428</v>
      </c>
      <c r="B433" s="27" t="s">
        <v>229</v>
      </c>
      <c r="C433" s="27" t="s">
        <v>342</v>
      </c>
      <c r="D433" s="27">
        <v>5</v>
      </c>
      <c r="E433" s="27">
        <v>7.5757575757575801E-2</v>
      </c>
      <c r="F433" s="27">
        <v>5</v>
      </c>
      <c r="G433" s="27">
        <v>7.5757575757575801E-2</v>
      </c>
      <c r="H433" s="27">
        <v>0</v>
      </c>
      <c r="I433" s="27">
        <v>0</v>
      </c>
    </row>
    <row r="434" spans="1:9" x14ac:dyDescent="0.2">
      <c r="A434" s="27" t="s">
        <v>429</v>
      </c>
      <c r="B434" s="27" t="s">
        <v>212</v>
      </c>
      <c r="C434" s="27" t="s">
        <v>335</v>
      </c>
      <c r="D434" s="27">
        <v>17</v>
      </c>
      <c r="E434" s="27">
        <v>6.3670411985018702E-2</v>
      </c>
      <c r="F434" s="27">
        <v>17</v>
      </c>
      <c r="G434" s="27">
        <v>6.25E-2</v>
      </c>
      <c r="H434" s="27">
        <v>0</v>
      </c>
      <c r="I434" s="27">
        <v>0</v>
      </c>
    </row>
    <row r="435" spans="1:9" x14ac:dyDescent="0.2">
      <c r="A435" s="27" t="s">
        <v>504</v>
      </c>
      <c r="B435" s="27" t="s">
        <v>157</v>
      </c>
      <c r="C435" s="27" t="s">
        <v>339</v>
      </c>
      <c r="D435" s="27">
        <v>16</v>
      </c>
      <c r="E435" s="27">
        <v>1.02564102564103E-2</v>
      </c>
      <c r="F435" s="27">
        <v>16</v>
      </c>
      <c r="G435" s="27">
        <v>8.8740987243483092E-3</v>
      </c>
      <c r="H435" s="27">
        <v>0</v>
      </c>
      <c r="I435" s="27">
        <v>0</v>
      </c>
    </row>
    <row r="436" spans="1:9" x14ac:dyDescent="0.2">
      <c r="A436" s="27" t="s">
        <v>431</v>
      </c>
      <c r="B436" s="27" t="s">
        <v>230</v>
      </c>
      <c r="C436" s="27" t="s">
        <v>337</v>
      </c>
      <c r="D436" s="27">
        <v>4</v>
      </c>
      <c r="E436" s="27">
        <v>0.5</v>
      </c>
      <c r="F436" s="27">
        <v>4</v>
      </c>
      <c r="G436" s="27">
        <v>0.5</v>
      </c>
      <c r="H436" s="27">
        <v>0</v>
      </c>
      <c r="I436" s="27">
        <v>0</v>
      </c>
    </row>
    <row r="437" spans="1:9" x14ac:dyDescent="0.2">
      <c r="A437" s="27" t="s">
        <v>431</v>
      </c>
      <c r="B437" s="27" t="s">
        <v>230</v>
      </c>
      <c r="C437" s="27" t="s">
        <v>340</v>
      </c>
      <c r="D437" s="27">
        <v>1</v>
      </c>
      <c r="E437" s="27">
        <v>0.125</v>
      </c>
      <c r="F437" s="27">
        <v>1</v>
      </c>
      <c r="G437" s="27">
        <v>0.125</v>
      </c>
      <c r="H437" s="27">
        <v>0</v>
      </c>
      <c r="I437" s="27">
        <v>0</v>
      </c>
    </row>
    <row r="438" spans="1:9" x14ac:dyDescent="0.2">
      <c r="A438" s="27" t="s">
        <v>431</v>
      </c>
      <c r="B438" s="27" t="s">
        <v>230</v>
      </c>
      <c r="C438" s="27" t="s">
        <v>336</v>
      </c>
      <c r="D438" s="27">
        <v>3</v>
      </c>
      <c r="E438" s="27">
        <v>0.375</v>
      </c>
      <c r="F438" s="27">
        <v>3</v>
      </c>
      <c r="G438" s="27">
        <v>0.375</v>
      </c>
      <c r="H438" s="27">
        <v>0</v>
      </c>
      <c r="I438" s="27">
        <v>0</v>
      </c>
    </row>
    <row r="439" spans="1:9" x14ac:dyDescent="0.2">
      <c r="A439" s="27" t="s">
        <v>432</v>
      </c>
      <c r="B439" s="27" t="s">
        <v>185</v>
      </c>
      <c r="C439" s="27" t="s">
        <v>341</v>
      </c>
      <c r="D439" s="27">
        <v>2</v>
      </c>
      <c r="E439" s="27">
        <v>9.1324200913242004E-3</v>
      </c>
      <c r="F439" s="27">
        <v>2</v>
      </c>
      <c r="G439" s="27">
        <v>8.8888888888888906E-3</v>
      </c>
      <c r="H439" s="27">
        <v>0</v>
      </c>
      <c r="I439" s="27">
        <v>0</v>
      </c>
    </row>
    <row r="440" spans="1:9" x14ac:dyDescent="0.2">
      <c r="A440" s="27" t="s">
        <v>432</v>
      </c>
      <c r="B440" s="27" t="s">
        <v>185</v>
      </c>
      <c r="C440" s="27" t="s">
        <v>342</v>
      </c>
      <c r="D440" s="27">
        <v>46</v>
      </c>
      <c r="E440" s="27">
        <v>0.210045662100457</v>
      </c>
      <c r="F440" s="27">
        <v>46</v>
      </c>
      <c r="G440" s="27">
        <v>0.20444444444444401</v>
      </c>
      <c r="H440" s="27">
        <v>0</v>
      </c>
      <c r="I440" s="27">
        <v>0</v>
      </c>
    </row>
    <row r="441" spans="1:9" x14ac:dyDescent="0.2">
      <c r="A441" s="27" t="s">
        <v>433</v>
      </c>
      <c r="B441" s="27" t="s">
        <v>191</v>
      </c>
      <c r="C441" s="27" t="s">
        <v>343</v>
      </c>
      <c r="D441" s="27">
        <v>4</v>
      </c>
      <c r="E441" s="27">
        <v>3.6900369003690001E-3</v>
      </c>
      <c r="F441" s="27">
        <v>4</v>
      </c>
      <c r="G441" s="27">
        <v>3.8610038610038598E-3</v>
      </c>
      <c r="H441" s="27">
        <v>0</v>
      </c>
      <c r="I441" s="27">
        <v>0</v>
      </c>
    </row>
    <row r="442" spans="1:9" x14ac:dyDescent="0.2">
      <c r="A442" s="27" t="s">
        <v>433</v>
      </c>
      <c r="B442" s="27" t="s">
        <v>191</v>
      </c>
      <c r="C442" s="27" t="s">
        <v>341</v>
      </c>
      <c r="D442" s="27">
        <v>6</v>
      </c>
      <c r="E442" s="27">
        <v>5.5350553505535104E-3</v>
      </c>
      <c r="F442" s="27">
        <v>6</v>
      </c>
      <c r="G442" s="27">
        <v>5.7915057915057903E-3</v>
      </c>
      <c r="H442" s="27">
        <v>0</v>
      </c>
      <c r="I442" s="27">
        <v>0</v>
      </c>
    </row>
    <row r="443" spans="1:9" x14ac:dyDescent="0.2">
      <c r="A443" s="27" t="s">
        <v>433</v>
      </c>
      <c r="B443" s="27" t="s">
        <v>191</v>
      </c>
      <c r="C443" s="27" t="s">
        <v>335</v>
      </c>
      <c r="D443" s="27">
        <v>29</v>
      </c>
      <c r="E443" s="27">
        <v>2.67527675276753E-2</v>
      </c>
      <c r="F443" s="27">
        <v>29</v>
      </c>
      <c r="G443" s="27">
        <v>2.7992277992277999E-2</v>
      </c>
      <c r="H443" s="27">
        <v>0</v>
      </c>
      <c r="I443" s="27">
        <v>0</v>
      </c>
    </row>
    <row r="444" spans="1:9" x14ac:dyDescent="0.2">
      <c r="A444" s="27" t="s">
        <v>434</v>
      </c>
      <c r="B444" s="27" t="s">
        <v>237</v>
      </c>
      <c r="C444" s="27" t="s">
        <v>337</v>
      </c>
      <c r="D444" s="27">
        <v>5</v>
      </c>
      <c r="E444" s="27">
        <v>0.38461538461538503</v>
      </c>
      <c r="F444" s="27">
        <v>5</v>
      </c>
      <c r="G444" s="27">
        <v>0.38461538461538503</v>
      </c>
      <c r="H444" s="27">
        <v>0</v>
      </c>
      <c r="I444" s="27">
        <v>0</v>
      </c>
    </row>
    <row r="445" spans="1:9" x14ac:dyDescent="0.2">
      <c r="A445" s="27" t="s">
        <v>434</v>
      </c>
      <c r="B445" s="27" t="s">
        <v>237</v>
      </c>
      <c r="C445" s="27" t="s">
        <v>340</v>
      </c>
      <c r="D445" s="27">
        <v>2</v>
      </c>
      <c r="E445" s="27">
        <v>0.15384615384615399</v>
      </c>
      <c r="F445" s="27">
        <v>2</v>
      </c>
      <c r="G445" s="27">
        <v>0.15384615384615399</v>
      </c>
      <c r="H445" s="27">
        <v>0</v>
      </c>
      <c r="I445" s="27">
        <v>0</v>
      </c>
    </row>
    <row r="446" spans="1:9" x14ac:dyDescent="0.2">
      <c r="A446" s="27" t="s">
        <v>434</v>
      </c>
      <c r="B446" s="27" t="s">
        <v>237</v>
      </c>
      <c r="C446" s="27" t="s">
        <v>338</v>
      </c>
      <c r="D446" s="27">
        <v>2</v>
      </c>
      <c r="E446" s="27">
        <v>0.15384615384615399</v>
      </c>
      <c r="F446" s="27">
        <v>2</v>
      </c>
      <c r="G446" s="27">
        <v>0.15384615384615399</v>
      </c>
      <c r="H446" s="27">
        <v>0</v>
      </c>
      <c r="I446" s="27">
        <v>0</v>
      </c>
    </row>
    <row r="447" spans="1:9" x14ac:dyDescent="0.2">
      <c r="A447" s="27" t="s">
        <v>434</v>
      </c>
      <c r="B447" s="27" t="s">
        <v>237</v>
      </c>
      <c r="C447" s="27" t="s">
        <v>335</v>
      </c>
      <c r="D447" s="27">
        <v>4</v>
      </c>
      <c r="E447" s="27">
        <v>0.30769230769230799</v>
      </c>
      <c r="F447" s="27">
        <v>4</v>
      </c>
      <c r="G447" s="27">
        <v>0.30769230769230799</v>
      </c>
      <c r="H447" s="27">
        <v>0</v>
      </c>
      <c r="I447" s="27">
        <v>0</v>
      </c>
    </row>
    <row r="448" spans="1:9" x14ac:dyDescent="0.2">
      <c r="A448" s="27" t="s">
        <v>435</v>
      </c>
      <c r="B448" s="27" t="s">
        <v>169</v>
      </c>
      <c r="C448" s="27" t="s">
        <v>341</v>
      </c>
      <c r="D448" s="27">
        <v>2</v>
      </c>
      <c r="E448" s="27">
        <v>5.4288816503800198E-4</v>
      </c>
      <c r="F448" s="27">
        <v>2</v>
      </c>
      <c r="G448" s="27">
        <v>5.5035773252614197E-4</v>
      </c>
      <c r="H448" s="27">
        <v>0</v>
      </c>
      <c r="I448" s="27">
        <v>0</v>
      </c>
    </row>
    <row r="449" spans="1:9" x14ac:dyDescent="0.2">
      <c r="A449" s="27" t="s">
        <v>436</v>
      </c>
      <c r="B449" s="27" t="s">
        <v>195</v>
      </c>
      <c r="C449" s="27" t="s">
        <v>339</v>
      </c>
      <c r="D449" s="27">
        <v>35</v>
      </c>
      <c r="E449" s="27">
        <v>4.6235138705416103E-2</v>
      </c>
      <c r="F449" s="27">
        <v>35</v>
      </c>
      <c r="G449" s="27">
        <v>4.7361299052774003E-2</v>
      </c>
      <c r="H449" s="27">
        <v>0</v>
      </c>
      <c r="I449" s="27">
        <v>0</v>
      </c>
    </row>
    <row r="450" spans="1:9" x14ac:dyDescent="0.2">
      <c r="A450" s="27" t="s">
        <v>437</v>
      </c>
      <c r="B450" s="27" t="s">
        <v>198</v>
      </c>
      <c r="C450" s="27" t="s">
        <v>341</v>
      </c>
      <c r="D450" s="27">
        <v>20</v>
      </c>
      <c r="E450" s="27">
        <v>7.9396585946804304E-3</v>
      </c>
      <c r="F450" s="27">
        <v>20</v>
      </c>
      <c r="G450" s="27">
        <v>7.8988941548183197E-3</v>
      </c>
      <c r="H450" s="27">
        <v>0</v>
      </c>
      <c r="I450" s="27">
        <v>0</v>
      </c>
    </row>
    <row r="451" spans="1:9" x14ac:dyDescent="0.2">
      <c r="A451" s="27" t="s">
        <v>438</v>
      </c>
      <c r="B451" s="27" t="s">
        <v>199</v>
      </c>
      <c r="C451" s="27" t="s">
        <v>340</v>
      </c>
      <c r="D451" s="27">
        <v>2</v>
      </c>
      <c r="E451" s="27">
        <v>1.1764705882352899E-2</v>
      </c>
      <c r="F451" s="27">
        <v>2</v>
      </c>
      <c r="G451" s="27">
        <v>1.1904761904761901E-2</v>
      </c>
      <c r="H451" s="27">
        <v>0</v>
      </c>
      <c r="I451" s="27">
        <v>0</v>
      </c>
    </row>
    <row r="452" spans="1:9" x14ac:dyDescent="0.2">
      <c r="A452" s="27" t="s">
        <v>438</v>
      </c>
      <c r="B452" s="27" t="s">
        <v>199</v>
      </c>
      <c r="C452" s="27" t="s">
        <v>338</v>
      </c>
      <c r="D452" s="27">
        <v>1</v>
      </c>
      <c r="E452" s="27">
        <v>5.8823529411764696E-3</v>
      </c>
      <c r="F452" s="27">
        <v>1</v>
      </c>
      <c r="G452" s="27">
        <v>5.9523809523809503E-3</v>
      </c>
      <c r="H452" s="27">
        <v>0</v>
      </c>
      <c r="I452" s="27">
        <v>0</v>
      </c>
    </row>
    <row r="453" spans="1:9" x14ac:dyDescent="0.2">
      <c r="A453" s="27" t="s">
        <v>438</v>
      </c>
      <c r="B453" s="27" t="s">
        <v>199</v>
      </c>
      <c r="C453" s="27" t="s">
        <v>342</v>
      </c>
      <c r="D453" s="27">
        <v>89</v>
      </c>
      <c r="E453" s="27">
        <v>0.52352941176470602</v>
      </c>
      <c r="F453" s="27">
        <v>89</v>
      </c>
      <c r="G453" s="27">
        <v>0.52976190476190499</v>
      </c>
      <c r="H453" s="27">
        <v>0</v>
      </c>
      <c r="I453" s="27">
        <v>0</v>
      </c>
    </row>
    <row r="454" spans="1:9" x14ac:dyDescent="0.2">
      <c r="A454" s="27" t="s">
        <v>501</v>
      </c>
      <c r="B454" s="27" t="s">
        <v>196</v>
      </c>
      <c r="C454" s="27" t="s">
        <v>340</v>
      </c>
      <c r="D454" s="27">
        <v>4</v>
      </c>
      <c r="E454" s="27">
        <v>3.8095238095238099E-2</v>
      </c>
      <c r="F454" s="27">
        <v>4</v>
      </c>
      <c r="G454" s="27">
        <v>4.08163265306122E-2</v>
      </c>
      <c r="H454" s="27">
        <v>0</v>
      </c>
      <c r="I454" s="27">
        <v>0</v>
      </c>
    </row>
    <row r="455" spans="1:9" x14ac:dyDescent="0.2">
      <c r="A455" s="27" t="s">
        <v>501</v>
      </c>
      <c r="B455" s="27" t="s">
        <v>196</v>
      </c>
      <c r="C455" s="27" t="s">
        <v>338</v>
      </c>
      <c r="D455" s="27">
        <v>2</v>
      </c>
      <c r="E455" s="27">
        <v>1.9047619047619001E-2</v>
      </c>
      <c r="F455" s="27">
        <v>2</v>
      </c>
      <c r="G455" s="27">
        <v>2.04081632653061E-2</v>
      </c>
      <c r="H455" s="27">
        <v>0</v>
      </c>
      <c r="I455" s="27">
        <v>0</v>
      </c>
    </row>
    <row r="456" spans="1:9" x14ac:dyDescent="0.2">
      <c r="A456" s="27" t="s">
        <v>501</v>
      </c>
      <c r="B456" s="27" t="s">
        <v>196</v>
      </c>
      <c r="C456" s="27" t="s">
        <v>342</v>
      </c>
      <c r="D456" s="27">
        <v>6</v>
      </c>
      <c r="E456" s="27">
        <v>5.7142857142857099E-2</v>
      </c>
      <c r="F456" s="27">
        <v>6</v>
      </c>
      <c r="G456" s="27">
        <v>6.1224489795918401E-2</v>
      </c>
      <c r="H456" s="27">
        <v>0</v>
      </c>
      <c r="I456" s="27">
        <v>0</v>
      </c>
    </row>
    <row r="457" spans="1:9" x14ac:dyDescent="0.2">
      <c r="A457" s="27" t="s">
        <v>440</v>
      </c>
      <c r="B457" s="27" t="s">
        <v>205</v>
      </c>
      <c r="C457" s="27" t="s">
        <v>337</v>
      </c>
      <c r="D457" s="27">
        <v>1</v>
      </c>
      <c r="E457" s="27">
        <v>4.8076923076923097E-3</v>
      </c>
      <c r="F457" s="27">
        <v>1</v>
      </c>
      <c r="G457" s="27">
        <v>4.6296296296296302E-3</v>
      </c>
      <c r="H457" s="27">
        <v>0</v>
      </c>
      <c r="I457" s="27">
        <v>0</v>
      </c>
    </row>
    <row r="458" spans="1:9" x14ac:dyDescent="0.2">
      <c r="A458" s="27" t="s">
        <v>440</v>
      </c>
      <c r="B458" s="27" t="s">
        <v>205</v>
      </c>
      <c r="C458" s="27" t="s">
        <v>340</v>
      </c>
      <c r="D458" s="27">
        <v>7</v>
      </c>
      <c r="E458" s="27">
        <v>3.3653846153846201E-2</v>
      </c>
      <c r="F458" s="27">
        <v>7</v>
      </c>
      <c r="G458" s="27">
        <v>3.2407407407407399E-2</v>
      </c>
      <c r="H458" s="27">
        <v>0</v>
      </c>
      <c r="I458" s="27">
        <v>0</v>
      </c>
    </row>
    <row r="459" spans="1:9" x14ac:dyDescent="0.2">
      <c r="A459" s="27" t="s">
        <v>440</v>
      </c>
      <c r="B459" s="27" t="s">
        <v>205</v>
      </c>
      <c r="C459" s="27" t="s">
        <v>341</v>
      </c>
      <c r="D459" s="27">
        <v>7</v>
      </c>
      <c r="E459" s="27">
        <v>3.3653846153846201E-2</v>
      </c>
      <c r="F459" s="27">
        <v>7</v>
      </c>
      <c r="G459" s="27">
        <v>3.2407407407407399E-2</v>
      </c>
      <c r="H459" s="27">
        <v>0</v>
      </c>
      <c r="I459" s="27">
        <v>0</v>
      </c>
    </row>
    <row r="460" spans="1:9" x14ac:dyDescent="0.2">
      <c r="A460" s="27" t="s">
        <v>440</v>
      </c>
      <c r="B460" s="27" t="s">
        <v>205</v>
      </c>
      <c r="C460" s="27" t="s">
        <v>335</v>
      </c>
      <c r="D460" s="27">
        <v>1</v>
      </c>
      <c r="E460" s="27">
        <v>4.8076923076923097E-3</v>
      </c>
      <c r="F460" s="27">
        <v>1</v>
      </c>
      <c r="G460" s="27">
        <v>4.6296296296296302E-3</v>
      </c>
      <c r="H460" s="27">
        <v>0</v>
      </c>
      <c r="I460" s="27">
        <v>0</v>
      </c>
    </row>
    <row r="461" spans="1:9" x14ac:dyDescent="0.2">
      <c r="A461" s="27" t="s">
        <v>441</v>
      </c>
      <c r="B461" s="27" t="s">
        <v>206</v>
      </c>
      <c r="C461" s="27" t="s">
        <v>337</v>
      </c>
      <c r="D461" s="27">
        <v>2</v>
      </c>
      <c r="E461" s="27">
        <v>0.02</v>
      </c>
      <c r="F461" s="27">
        <v>2</v>
      </c>
      <c r="G461" s="27">
        <v>1.88679245283019E-2</v>
      </c>
      <c r="H461" s="27">
        <v>0</v>
      </c>
      <c r="I461" s="27">
        <v>0</v>
      </c>
    </row>
    <row r="462" spans="1:9" x14ac:dyDescent="0.2">
      <c r="A462" s="27" t="s">
        <v>441</v>
      </c>
      <c r="B462" s="27" t="s">
        <v>206</v>
      </c>
      <c r="C462" s="27" t="s">
        <v>340</v>
      </c>
      <c r="D462" s="27">
        <v>43</v>
      </c>
      <c r="E462" s="27">
        <v>0.43</v>
      </c>
      <c r="F462" s="27">
        <v>43</v>
      </c>
      <c r="G462" s="27">
        <v>0.40566037735849098</v>
      </c>
      <c r="H462" s="27">
        <v>0</v>
      </c>
      <c r="I462" s="27">
        <v>0</v>
      </c>
    </row>
    <row r="463" spans="1:9" x14ac:dyDescent="0.2">
      <c r="A463" s="27" t="s">
        <v>441</v>
      </c>
      <c r="B463" s="27" t="s">
        <v>206</v>
      </c>
      <c r="C463" s="27" t="s">
        <v>336</v>
      </c>
      <c r="D463" s="27">
        <v>5</v>
      </c>
      <c r="E463" s="27">
        <v>0.05</v>
      </c>
      <c r="F463" s="27">
        <v>5</v>
      </c>
      <c r="G463" s="27">
        <v>4.71698113207547E-2</v>
      </c>
      <c r="H463" s="27">
        <v>0</v>
      </c>
      <c r="I463" s="27">
        <v>0</v>
      </c>
    </row>
    <row r="464" spans="1:9" x14ac:dyDescent="0.2">
      <c r="A464" s="27" t="s">
        <v>441</v>
      </c>
      <c r="B464" s="27" t="s">
        <v>206</v>
      </c>
      <c r="C464" s="27" t="s">
        <v>335</v>
      </c>
      <c r="D464" s="27">
        <v>4</v>
      </c>
      <c r="E464" s="27">
        <v>0.04</v>
      </c>
      <c r="F464" s="27">
        <v>4</v>
      </c>
      <c r="G464" s="27">
        <v>3.77358490566038E-2</v>
      </c>
      <c r="H464" s="27">
        <v>0</v>
      </c>
      <c r="I464" s="27">
        <v>0</v>
      </c>
    </row>
    <row r="465" spans="1:9" x14ac:dyDescent="0.2">
      <c r="A465" s="27" t="s">
        <v>442</v>
      </c>
      <c r="B465" s="27" t="s">
        <v>175</v>
      </c>
      <c r="C465" s="27" t="s">
        <v>338</v>
      </c>
      <c r="D465" s="27">
        <v>1</v>
      </c>
      <c r="E465" s="27">
        <v>6.0901339829476202E-4</v>
      </c>
      <c r="F465" s="27">
        <v>1</v>
      </c>
      <c r="G465" s="27">
        <v>1.0330578512396701E-3</v>
      </c>
      <c r="H465" s="27">
        <v>0</v>
      </c>
      <c r="I465" s="27">
        <v>0</v>
      </c>
    </row>
    <row r="466" spans="1:9" x14ac:dyDescent="0.2">
      <c r="A466" s="27" t="s">
        <v>442</v>
      </c>
      <c r="B466" s="27" t="s">
        <v>175</v>
      </c>
      <c r="C466" s="27" t="s">
        <v>335</v>
      </c>
      <c r="D466" s="27">
        <v>10</v>
      </c>
      <c r="E466" s="27">
        <v>6.0901339829476202E-3</v>
      </c>
      <c r="F466" s="27">
        <v>10</v>
      </c>
      <c r="G466" s="27">
        <v>1.03305785123967E-2</v>
      </c>
      <c r="H466" s="27">
        <v>0</v>
      </c>
      <c r="I466" s="27">
        <v>0</v>
      </c>
    </row>
    <row r="467" spans="1:9" x14ac:dyDescent="0.2">
      <c r="A467" s="27" t="s">
        <v>443</v>
      </c>
      <c r="B467" s="27" t="s">
        <v>159</v>
      </c>
      <c r="C467" s="27" t="s">
        <v>341</v>
      </c>
      <c r="D467" s="27">
        <v>23</v>
      </c>
      <c r="E467" s="27">
        <v>1.0114335971855799E-2</v>
      </c>
      <c r="F467" s="27">
        <v>23</v>
      </c>
      <c r="G467" s="27">
        <v>1.00043497172684E-2</v>
      </c>
      <c r="H467" s="27">
        <v>0</v>
      </c>
      <c r="I467" s="27">
        <v>0</v>
      </c>
    </row>
    <row r="468" spans="1:9" x14ac:dyDescent="0.2">
      <c r="A468" s="27" t="s">
        <v>444</v>
      </c>
      <c r="B468" s="27" t="s">
        <v>246</v>
      </c>
      <c r="C468" s="27" t="s">
        <v>341</v>
      </c>
      <c r="D468" s="27">
        <v>47</v>
      </c>
      <c r="E468" s="27">
        <v>6.5909409619969196E-3</v>
      </c>
      <c r="F468" s="27">
        <v>47</v>
      </c>
      <c r="G468" s="27">
        <v>6.4242755604155301E-3</v>
      </c>
      <c r="H468" s="27">
        <v>0</v>
      </c>
      <c r="I468" s="27">
        <v>0</v>
      </c>
    </row>
    <row r="469" spans="1:9" x14ac:dyDescent="0.2">
      <c r="A469" s="27" t="s">
        <v>445</v>
      </c>
      <c r="B469" s="27" t="s">
        <v>200</v>
      </c>
      <c r="C469" s="27" t="s">
        <v>338</v>
      </c>
      <c r="D469" s="27">
        <v>21</v>
      </c>
      <c r="E469" s="27">
        <v>3.2258064516128997E-2</v>
      </c>
      <c r="F469" s="27">
        <v>21</v>
      </c>
      <c r="G469" s="27">
        <v>3.17700453857791E-2</v>
      </c>
      <c r="H469" s="27">
        <v>0</v>
      </c>
      <c r="I469" s="27">
        <v>0</v>
      </c>
    </row>
    <row r="470" spans="1:9" x14ac:dyDescent="0.2">
      <c r="A470" s="27" t="s">
        <v>445</v>
      </c>
      <c r="B470" s="27" t="s">
        <v>200</v>
      </c>
      <c r="C470" s="27" t="s">
        <v>339</v>
      </c>
      <c r="D470" s="27">
        <v>11</v>
      </c>
      <c r="E470" s="27">
        <v>1.6897081413210401E-2</v>
      </c>
      <c r="F470" s="27">
        <v>11</v>
      </c>
      <c r="G470" s="27">
        <v>1.66414523449319E-2</v>
      </c>
      <c r="H470" s="27">
        <v>0</v>
      </c>
      <c r="I470" s="27">
        <v>0</v>
      </c>
    </row>
    <row r="471" spans="1:9" x14ac:dyDescent="0.2">
      <c r="A471" s="27" t="s">
        <v>446</v>
      </c>
      <c r="B471" s="27" t="s">
        <v>167</v>
      </c>
      <c r="C471" s="27" t="s">
        <v>341</v>
      </c>
      <c r="D471" s="27">
        <v>14</v>
      </c>
      <c r="E471" s="27">
        <v>5.1039008384979904E-3</v>
      </c>
      <c r="F471" s="27">
        <v>14</v>
      </c>
      <c r="G471" s="27">
        <v>5.0706265845708101E-3</v>
      </c>
      <c r="H471" s="27">
        <v>0</v>
      </c>
      <c r="I471" s="27">
        <v>0</v>
      </c>
    </row>
    <row r="472" spans="1:9" x14ac:dyDescent="0.2">
      <c r="A472" s="27" t="s">
        <v>447</v>
      </c>
      <c r="B472" s="27" t="s">
        <v>179</v>
      </c>
      <c r="C472" s="27" t="s">
        <v>336</v>
      </c>
      <c r="D472" s="27">
        <v>48</v>
      </c>
      <c r="E472" s="27">
        <v>3.77358490566038E-2</v>
      </c>
      <c r="F472" s="27">
        <v>48</v>
      </c>
      <c r="G472" s="27">
        <v>3.7499999999999999E-2</v>
      </c>
      <c r="H472" s="27">
        <v>0</v>
      </c>
      <c r="I472" s="27">
        <v>0</v>
      </c>
    </row>
    <row r="473" spans="1:9" x14ac:dyDescent="0.2">
      <c r="A473" s="27" t="s">
        <v>447</v>
      </c>
      <c r="B473" s="27" t="s">
        <v>179</v>
      </c>
      <c r="C473" s="27" t="s">
        <v>339</v>
      </c>
      <c r="D473" s="27">
        <v>30</v>
      </c>
      <c r="E473" s="27">
        <v>2.3584905660377398E-2</v>
      </c>
      <c r="F473" s="27">
        <v>30</v>
      </c>
      <c r="G473" s="27">
        <v>2.34375E-2</v>
      </c>
      <c r="H473" s="27">
        <v>0</v>
      </c>
      <c r="I473" s="27">
        <v>0</v>
      </c>
    </row>
    <row r="474" spans="1:9" x14ac:dyDescent="0.2">
      <c r="A474" s="27" t="s">
        <v>448</v>
      </c>
      <c r="B474" s="27" t="s">
        <v>252</v>
      </c>
      <c r="C474" s="27" t="s">
        <v>341</v>
      </c>
      <c r="D474" s="27">
        <v>15</v>
      </c>
      <c r="E474" s="27">
        <v>8.5665334094802998E-3</v>
      </c>
      <c r="F474" s="27">
        <v>15</v>
      </c>
      <c r="G474" s="27">
        <v>8.6555106751298305E-3</v>
      </c>
      <c r="H474" s="27">
        <v>0</v>
      </c>
      <c r="I474" s="27">
        <v>0</v>
      </c>
    </row>
    <row r="475" spans="1:9" x14ac:dyDescent="0.2">
      <c r="A475" s="27" t="s">
        <v>448</v>
      </c>
      <c r="B475" s="27" t="s">
        <v>252</v>
      </c>
      <c r="C475" s="27" t="s">
        <v>342</v>
      </c>
      <c r="D475" s="27">
        <v>75</v>
      </c>
      <c r="E475" s="27">
        <v>4.2832667047401497E-2</v>
      </c>
      <c r="F475" s="27">
        <v>75</v>
      </c>
      <c r="G475" s="27">
        <v>4.3277553375649203E-2</v>
      </c>
      <c r="H475" s="27">
        <v>0</v>
      </c>
      <c r="I475" s="27">
        <v>0</v>
      </c>
    </row>
    <row r="476" spans="1:9" x14ac:dyDescent="0.2">
      <c r="A476" s="27" t="s">
        <v>448</v>
      </c>
      <c r="B476" s="27" t="s">
        <v>252</v>
      </c>
      <c r="C476" s="27" t="s">
        <v>339</v>
      </c>
      <c r="D476" s="27">
        <v>3</v>
      </c>
      <c r="E476" s="27">
        <v>1.71330668189606E-3</v>
      </c>
      <c r="F476" s="27">
        <v>3</v>
      </c>
      <c r="G476" s="27">
        <v>1.73110213502597E-3</v>
      </c>
      <c r="H476" s="27">
        <v>0</v>
      </c>
      <c r="I476" s="27">
        <v>0</v>
      </c>
    </row>
    <row r="477" spans="1:9" x14ac:dyDescent="0.2">
      <c r="A477" s="27" t="s">
        <v>449</v>
      </c>
      <c r="B477" s="27" t="s">
        <v>235</v>
      </c>
      <c r="C477" s="27" t="s">
        <v>340</v>
      </c>
      <c r="D477" s="27">
        <v>33</v>
      </c>
      <c r="E477" s="27">
        <v>0.55932203389830504</v>
      </c>
      <c r="F477" s="27">
        <v>33</v>
      </c>
      <c r="G477" s="27">
        <v>0.55932203389830504</v>
      </c>
      <c r="H477" s="27">
        <v>0</v>
      </c>
      <c r="I477" s="27">
        <v>0</v>
      </c>
    </row>
    <row r="478" spans="1:9" x14ac:dyDescent="0.2">
      <c r="A478" s="27" t="s">
        <v>449</v>
      </c>
      <c r="B478" s="27" t="s">
        <v>235</v>
      </c>
      <c r="C478" s="27" t="s">
        <v>343</v>
      </c>
      <c r="D478" s="27">
        <v>9</v>
      </c>
      <c r="E478" s="27">
        <v>0.152542372881356</v>
      </c>
      <c r="F478" s="27">
        <v>9</v>
      </c>
      <c r="G478" s="27">
        <v>0.152542372881356</v>
      </c>
      <c r="H478" s="27">
        <v>0</v>
      </c>
      <c r="I478" s="27">
        <v>0</v>
      </c>
    </row>
    <row r="479" spans="1:9" x14ac:dyDescent="0.2">
      <c r="A479" s="27" t="s">
        <v>449</v>
      </c>
      <c r="B479" s="27" t="s">
        <v>235</v>
      </c>
      <c r="C479" s="27" t="s">
        <v>336</v>
      </c>
      <c r="D479" s="27">
        <v>3</v>
      </c>
      <c r="E479" s="27">
        <v>5.0847457627118599E-2</v>
      </c>
      <c r="F479" s="27">
        <v>3</v>
      </c>
      <c r="G479" s="27">
        <v>5.0847457627118599E-2</v>
      </c>
      <c r="H479" s="27">
        <v>0</v>
      </c>
      <c r="I479" s="27">
        <v>0</v>
      </c>
    </row>
    <row r="480" spans="1:9" x14ac:dyDescent="0.2">
      <c r="A480" s="27" t="s">
        <v>449</v>
      </c>
      <c r="B480" s="27" t="s">
        <v>235</v>
      </c>
      <c r="C480" s="27" t="s">
        <v>341</v>
      </c>
      <c r="D480" s="27">
        <v>11</v>
      </c>
      <c r="E480" s="27">
        <v>0.186440677966102</v>
      </c>
      <c r="F480" s="27">
        <v>11</v>
      </c>
      <c r="G480" s="27">
        <v>0.186440677966102</v>
      </c>
      <c r="H480" s="27">
        <v>0</v>
      </c>
      <c r="I480" s="27">
        <v>0</v>
      </c>
    </row>
    <row r="481" spans="1:9" x14ac:dyDescent="0.2">
      <c r="A481" s="27" t="s">
        <v>449</v>
      </c>
      <c r="B481" s="27" t="s">
        <v>235</v>
      </c>
      <c r="C481" s="27" t="s">
        <v>342</v>
      </c>
      <c r="D481" s="27">
        <v>3</v>
      </c>
      <c r="E481" s="27">
        <v>5.0847457627118599E-2</v>
      </c>
      <c r="F481" s="27">
        <v>3</v>
      </c>
      <c r="G481" s="27">
        <v>5.0847457627118599E-2</v>
      </c>
      <c r="H481" s="27">
        <v>0</v>
      </c>
      <c r="I481" s="27">
        <v>0</v>
      </c>
    </row>
    <row r="482" spans="1:9" x14ac:dyDescent="0.2">
      <c r="A482" s="27" t="s">
        <v>450</v>
      </c>
      <c r="B482" s="27" t="s">
        <v>152</v>
      </c>
      <c r="C482" s="27" t="s">
        <v>340</v>
      </c>
      <c r="D482" s="27">
        <v>624</v>
      </c>
      <c r="E482" s="27">
        <v>9.8593774687944405E-2</v>
      </c>
      <c r="F482" s="27">
        <v>624</v>
      </c>
      <c r="G482" s="27">
        <v>9.8781066962165598E-2</v>
      </c>
      <c r="H482" s="27">
        <v>0</v>
      </c>
      <c r="I482" s="27">
        <v>0</v>
      </c>
    </row>
    <row r="483" spans="1:9" x14ac:dyDescent="0.2">
      <c r="A483" s="27" t="s">
        <v>450</v>
      </c>
      <c r="B483" s="27" t="s">
        <v>152</v>
      </c>
      <c r="C483" s="27" t="s">
        <v>341</v>
      </c>
      <c r="D483" s="27">
        <v>1</v>
      </c>
      <c r="E483" s="27">
        <v>1.58002844051193E-4</v>
      </c>
      <c r="F483" s="27">
        <v>1</v>
      </c>
      <c r="G483" s="27">
        <v>1.5830299192654701E-4</v>
      </c>
      <c r="H483" s="27">
        <v>0</v>
      </c>
      <c r="I483" s="27">
        <v>0</v>
      </c>
    </row>
    <row r="484" spans="1:9" x14ac:dyDescent="0.2">
      <c r="A484" s="27" t="s">
        <v>451</v>
      </c>
      <c r="B484" s="27" t="s">
        <v>166</v>
      </c>
      <c r="C484" s="27" t="s">
        <v>337</v>
      </c>
      <c r="D484" s="27">
        <v>10</v>
      </c>
      <c r="E484" s="27">
        <v>6.42260757867694E-3</v>
      </c>
      <c r="F484" s="27">
        <v>10</v>
      </c>
      <c r="G484" s="27">
        <v>6.3938618925831201E-3</v>
      </c>
      <c r="H484" s="27">
        <v>0</v>
      </c>
      <c r="I484" s="27">
        <v>0</v>
      </c>
    </row>
    <row r="485" spans="1:9" x14ac:dyDescent="0.2">
      <c r="A485" s="27" t="s">
        <v>452</v>
      </c>
      <c r="B485" s="27" t="s">
        <v>192</v>
      </c>
      <c r="C485" s="27" t="s">
        <v>337</v>
      </c>
      <c r="D485" s="27">
        <v>10</v>
      </c>
      <c r="E485" s="27">
        <v>0.13698630136986301</v>
      </c>
      <c r="F485" s="27">
        <v>10</v>
      </c>
      <c r="G485" s="27">
        <v>0.13888888888888901</v>
      </c>
      <c r="H485" s="27">
        <v>0</v>
      </c>
      <c r="I485" s="27">
        <v>0</v>
      </c>
    </row>
    <row r="486" spans="1:9" x14ac:dyDescent="0.2">
      <c r="A486" s="27" t="s">
        <v>452</v>
      </c>
      <c r="B486" s="27" t="s">
        <v>192</v>
      </c>
      <c r="C486" s="27" t="s">
        <v>335</v>
      </c>
      <c r="D486" s="27">
        <v>1</v>
      </c>
      <c r="E486" s="27">
        <v>1.3698630136986301E-2</v>
      </c>
      <c r="F486" s="27">
        <v>1</v>
      </c>
      <c r="G486" s="27">
        <v>1.38888888888889E-2</v>
      </c>
      <c r="H486" s="27">
        <v>0</v>
      </c>
      <c r="I486" s="27">
        <v>0</v>
      </c>
    </row>
    <row r="487" spans="1:9" x14ac:dyDescent="0.2">
      <c r="A487" s="27" t="s">
        <v>452</v>
      </c>
      <c r="B487" s="27" t="s">
        <v>192</v>
      </c>
      <c r="C487" s="27" t="s">
        <v>339</v>
      </c>
      <c r="D487" s="27">
        <v>1</v>
      </c>
      <c r="E487" s="27">
        <v>1.3698630136986301E-2</v>
      </c>
      <c r="F487" s="27">
        <v>1</v>
      </c>
      <c r="G487" s="27">
        <v>1.38888888888889E-2</v>
      </c>
      <c r="H487" s="27">
        <v>0</v>
      </c>
      <c r="I487" s="27">
        <v>0</v>
      </c>
    </row>
    <row r="488" spans="1:9" x14ac:dyDescent="0.2">
      <c r="A488" s="27" t="s">
        <v>453</v>
      </c>
      <c r="B488" s="27" t="s">
        <v>151</v>
      </c>
      <c r="C488" s="27" t="s">
        <v>341</v>
      </c>
      <c r="D488" s="27">
        <v>17</v>
      </c>
      <c r="E488" s="27">
        <v>4.45084435135489E-4</v>
      </c>
      <c r="F488" s="27">
        <v>17</v>
      </c>
      <c r="G488" s="27">
        <v>4.5176720701567901E-4</v>
      </c>
      <c r="H488" s="27">
        <v>0</v>
      </c>
      <c r="I488" s="27">
        <v>0</v>
      </c>
    </row>
    <row r="489" spans="1:9" x14ac:dyDescent="0.2">
      <c r="A489" s="27" t="s">
        <v>454</v>
      </c>
      <c r="B489" s="27" t="s">
        <v>201</v>
      </c>
      <c r="C489" s="27" t="s">
        <v>337</v>
      </c>
      <c r="D489" s="27">
        <v>27</v>
      </c>
      <c r="E489" s="27">
        <v>0.16875000000000001</v>
      </c>
      <c r="F489" s="27">
        <v>27</v>
      </c>
      <c r="G489" s="27">
        <v>0.16463414634146301</v>
      </c>
      <c r="H489" s="27">
        <v>0</v>
      </c>
      <c r="I489" s="27">
        <v>0</v>
      </c>
    </row>
    <row r="490" spans="1:9" x14ac:dyDescent="0.2">
      <c r="A490" s="27" t="s">
        <v>454</v>
      </c>
      <c r="B490" s="27" t="s">
        <v>201</v>
      </c>
      <c r="C490" s="27" t="s">
        <v>340</v>
      </c>
      <c r="D490" s="27">
        <v>36</v>
      </c>
      <c r="E490" s="27">
        <v>0.22500000000000001</v>
      </c>
      <c r="F490" s="27">
        <v>36</v>
      </c>
      <c r="G490" s="27">
        <v>0.219512195121951</v>
      </c>
      <c r="H490" s="27">
        <v>0</v>
      </c>
      <c r="I490" s="27">
        <v>0</v>
      </c>
    </row>
    <row r="491" spans="1:9" x14ac:dyDescent="0.2">
      <c r="A491" s="27" t="s">
        <v>454</v>
      </c>
      <c r="B491" s="27" t="s">
        <v>201</v>
      </c>
      <c r="C491" s="27" t="s">
        <v>338</v>
      </c>
      <c r="D491" s="27">
        <v>6</v>
      </c>
      <c r="E491" s="27">
        <v>3.7499999999999999E-2</v>
      </c>
      <c r="F491" s="27">
        <v>6</v>
      </c>
      <c r="G491" s="27">
        <v>3.65853658536585E-2</v>
      </c>
      <c r="H491" s="27">
        <v>0</v>
      </c>
      <c r="I491" s="27">
        <v>0</v>
      </c>
    </row>
    <row r="492" spans="1:9" x14ac:dyDescent="0.2">
      <c r="A492" s="27" t="s">
        <v>454</v>
      </c>
      <c r="B492" s="27" t="s">
        <v>201</v>
      </c>
      <c r="C492" s="27" t="s">
        <v>342</v>
      </c>
      <c r="D492" s="27">
        <v>20</v>
      </c>
      <c r="E492" s="27">
        <v>0.125</v>
      </c>
      <c r="F492" s="27">
        <v>20</v>
      </c>
      <c r="G492" s="27">
        <v>0.12195121951219499</v>
      </c>
      <c r="H492" s="27">
        <v>0</v>
      </c>
      <c r="I492" s="27">
        <v>0</v>
      </c>
    </row>
    <row r="493" spans="1:9" x14ac:dyDescent="0.2">
      <c r="A493" s="27" t="s">
        <v>455</v>
      </c>
      <c r="B493" s="27" t="s">
        <v>244</v>
      </c>
      <c r="C493" s="27" t="s">
        <v>337</v>
      </c>
      <c r="D493" s="27">
        <v>8</v>
      </c>
      <c r="E493" s="27">
        <v>5.2185257664709699E-3</v>
      </c>
      <c r="F493" s="27">
        <v>8</v>
      </c>
      <c r="G493" s="27">
        <v>6.7396798652063997E-3</v>
      </c>
      <c r="H493" s="27">
        <v>0</v>
      </c>
      <c r="I493" s="27">
        <v>0</v>
      </c>
    </row>
    <row r="494" spans="1:9" x14ac:dyDescent="0.2">
      <c r="A494" s="27" t="s">
        <v>455</v>
      </c>
      <c r="B494" s="27" t="s">
        <v>244</v>
      </c>
      <c r="C494" s="27" t="s">
        <v>340</v>
      </c>
      <c r="D494" s="27">
        <v>430</v>
      </c>
      <c r="E494" s="27">
        <v>0.280495759947815</v>
      </c>
      <c r="F494" s="27">
        <v>430</v>
      </c>
      <c r="G494" s="27">
        <v>0.36225779275484399</v>
      </c>
      <c r="H494" s="27">
        <v>0</v>
      </c>
      <c r="I494" s="27">
        <v>0</v>
      </c>
    </row>
    <row r="495" spans="1:9" x14ac:dyDescent="0.2">
      <c r="A495" s="27" t="s">
        <v>455</v>
      </c>
      <c r="B495" s="27" t="s">
        <v>244</v>
      </c>
      <c r="C495" s="27" t="s">
        <v>343</v>
      </c>
      <c r="D495" s="27">
        <v>31</v>
      </c>
      <c r="E495" s="27">
        <v>2.0221787345075001E-2</v>
      </c>
      <c r="F495" s="27">
        <v>31</v>
      </c>
      <c r="G495" s="27">
        <v>2.6116259477674798E-2</v>
      </c>
      <c r="H495" s="27">
        <v>0</v>
      </c>
      <c r="I495" s="27">
        <v>0</v>
      </c>
    </row>
    <row r="496" spans="1:9" x14ac:dyDescent="0.2">
      <c r="A496" s="27" t="s">
        <v>456</v>
      </c>
      <c r="B496" s="27" t="s">
        <v>213</v>
      </c>
      <c r="C496" s="27" t="s">
        <v>337</v>
      </c>
      <c r="D496" s="27">
        <v>0</v>
      </c>
      <c r="E496" s="27">
        <v>0</v>
      </c>
      <c r="F496" s="27">
        <v>0</v>
      </c>
      <c r="G496" s="27">
        <v>0</v>
      </c>
      <c r="H496" s="27">
        <v>0</v>
      </c>
      <c r="I496" s="27" t="e">
        <v>#NUM!</v>
      </c>
    </row>
    <row r="497" spans="1:9" x14ac:dyDescent="0.2">
      <c r="A497" s="27" t="s">
        <v>456</v>
      </c>
      <c r="B497" s="27" t="s">
        <v>213</v>
      </c>
      <c r="C497" s="27" t="s">
        <v>340</v>
      </c>
      <c r="D497" s="27">
        <v>0</v>
      </c>
      <c r="E497" s="27">
        <v>0</v>
      </c>
      <c r="F497" s="27">
        <v>0</v>
      </c>
      <c r="G497" s="27">
        <v>0</v>
      </c>
      <c r="H497" s="27">
        <v>0</v>
      </c>
      <c r="I497" s="27" t="e">
        <v>#NUM!</v>
      </c>
    </row>
    <row r="498" spans="1:9" x14ac:dyDescent="0.2">
      <c r="A498" s="27" t="s">
        <v>456</v>
      </c>
      <c r="B498" s="27" t="s">
        <v>213</v>
      </c>
      <c r="C498" s="27" t="s">
        <v>343</v>
      </c>
      <c r="D498" s="27">
        <v>0</v>
      </c>
      <c r="E498" s="27">
        <v>0</v>
      </c>
      <c r="F498" s="27">
        <v>0</v>
      </c>
      <c r="G498" s="27">
        <v>0</v>
      </c>
      <c r="H498" s="27">
        <v>0</v>
      </c>
      <c r="I498" s="27" t="e">
        <v>#NUM!</v>
      </c>
    </row>
    <row r="499" spans="1:9" x14ac:dyDescent="0.2">
      <c r="A499" s="27" t="s">
        <v>456</v>
      </c>
      <c r="B499" s="27" t="s">
        <v>213</v>
      </c>
      <c r="C499" s="27" t="s">
        <v>336</v>
      </c>
      <c r="D499" s="27">
        <v>0</v>
      </c>
      <c r="E499" s="27">
        <v>0</v>
      </c>
      <c r="F499" s="27">
        <v>0</v>
      </c>
      <c r="G499" s="27">
        <v>0</v>
      </c>
      <c r="H499" s="27">
        <v>0</v>
      </c>
      <c r="I499" s="27" t="e">
        <v>#NUM!</v>
      </c>
    </row>
    <row r="500" spans="1:9" x14ac:dyDescent="0.2">
      <c r="A500" s="27" t="s">
        <v>456</v>
      </c>
      <c r="B500" s="27" t="s">
        <v>213</v>
      </c>
      <c r="C500" s="27" t="s">
        <v>338</v>
      </c>
      <c r="D500" s="27">
        <v>0</v>
      </c>
      <c r="E500" s="27">
        <v>0</v>
      </c>
      <c r="F500" s="27">
        <v>0</v>
      </c>
      <c r="G500" s="27">
        <v>0</v>
      </c>
      <c r="H500" s="27">
        <v>0</v>
      </c>
      <c r="I500" s="27" t="e">
        <v>#NUM!</v>
      </c>
    </row>
    <row r="501" spans="1:9" x14ac:dyDescent="0.2">
      <c r="A501" s="27" t="s">
        <v>456</v>
      </c>
      <c r="B501" s="27" t="s">
        <v>213</v>
      </c>
      <c r="C501" s="27" t="s">
        <v>341</v>
      </c>
      <c r="D501" s="27">
        <v>0</v>
      </c>
      <c r="E501" s="27">
        <v>0</v>
      </c>
      <c r="F501" s="27">
        <v>0</v>
      </c>
      <c r="G501" s="27">
        <v>0</v>
      </c>
      <c r="H501" s="27">
        <v>0</v>
      </c>
      <c r="I501" s="27" t="e">
        <v>#NUM!</v>
      </c>
    </row>
    <row r="502" spans="1:9" x14ac:dyDescent="0.2">
      <c r="A502" s="27" t="s">
        <v>456</v>
      </c>
      <c r="B502" s="27" t="s">
        <v>213</v>
      </c>
      <c r="C502" s="27" t="s">
        <v>342</v>
      </c>
      <c r="D502" s="27">
        <v>0</v>
      </c>
      <c r="E502" s="27">
        <v>0</v>
      </c>
      <c r="F502" s="27">
        <v>0</v>
      </c>
      <c r="G502" s="27">
        <v>0</v>
      </c>
      <c r="H502" s="27">
        <v>0</v>
      </c>
      <c r="I502" s="27" t="e">
        <v>#NUM!</v>
      </c>
    </row>
    <row r="503" spans="1:9" x14ac:dyDescent="0.2">
      <c r="A503" s="27" t="s">
        <v>456</v>
      </c>
      <c r="B503" s="27" t="s">
        <v>213</v>
      </c>
      <c r="C503" s="27" t="s">
        <v>335</v>
      </c>
      <c r="D503" s="27">
        <v>0</v>
      </c>
      <c r="E503" s="27">
        <v>0</v>
      </c>
      <c r="F503" s="27">
        <v>0</v>
      </c>
      <c r="G503" s="27">
        <v>0</v>
      </c>
      <c r="H503" s="27">
        <v>0</v>
      </c>
      <c r="I503" s="27" t="e">
        <v>#NUM!</v>
      </c>
    </row>
    <row r="504" spans="1:9" x14ac:dyDescent="0.2">
      <c r="A504" s="27" t="s">
        <v>456</v>
      </c>
      <c r="B504" s="27" t="s">
        <v>213</v>
      </c>
      <c r="C504" s="27" t="s">
        <v>339</v>
      </c>
      <c r="D504" s="27">
        <v>0</v>
      </c>
      <c r="E504" s="27">
        <v>0</v>
      </c>
      <c r="F504" s="27">
        <v>0</v>
      </c>
      <c r="G504" s="27">
        <v>0</v>
      </c>
      <c r="H504" s="27">
        <v>0</v>
      </c>
      <c r="I504" s="27" t="e">
        <v>#NUM!</v>
      </c>
    </row>
    <row r="505" spans="1:9" x14ac:dyDescent="0.2">
      <c r="A505" s="27" t="s">
        <v>457</v>
      </c>
      <c r="B505" s="27" t="s">
        <v>214</v>
      </c>
      <c r="C505" s="27" t="s">
        <v>340</v>
      </c>
      <c r="D505" s="27">
        <v>28</v>
      </c>
      <c r="E505" s="27">
        <v>0.14973262032085599</v>
      </c>
      <c r="F505" s="27">
        <v>28</v>
      </c>
      <c r="G505" s="27">
        <v>0.15909090909090901</v>
      </c>
      <c r="H505" s="27">
        <v>0</v>
      </c>
      <c r="I505" s="27">
        <v>0</v>
      </c>
    </row>
    <row r="506" spans="1:9" x14ac:dyDescent="0.2">
      <c r="A506" s="27" t="s">
        <v>457</v>
      </c>
      <c r="B506" s="27" t="s">
        <v>214</v>
      </c>
      <c r="C506" s="27" t="s">
        <v>338</v>
      </c>
      <c r="D506" s="27">
        <v>11</v>
      </c>
      <c r="E506" s="27">
        <v>5.8823529411764698E-2</v>
      </c>
      <c r="F506" s="27">
        <v>11</v>
      </c>
      <c r="G506" s="27">
        <v>6.25E-2</v>
      </c>
      <c r="H506" s="27">
        <v>0</v>
      </c>
      <c r="I506" s="27">
        <v>0</v>
      </c>
    </row>
    <row r="507" spans="1:9" x14ac:dyDescent="0.2">
      <c r="A507" s="27" t="s">
        <v>457</v>
      </c>
      <c r="B507" s="27" t="s">
        <v>214</v>
      </c>
      <c r="C507" s="27" t="s">
        <v>342</v>
      </c>
      <c r="D507" s="27">
        <v>17</v>
      </c>
      <c r="E507" s="27">
        <v>9.0909090909090898E-2</v>
      </c>
      <c r="F507" s="27">
        <v>17</v>
      </c>
      <c r="G507" s="27">
        <v>9.6590909090909102E-2</v>
      </c>
      <c r="H507" s="27">
        <v>0</v>
      </c>
      <c r="I507" s="27">
        <v>0</v>
      </c>
    </row>
    <row r="508" spans="1:9" x14ac:dyDescent="0.2">
      <c r="A508" s="27" t="s">
        <v>457</v>
      </c>
      <c r="B508" s="27" t="s">
        <v>214</v>
      </c>
      <c r="C508" s="27" t="s">
        <v>339</v>
      </c>
      <c r="D508" s="27">
        <v>1</v>
      </c>
      <c r="E508" s="27">
        <v>5.3475935828877002E-3</v>
      </c>
      <c r="F508" s="27">
        <v>1</v>
      </c>
      <c r="G508" s="27">
        <v>5.6818181818181802E-3</v>
      </c>
      <c r="H508" s="27">
        <v>0</v>
      </c>
      <c r="I508" s="27">
        <v>0</v>
      </c>
    </row>
    <row r="509" spans="1:9" x14ac:dyDescent="0.2">
      <c r="A509" s="27" t="s">
        <v>458</v>
      </c>
      <c r="B509" s="27" t="s">
        <v>232</v>
      </c>
      <c r="C509" s="27" t="s">
        <v>337</v>
      </c>
      <c r="D509" s="27">
        <v>73</v>
      </c>
      <c r="E509" s="27">
        <v>0.153361344537815</v>
      </c>
      <c r="F509" s="27">
        <v>73</v>
      </c>
      <c r="G509" s="27">
        <v>0.14867617107942999</v>
      </c>
      <c r="H509" s="27">
        <v>0</v>
      </c>
      <c r="I509" s="27">
        <v>0</v>
      </c>
    </row>
    <row r="510" spans="1:9" x14ac:dyDescent="0.2">
      <c r="A510" s="27" t="s">
        <v>458</v>
      </c>
      <c r="B510" s="27" t="s">
        <v>232</v>
      </c>
      <c r="C510" s="27" t="s">
        <v>336</v>
      </c>
      <c r="D510" s="27">
        <v>7</v>
      </c>
      <c r="E510" s="27">
        <v>1.4705882352941201E-2</v>
      </c>
      <c r="F510" s="27">
        <v>7</v>
      </c>
      <c r="G510" s="27">
        <v>1.4256619144602901E-2</v>
      </c>
      <c r="H510" s="27">
        <v>0</v>
      </c>
      <c r="I510" s="27">
        <v>0</v>
      </c>
    </row>
    <row r="511" spans="1:9" x14ac:dyDescent="0.2">
      <c r="A511" s="27" t="s">
        <v>458</v>
      </c>
      <c r="B511" s="27" t="s">
        <v>232</v>
      </c>
      <c r="C511" s="27" t="s">
        <v>339</v>
      </c>
      <c r="D511" s="27">
        <v>5</v>
      </c>
      <c r="E511" s="27">
        <v>1.0504201680672299E-2</v>
      </c>
      <c r="F511" s="27">
        <v>5</v>
      </c>
      <c r="G511" s="27">
        <v>1.0183299389002001E-2</v>
      </c>
      <c r="H511" s="27">
        <v>0</v>
      </c>
      <c r="I511" s="27">
        <v>0</v>
      </c>
    </row>
    <row r="512" spans="1:9" x14ac:dyDescent="0.2">
      <c r="A512" s="27" t="s">
        <v>459</v>
      </c>
      <c r="B512" s="27" t="s">
        <v>240</v>
      </c>
      <c r="C512" s="27" t="s">
        <v>335</v>
      </c>
      <c r="D512" s="27">
        <v>18</v>
      </c>
      <c r="E512" s="27">
        <v>1.7928286852589601E-2</v>
      </c>
      <c r="F512" s="27">
        <v>18</v>
      </c>
      <c r="G512" s="27">
        <v>1.7999999999999999E-2</v>
      </c>
      <c r="H512" s="27">
        <v>0</v>
      </c>
      <c r="I512" s="27">
        <v>0</v>
      </c>
    </row>
    <row r="513" spans="1:9" x14ac:dyDescent="0.2">
      <c r="A513" s="27" t="s">
        <v>459</v>
      </c>
      <c r="B513" s="27" t="s">
        <v>240</v>
      </c>
      <c r="C513" s="27" t="s">
        <v>339</v>
      </c>
      <c r="D513" s="27">
        <v>66</v>
      </c>
      <c r="E513" s="27">
        <v>6.5737051792828696E-2</v>
      </c>
      <c r="F513" s="27">
        <v>66</v>
      </c>
      <c r="G513" s="27">
        <v>6.6000000000000003E-2</v>
      </c>
      <c r="H513" s="27">
        <v>0</v>
      </c>
      <c r="I513" s="27">
        <v>0</v>
      </c>
    </row>
    <row r="514" spans="1:9" x14ac:dyDescent="0.2">
      <c r="A514" s="27" t="s">
        <v>506</v>
      </c>
      <c r="B514" s="27" t="s">
        <v>172</v>
      </c>
      <c r="C514" s="27" t="s">
        <v>343</v>
      </c>
      <c r="D514" s="27">
        <v>7</v>
      </c>
      <c r="E514" s="27">
        <v>1.02399063779988E-3</v>
      </c>
      <c r="F514" s="27">
        <v>7</v>
      </c>
      <c r="G514" s="27">
        <v>1.0729613733905601E-3</v>
      </c>
      <c r="H514" s="27">
        <v>0</v>
      </c>
      <c r="I514" s="27">
        <v>0</v>
      </c>
    </row>
    <row r="515" spans="1:9" x14ac:dyDescent="0.2">
      <c r="A515" s="27" t="s">
        <v>460</v>
      </c>
      <c r="B515" s="27" t="s">
        <v>215</v>
      </c>
      <c r="C515" s="27" t="s">
        <v>340</v>
      </c>
      <c r="D515" s="27">
        <v>1</v>
      </c>
      <c r="E515" s="27">
        <v>6.6666666666666693E-2</v>
      </c>
      <c r="F515" s="27">
        <v>1</v>
      </c>
      <c r="G515" s="27">
        <v>6.6666666666666693E-2</v>
      </c>
      <c r="H515" s="27">
        <v>0</v>
      </c>
      <c r="I515" s="27">
        <v>0</v>
      </c>
    </row>
    <row r="516" spans="1:9" x14ac:dyDescent="0.2">
      <c r="A516" s="27" t="s">
        <v>460</v>
      </c>
      <c r="B516" s="27" t="s">
        <v>215</v>
      </c>
      <c r="C516" s="27" t="s">
        <v>336</v>
      </c>
      <c r="D516" s="27">
        <v>12</v>
      </c>
      <c r="E516" s="27">
        <v>0.8</v>
      </c>
      <c r="F516" s="27">
        <v>12</v>
      </c>
      <c r="G516" s="27">
        <v>0.8</v>
      </c>
      <c r="H516" s="27">
        <v>0</v>
      </c>
      <c r="I516" s="27">
        <v>0</v>
      </c>
    </row>
    <row r="517" spans="1:9" x14ac:dyDescent="0.2">
      <c r="A517" s="27" t="s">
        <v>460</v>
      </c>
      <c r="B517" s="27" t="s">
        <v>215</v>
      </c>
      <c r="C517" s="27" t="s">
        <v>338</v>
      </c>
      <c r="D517" s="27">
        <v>1</v>
      </c>
      <c r="E517" s="27">
        <v>6.6666666666666693E-2</v>
      </c>
      <c r="F517" s="27">
        <v>1</v>
      </c>
      <c r="G517" s="27">
        <v>6.6666666666666693E-2</v>
      </c>
      <c r="H517" s="27">
        <v>0</v>
      </c>
      <c r="I517" s="27">
        <v>0</v>
      </c>
    </row>
    <row r="518" spans="1:9" x14ac:dyDescent="0.2">
      <c r="A518" s="27" t="s">
        <v>460</v>
      </c>
      <c r="B518" s="27" t="s">
        <v>215</v>
      </c>
      <c r="C518" s="27" t="s">
        <v>335</v>
      </c>
      <c r="D518" s="27">
        <v>1</v>
      </c>
      <c r="E518" s="27">
        <v>6.6666666666666693E-2</v>
      </c>
      <c r="F518" s="27">
        <v>1</v>
      </c>
      <c r="G518" s="27">
        <v>6.6666666666666693E-2</v>
      </c>
      <c r="H518" s="27">
        <v>0</v>
      </c>
      <c r="I518" s="27">
        <v>0</v>
      </c>
    </row>
    <row r="519" spans="1:9" x14ac:dyDescent="0.2">
      <c r="A519" s="27" t="s">
        <v>461</v>
      </c>
      <c r="B519" s="27" t="s">
        <v>216</v>
      </c>
      <c r="C519" s="27" t="s">
        <v>340</v>
      </c>
      <c r="D519" s="27">
        <v>10</v>
      </c>
      <c r="E519" s="27">
        <v>3.9215686274509803E-2</v>
      </c>
      <c r="F519" s="27">
        <v>10</v>
      </c>
      <c r="G519" s="27">
        <v>3.9525691699604702E-2</v>
      </c>
      <c r="H519" s="27">
        <v>0</v>
      </c>
      <c r="I519" s="27">
        <v>0</v>
      </c>
    </row>
    <row r="520" spans="1:9" x14ac:dyDescent="0.2">
      <c r="A520" s="27" t="s">
        <v>461</v>
      </c>
      <c r="B520" s="27" t="s">
        <v>216</v>
      </c>
      <c r="C520" s="27" t="s">
        <v>338</v>
      </c>
      <c r="D520" s="27">
        <v>1</v>
      </c>
      <c r="E520" s="27">
        <v>3.9215686274509803E-3</v>
      </c>
      <c r="F520" s="27">
        <v>1</v>
      </c>
      <c r="G520" s="27">
        <v>3.9525691699604697E-3</v>
      </c>
      <c r="H520" s="27">
        <v>0</v>
      </c>
      <c r="I520" s="27">
        <v>0</v>
      </c>
    </row>
    <row r="521" spans="1:9" x14ac:dyDescent="0.2">
      <c r="A521" s="27" t="s">
        <v>462</v>
      </c>
      <c r="B521" s="27" t="s">
        <v>217</v>
      </c>
      <c r="C521" s="27" t="s">
        <v>337</v>
      </c>
      <c r="D521" s="27">
        <v>2</v>
      </c>
      <c r="E521" s="27">
        <v>8.6956521739130405E-2</v>
      </c>
      <c r="F521" s="27">
        <v>2</v>
      </c>
      <c r="G521" s="27">
        <v>6.25E-2</v>
      </c>
      <c r="H521" s="27">
        <v>0</v>
      </c>
      <c r="I521" s="27">
        <v>0</v>
      </c>
    </row>
    <row r="522" spans="1:9" x14ac:dyDescent="0.2">
      <c r="A522" s="27" t="s">
        <v>462</v>
      </c>
      <c r="B522" s="27" t="s">
        <v>217</v>
      </c>
      <c r="C522" s="27" t="s">
        <v>340</v>
      </c>
      <c r="D522" s="27">
        <v>9</v>
      </c>
      <c r="E522" s="27">
        <v>0.39130434782608697</v>
      </c>
      <c r="F522" s="27">
        <v>9</v>
      </c>
      <c r="G522" s="27">
        <v>0.28125</v>
      </c>
      <c r="H522" s="27">
        <v>0</v>
      </c>
      <c r="I522" s="27">
        <v>0</v>
      </c>
    </row>
    <row r="523" spans="1:9" x14ac:dyDescent="0.2">
      <c r="A523" s="27" t="s">
        <v>462</v>
      </c>
      <c r="B523" s="27" t="s">
        <v>217</v>
      </c>
      <c r="C523" s="27" t="s">
        <v>342</v>
      </c>
      <c r="D523" s="27">
        <v>8</v>
      </c>
      <c r="E523" s="27">
        <v>0.34782608695652201</v>
      </c>
      <c r="F523" s="27">
        <v>8</v>
      </c>
      <c r="G523" s="27">
        <v>0.25</v>
      </c>
      <c r="H523" s="27">
        <v>0</v>
      </c>
      <c r="I523" s="27">
        <v>0</v>
      </c>
    </row>
    <row r="524" spans="1:9" x14ac:dyDescent="0.2">
      <c r="A524" s="27" t="s">
        <v>464</v>
      </c>
      <c r="B524" s="27" t="s">
        <v>245</v>
      </c>
      <c r="C524" s="27" t="s">
        <v>337</v>
      </c>
      <c r="D524" s="27">
        <v>13</v>
      </c>
      <c r="E524" s="27">
        <v>1.8759018759018802E-2</v>
      </c>
      <c r="F524" s="27">
        <v>13</v>
      </c>
      <c r="G524" s="27">
        <v>1.90336749633968E-2</v>
      </c>
      <c r="H524" s="27">
        <v>0</v>
      </c>
      <c r="I524" s="27">
        <v>0</v>
      </c>
    </row>
    <row r="525" spans="1:9" x14ac:dyDescent="0.2">
      <c r="A525" s="27" t="s">
        <v>464</v>
      </c>
      <c r="B525" s="27" t="s">
        <v>245</v>
      </c>
      <c r="C525" s="27" t="s">
        <v>343</v>
      </c>
      <c r="D525" s="27">
        <v>2</v>
      </c>
      <c r="E525" s="27">
        <v>2.8860028860028899E-3</v>
      </c>
      <c r="F525" s="27">
        <v>2</v>
      </c>
      <c r="G525" s="27">
        <v>2.9282576866764302E-3</v>
      </c>
      <c r="H525" s="27">
        <v>0</v>
      </c>
      <c r="I525" s="27">
        <v>0</v>
      </c>
    </row>
    <row r="526" spans="1:9" x14ac:dyDescent="0.2">
      <c r="A526" s="27" t="s">
        <v>464</v>
      </c>
      <c r="B526" s="27" t="s">
        <v>245</v>
      </c>
      <c r="C526" s="27" t="s">
        <v>338</v>
      </c>
      <c r="D526" s="27">
        <v>88</v>
      </c>
      <c r="E526" s="27">
        <v>0.126984126984127</v>
      </c>
      <c r="F526" s="27">
        <v>88</v>
      </c>
      <c r="G526" s="27">
        <v>0.12884333821376301</v>
      </c>
      <c r="H526" s="27">
        <v>0</v>
      </c>
      <c r="I526" s="27">
        <v>0</v>
      </c>
    </row>
    <row r="527" spans="1:9" x14ac:dyDescent="0.2">
      <c r="A527" s="27" t="s">
        <v>464</v>
      </c>
      <c r="B527" s="27" t="s">
        <v>245</v>
      </c>
      <c r="C527" s="27" t="s">
        <v>339</v>
      </c>
      <c r="D527" s="27">
        <v>4</v>
      </c>
      <c r="E527" s="27">
        <v>5.7720057720057703E-3</v>
      </c>
      <c r="F527" s="27">
        <v>4</v>
      </c>
      <c r="G527" s="27">
        <v>5.8565153733528604E-3</v>
      </c>
      <c r="H527" s="27">
        <v>0</v>
      </c>
      <c r="I527" s="27">
        <v>0</v>
      </c>
    </row>
    <row r="528" spans="1:9" x14ac:dyDescent="0.2">
      <c r="A528" s="27" t="s">
        <v>465</v>
      </c>
      <c r="B528" s="27" t="s">
        <v>197</v>
      </c>
      <c r="C528" s="27" t="s">
        <v>336</v>
      </c>
      <c r="D528" s="27">
        <v>6</v>
      </c>
      <c r="E528" s="27">
        <v>9.18836140888208E-3</v>
      </c>
      <c r="F528" s="27">
        <v>6</v>
      </c>
      <c r="G528" s="27">
        <v>1.03448275862069E-2</v>
      </c>
      <c r="H528" s="27">
        <v>0</v>
      </c>
      <c r="I528" s="27">
        <v>0</v>
      </c>
    </row>
    <row r="529" spans="1:9" x14ac:dyDescent="0.2">
      <c r="A529" s="27" t="s">
        <v>465</v>
      </c>
      <c r="B529" s="27" t="s">
        <v>197</v>
      </c>
      <c r="C529" s="27" t="s">
        <v>338</v>
      </c>
      <c r="D529" s="27">
        <v>10</v>
      </c>
      <c r="E529" s="27">
        <v>1.53139356814701E-2</v>
      </c>
      <c r="F529" s="27">
        <v>10</v>
      </c>
      <c r="G529" s="27">
        <v>1.72413793103448E-2</v>
      </c>
      <c r="H529" s="27">
        <v>0</v>
      </c>
      <c r="I529" s="27">
        <v>0</v>
      </c>
    </row>
    <row r="530" spans="1:9" x14ac:dyDescent="0.2">
      <c r="A530" s="27" t="s">
        <v>465</v>
      </c>
      <c r="B530" s="27" t="s">
        <v>197</v>
      </c>
      <c r="C530" s="27" t="s">
        <v>341</v>
      </c>
      <c r="D530" s="27">
        <v>22</v>
      </c>
      <c r="E530" s="27">
        <v>3.3690658499234298E-2</v>
      </c>
      <c r="F530" s="27">
        <v>22</v>
      </c>
      <c r="G530" s="27">
        <v>3.7931034482758599E-2</v>
      </c>
      <c r="H530" s="27">
        <v>0</v>
      </c>
      <c r="I530" s="27">
        <v>0</v>
      </c>
    </row>
    <row r="531" spans="1:9" x14ac:dyDescent="0.2">
      <c r="A531" s="27" t="s">
        <v>465</v>
      </c>
      <c r="B531" s="27" t="s">
        <v>197</v>
      </c>
      <c r="C531" s="27" t="s">
        <v>339</v>
      </c>
      <c r="D531" s="27">
        <v>38</v>
      </c>
      <c r="E531" s="27">
        <v>5.8192955589586502E-2</v>
      </c>
      <c r="F531" s="27">
        <v>38</v>
      </c>
      <c r="G531" s="27">
        <v>6.5517241379310406E-2</v>
      </c>
      <c r="H531" s="27">
        <v>0</v>
      </c>
      <c r="I531" s="27">
        <v>0</v>
      </c>
    </row>
    <row r="532" spans="1:9" x14ac:dyDescent="0.2">
      <c r="A532" s="27" t="s">
        <v>466</v>
      </c>
      <c r="B532" s="27" t="s">
        <v>162</v>
      </c>
      <c r="C532" s="27" t="s">
        <v>339</v>
      </c>
      <c r="D532" s="27">
        <v>146</v>
      </c>
      <c r="E532" s="27">
        <v>3.07951908879983E-2</v>
      </c>
      <c r="F532" s="27">
        <v>146</v>
      </c>
      <c r="G532" s="27">
        <v>3.10836704279327E-2</v>
      </c>
      <c r="H532" s="27">
        <v>0</v>
      </c>
      <c r="I532" s="27">
        <v>0</v>
      </c>
    </row>
    <row r="533" spans="1:9" x14ac:dyDescent="0.2">
      <c r="A533" s="27" t="s">
        <v>468</v>
      </c>
      <c r="B533" s="27" t="s">
        <v>218</v>
      </c>
      <c r="C533" s="27" t="s">
        <v>337</v>
      </c>
      <c r="D533" s="27">
        <v>2</v>
      </c>
      <c r="E533" s="27">
        <v>1.01010101010101E-2</v>
      </c>
      <c r="F533" s="27">
        <v>2</v>
      </c>
      <c r="G533" s="27">
        <v>1.15606936416185E-2</v>
      </c>
      <c r="H533" s="27">
        <v>0</v>
      </c>
      <c r="I533" s="27">
        <v>0</v>
      </c>
    </row>
    <row r="534" spans="1:9" x14ac:dyDescent="0.2">
      <c r="A534" s="27" t="s">
        <v>468</v>
      </c>
      <c r="B534" s="27" t="s">
        <v>218</v>
      </c>
      <c r="C534" s="27" t="s">
        <v>338</v>
      </c>
      <c r="D534" s="27">
        <v>8</v>
      </c>
      <c r="E534" s="27">
        <v>4.0404040404040401E-2</v>
      </c>
      <c r="F534" s="27">
        <v>8</v>
      </c>
      <c r="G534" s="27">
        <v>4.6242774566474E-2</v>
      </c>
      <c r="H534" s="27">
        <v>0</v>
      </c>
      <c r="I534" s="27">
        <v>0</v>
      </c>
    </row>
    <row r="535" spans="1:9" x14ac:dyDescent="0.2">
      <c r="A535" s="27" t="s">
        <v>468</v>
      </c>
      <c r="B535" s="27" t="s">
        <v>218</v>
      </c>
      <c r="C535" s="27" t="s">
        <v>335</v>
      </c>
      <c r="D535" s="27">
        <v>9</v>
      </c>
      <c r="E535" s="27">
        <v>4.5454545454545497E-2</v>
      </c>
      <c r="F535" s="27">
        <v>9</v>
      </c>
      <c r="G535" s="27">
        <v>5.2023121387283197E-2</v>
      </c>
      <c r="H535" s="27">
        <v>0</v>
      </c>
      <c r="I535" s="27">
        <v>0</v>
      </c>
    </row>
    <row r="536" spans="1:9" x14ac:dyDescent="0.2">
      <c r="A536" s="27" t="s">
        <v>468</v>
      </c>
      <c r="B536" s="27" t="s">
        <v>218</v>
      </c>
      <c r="C536" s="27" t="s">
        <v>339</v>
      </c>
      <c r="D536" s="27">
        <v>4</v>
      </c>
      <c r="E536" s="27">
        <v>2.02020202020202E-2</v>
      </c>
      <c r="F536" s="27">
        <v>4</v>
      </c>
      <c r="G536" s="27">
        <v>2.3121387283237E-2</v>
      </c>
      <c r="H536" s="27">
        <v>0</v>
      </c>
      <c r="I536" s="27">
        <v>0</v>
      </c>
    </row>
    <row r="537" spans="1:9" x14ac:dyDescent="0.2">
      <c r="A537" s="27" t="s">
        <v>469</v>
      </c>
      <c r="B537" s="27" t="s">
        <v>219</v>
      </c>
      <c r="C537" s="27" t="s">
        <v>340</v>
      </c>
      <c r="D537" s="27">
        <v>2</v>
      </c>
      <c r="E537" s="27">
        <v>0.4</v>
      </c>
      <c r="F537" s="27">
        <v>2</v>
      </c>
      <c r="G537" s="27">
        <v>0.28571428571428598</v>
      </c>
      <c r="H537" s="27">
        <v>0</v>
      </c>
      <c r="I537" s="27">
        <v>0</v>
      </c>
    </row>
    <row r="538" spans="1:9" x14ac:dyDescent="0.2">
      <c r="A538" s="27" t="s">
        <v>469</v>
      </c>
      <c r="B538" s="27" t="s">
        <v>219</v>
      </c>
      <c r="C538" s="27" t="s">
        <v>336</v>
      </c>
      <c r="D538" s="27">
        <v>3</v>
      </c>
      <c r="E538" s="27">
        <v>0.6</v>
      </c>
      <c r="F538" s="27">
        <v>3</v>
      </c>
      <c r="G538" s="27">
        <v>0.42857142857142899</v>
      </c>
      <c r="H538" s="27">
        <v>0</v>
      </c>
      <c r="I538" s="27">
        <v>0</v>
      </c>
    </row>
    <row r="539" spans="1:9" x14ac:dyDescent="0.2">
      <c r="A539" s="27" t="s">
        <v>512</v>
      </c>
      <c r="B539" s="27" t="s">
        <v>241</v>
      </c>
      <c r="C539" s="27" t="s">
        <v>340</v>
      </c>
      <c r="D539" s="27">
        <v>29</v>
      </c>
      <c r="E539" s="27">
        <v>0.121848739495798</v>
      </c>
      <c r="F539" s="27">
        <v>29</v>
      </c>
      <c r="G539" s="27">
        <v>0.122362869198312</v>
      </c>
      <c r="H539" s="27">
        <v>0</v>
      </c>
      <c r="I539" s="27">
        <v>0</v>
      </c>
    </row>
    <row r="540" spans="1:9" x14ac:dyDescent="0.2">
      <c r="A540" s="27" t="s">
        <v>512</v>
      </c>
      <c r="B540" s="27" t="s">
        <v>241</v>
      </c>
      <c r="C540" s="27" t="s">
        <v>336</v>
      </c>
      <c r="D540" s="27">
        <v>1</v>
      </c>
      <c r="E540" s="27">
        <v>4.20168067226891E-3</v>
      </c>
      <c r="F540" s="27">
        <v>1</v>
      </c>
      <c r="G540" s="27">
        <v>4.2194092827004199E-3</v>
      </c>
      <c r="H540" s="27">
        <v>0</v>
      </c>
      <c r="I540" s="27">
        <v>0</v>
      </c>
    </row>
    <row r="541" spans="1:9" x14ac:dyDescent="0.2">
      <c r="A541" s="27" t="s">
        <v>512</v>
      </c>
      <c r="B541" s="27" t="s">
        <v>241</v>
      </c>
      <c r="C541" s="27" t="s">
        <v>335</v>
      </c>
      <c r="D541" s="27">
        <v>7</v>
      </c>
      <c r="E541" s="27">
        <v>2.9411764705882401E-2</v>
      </c>
      <c r="F541" s="27">
        <v>7</v>
      </c>
      <c r="G541" s="27">
        <v>2.9535864978902999E-2</v>
      </c>
      <c r="H541" s="27">
        <v>0</v>
      </c>
      <c r="I541" s="27">
        <v>0</v>
      </c>
    </row>
    <row r="542" spans="1:9" x14ac:dyDescent="0.2">
      <c r="A542" s="27" t="s">
        <v>471</v>
      </c>
      <c r="B542" s="27" t="s">
        <v>220</v>
      </c>
      <c r="C542" s="27" t="s">
        <v>340</v>
      </c>
      <c r="D542" s="27">
        <v>11</v>
      </c>
      <c r="E542" s="27">
        <v>0.22</v>
      </c>
      <c r="F542" s="27">
        <v>11</v>
      </c>
      <c r="G542" s="27">
        <v>0.314285714285714</v>
      </c>
      <c r="H542" s="27">
        <v>0</v>
      </c>
      <c r="I542" s="27">
        <v>0</v>
      </c>
    </row>
    <row r="543" spans="1:9" x14ac:dyDescent="0.2">
      <c r="A543" s="27" t="s">
        <v>471</v>
      </c>
      <c r="B543" s="27" t="s">
        <v>220</v>
      </c>
      <c r="C543" s="27" t="s">
        <v>341</v>
      </c>
      <c r="D543" s="27">
        <v>4</v>
      </c>
      <c r="E543" s="27">
        <v>0.08</v>
      </c>
      <c r="F543" s="27">
        <v>4</v>
      </c>
      <c r="G543" s="27">
        <v>0.114285714285714</v>
      </c>
      <c r="H543" s="27">
        <v>0</v>
      </c>
      <c r="I543" s="27">
        <v>0</v>
      </c>
    </row>
    <row r="544" spans="1:9" x14ac:dyDescent="0.2">
      <c r="A544" s="27" t="s">
        <v>472</v>
      </c>
      <c r="B544" s="27" t="s">
        <v>231</v>
      </c>
      <c r="C544" s="27" t="s">
        <v>337</v>
      </c>
      <c r="D544" s="27">
        <v>2</v>
      </c>
      <c r="E544" s="27">
        <v>2.66666666666667E-2</v>
      </c>
      <c r="F544" s="27">
        <v>2</v>
      </c>
      <c r="G544" s="27">
        <v>2.4691358024691398E-2</v>
      </c>
      <c r="H544" s="27">
        <v>0</v>
      </c>
      <c r="I544" s="27">
        <v>0</v>
      </c>
    </row>
    <row r="545" spans="1:9" x14ac:dyDescent="0.2">
      <c r="A545" s="27" t="s">
        <v>472</v>
      </c>
      <c r="B545" s="27" t="s">
        <v>231</v>
      </c>
      <c r="C545" s="27" t="s">
        <v>335</v>
      </c>
      <c r="D545" s="27">
        <v>2</v>
      </c>
      <c r="E545" s="27">
        <v>2.66666666666667E-2</v>
      </c>
      <c r="F545" s="27">
        <v>2</v>
      </c>
      <c r="G545" s="27">
        <v>2.4691358024691398E-2</v>
      </c>
      <c r="H545" s="27">
        <v>0</v>
      </c>
      <c r="I545" s="27">
        <v>0</v>
      </c>
    </row>
    <row r="546" spans="1:9" x14ac:dyDescent="0.2">
      <c r="A546" s="27" t="s">
        <v>473</v>
      </c>
      <c r="B546" s="27" t="s">
        <v>182</v>
      </c>
      <c r="C546" s="27" t="s">
        <v>343</v>
      </c>
      <c r="D546" s="27">
        <v>6</v>
      </c>
      <c r="E546" s="27">
        <v>3.5484061742267401E-4</v>
      </c>
      <c r="F546" s="27">
        <v>6</v>
      </c>
      <c r="G546" s="27">
        <v>3.5969066602721701E-4</v>
      </c>
      <c r="H546" s="27">
        <v>0</v>
      </c>
      <c r="I546" s="27">
        <v>0</v>
      </c>
    </row>
    <row r="547" spans="1:9" x14ac:dyDescent="0.2">
      <c r="A547" s="27" t="s">
        <v>473</v>
      </c>
      <c r="B547" s="27" t="s">
        <v>182</v>
      </c>
      <c r="C547" s="27" t="s">
        <v>341</v>
      </c>
      <c r="D547" s="27">
        <v>5</v>
      </c>
      <c r="E547" s="27">
        <v>2.9570051451889502E-4</v>
      </c>
      <c r="F547" s="27">
        <v>5</v>
      </c>
      <c r="G547" s="27">
        <v>2.9974222168934698E-4</v>
      </c>
      <c r="H547" s="27">
        <v>0</v>
      </c>
      <c r="I547" s="27">
        <v>0</v>
      </c>
    </row>
    <row r="548" spans="1:9" x14ac:dyDescent="0.2">
      <c r="A548" s="27" t="s">
        <v>473</v>
      </c>
      <c r="B548" s="27" t="s">
        <v>182</v>
      </c>
      <c r="C548" s="27" t="s">
        <v>342</v>
      </c>
      <c r="D548" s="27">
        <v>970</v>
      </c>
      <c r="E548" s="27">
        <v>5.7365899816665698E-2</v>
      </c>
      <c r="F548" s="27">
        <v>970</v>
      </c>
      <c r="G548" s="27">
        <v>5.8149991007733298E-2</v>
      </c>
      <c r="H548" s="27">
        <v>0</v>
      </c>
      <c r="I548" s="27">
        <v>0</v>
      </c>
    </row>
    <row r="549" spans="1:9" x14ac:dyDescent="0.2">
      <c r="A549" s="27" t="s">
        <v>474</v>
      </c>
      <c r="B549" s="27" t="s">
        <v>221</v>
      </c>
      <c r="C549" s="27" t="s">
        <v>337</v>
      </c>
      <c r="D549" s="27">
        <v>14</v>
      </c>
      <c r="E549" s="27">
        <v>1.42276422764228E-2</v>
      </c>
      <c r="F549" s="27">
        <v>14</v>
      </c>
      <c r="G549" s="27">
        <v>1.40562248995984E-2</v>
      </c>
      <c r="H549" s="27">
        <v>0</v>
      </c>
      <c r="I549" s="27">
        <v>0</v>
      </c>
    </row>
    <row r="550" spans="1:9" x14ac:dyDescent="0.2">
      <c r="A550" s="27" t="s">
        <v>475</v>
      </c>
      <c r="B550" s="27" t="s">
        <v>222</v>
      </c>
      <c r="C550" s="27" t="s">
        <v>340</v>
      </c>
      <c r="D550" s="27">
        <v>15</v>
      </c>
      <c r="E550" s="27">
        <v>0.35714285714285698</v>
      </c>
      <c r="F550" s="27">
        <v>15</v>
      </c>
      <c r="G550" s="27">
        <v>0.33333333333333298</v>
      </c>
      <c r="H550" s="27">
        <v>0</v>
      </c>
      <c r="I550" s="27">
        <v>0</v>
      </c>
    </row>
    <row r="551" spans="1:9" x14ac:dyDescent="0.2">
      <c r="A551" s="27" t="s">
        <v>475</v>
      </c>
      <c r="B551" s="27" t="s">
        <v>222</v>
      </c>
      <c r="C551" s="27" t="s">
        <v>338</v>
      </c>
      <c r="D551" s="27">
        <v>8</v>
      </c>
      <c r="E551" s="27">
        <v>0.19047619047618999</v>
      </c>
      <c r="F551" s="27">
        <v>8</v>
      </c>
      <c r="G551" s="27">
        <v>0.17777777777777801</v>
      </c>
      <c r="H551" s="27">
        <v>0</v>
      </c>
      <c r="I551" s="27">
        <v>0</v>
      </c>
    </row>
    <row r="552" spans="1:9" x14ac:dyDescent="0.2">
      <c r="A552" s="27" t="s">
        <v>476</v>
      </c>
      <c r="B552" s="27" t="s">
        <v>207</v>
      </c>
      <c r="C552" s="27" t="s">
        <v>342</v>
      </c>
      <c r="D552" s="27">
        <v>1</v>
      </c>
      <c r="E552" s="27">
        <v>1.63934426229508E-2</v>
      </c>
      <c r="F552" s="27">
        <v>1</v>
      </c>
      <c r="G552" s="27">
        <v>1.6129032258064498E-2</v>
      </c>
      <c r="H552" s="27">
        <v>0</v>
      </c>
      <c r="I552" s="27">
        <v>0</v>
      </c>
    </row>
    <row r="553" spans="1:9" x14ac:dyDescent="0.2">
      <c r="A553" s="27" t="s">
        <v>476</v>
      </c>
      <c r="B553" s="27" t="s">
        <v>207</v>
      </c>
      <c r="C553" s="27" t="s">
        <v>339</v>
      </c>
      <c r="D553" s="27">
        <v>10</v>
      </c>
      <c r="E553" s="27">
        <v>0.16393442622950799</v>
      </c>
      <c r="F553" s="27">
        <v>10</v>
      </c>
      <c r="G553" s="27">
        <v>0.16129032258064499</v>
      </c>
      <c r="H553" s="27">
        <v>0</v>
      </c>
      <c r="I553" s="27">
        <v>0</v>
      </c>
    </row>
    <row r="554" spans="1:9" x14ac:dyDescent="0.2">
      <c r="A554" s="27" t="s">
        <v>477</v>
      </c>
      <c r="B554" s="27" t="s">
        <v>180</v>
      </c>
      <c r="C554" s="27" t="s">
        <v>343</v>
      </c>
      <c r="D554" s="27">
        <v>9</v>
      </c>
      <c r="E554" s="27">
        <v>7.1656050955413997E-3</v>
      </c>
      <c r="F554" s="27">
        <v>9</v>
      </c>
      <c r="G554" s="27">
        <v>6.89127105666156E-3</v>
      </c>
      <c r="H554" s="27">
        <v>0</v>
      </c>
      <c r="I554" s="27">
        <v>0</v>
      </c>
    </row>
    <row r="555" spans="1:9" x14ac:dyDescent="0.2">
      <c r="A555" s="27" t="s">
        <v>477</v>
      </c>
      <c r="B555" s="27" t="s">
        <v>180</v>
      </c>
      <c r="C555" s="27" t="s">
        <v>338</v>
      </c>
      <c r="D555" s="27">
        <v>100</v>
      </c>
      <c r="E555" s="27">
        <v>7.9617834394904496E-2</v>
      </c>
      <c r="F555" s="27">
        <v>100</v>
      </c>
      <c r="G555" s="27">
        <v>7.6569678407350697E-2</v>
      </c>
      <c r="H555" s="27">
        <v>0</v>
      </c>
      <c r="I555" s="27">
        <v>0</v>
      </c>
    </row>
    <row r="556" spans="1:9" x14ac:dyDescent="0.2">
      <c r="A556" s="27" t="s">
        <v>478</v>
      </c>
      <c r="B556" s="27" t="s">
        <v>181</v>
      </c>
      <c r="C556" s="27" t="s">
        <v>341</v>
      </c>
      <c r="D556" s="27">
        <v>1</v>
      </c>
      <c r="E556" s="27">
        <v>2.5316455696202501E-4</v>
      </c>
      <c r="F556" s="27">
        <v>1</v>
      </c>
      <c r="G556" s="27">
        <v>2.4950099800399199E-4</v>
      </c>
      <c r="H556" s="27">
        <v>0</v>
      </c>
      <c r="I556" s="27">
        <v>0</v>
      </c>
    </row>
    <row r="557" spans="1:9" x14ac:dyDescent="0.2">
      <c r="A557" s="27" t="s">
        <v>479</v>
      </c>
      <c r="B557" s="27" t="s">
        <v>238</v>
      </c>
      <c r="C557" s="27" t="s">
        <v>341</v>
      </c>
      <c r="D557" s="27">
        <v>34</v>
      </c>
      <c r="E557" s="27">
        <v>1.38380138380138E-2</v>
      </c>
      <c r="F557" s="27">
        <v>34</v>
      </c>
      <c r="G557" s="27">
        <v>1.47826086956522E-2</v>
      </c>
      <c r="H557" s="27">
        <v>0</v>
      </c>
      <c r="I557" s="27">
        <v>0</v>
      </c>
    </row>
    <row r="558" spans="1:9" x14ac:dyDescent="0.2">
      <c r="A558" s="27" t="s">
        <v>480</v>
      </c>
      <c r="B558" s="27" t="s">
        <v>183</v>
      </c>
      <c r="C558" s="27" t="s">
        <v>337</v>
      </c>
      <c r="D558" s="27">
        <v>2</v>
      </c>
      <c r="E558" s="27">
        <v>6.2111801242236003E-3</v>
      </c>
      <c r="F558" s="27">
        <v>2</v>
      </c>
      <c r="G558" s="27">
        <v>6.5359477124183E-3</v>
      </c>
      <c r="H558" s="27">
        <v>0</v>
      </c>
      <c r="I558" s="27">
        <v>0</v>
      </c>
    </row>
    <row r="559" spans="1:9" x14ac:dyDescent="0.2">
      <c r="A559" s="27" t="s">
        <v>480</v>
      </c>
      <c r="B559" s="27" t="s">
        <v>183</v>
      </c>
      <c r="C559" s="27" t="s">
        <v>340</v>
      </c>
      <c r="D559" s="27">
        <v>13</v>
      </c>
      <c r="E559" s="27">
        <v>4.0372670807453402E-2</v>
      </c>
      <c r="F559" s="27">
        <v>13</v>
      </c>
      <c r="G559" s="27">
        <v>4.2483660130718998E-2</v>
      </c>
      <c r="H559" s="27">
        <v>0</v>
      </c>
      <c r="I559" s="27">
        <v>0</v>
      </c>
    </row>
    <row r="560" spans="1:9" x14ac:dyDescent="0.2">
      <c r="A560" s="27" t="s">
        <v>481</v>
      </c>
      <c r="B560" s="27" t="s">
        <v>223</v>
      </c>
      <c r="C560" s="27" t="s">
        <v>335</v>
      </c>
      <c r="D560" s="27">
        <v>1</v>
      </c>
      <c r="E560" s="27">
        <v>1</v>
      </c>
      <c r="F560" s="27">
        <v>1</v>
      </c>
      <c r="G560" s="27">
        <v>1</v>
      </c>
      <c r="H560" s="27">
        <v>0</v>
      </c>
      <c r="I560" s="27">
        <v>0</v>
      </c>
    </row>
    <row r="561" spans="1:9" x14ac:dyDescent="0.2">
      <c r="A561" s="27" t="s">
        <v>482</v>
      </c>
      <c r="B561" s="27" t="s">
        <v>164</v>
      </c>
      <c r="C561" s="27" t="s">
        <v>335</v>
      </c>
      <c r="D561" s="27">
        <v>145</v>
      </c>
      <c r="E561" s="27">
        <v>2.3565740289289799E-2</v>
      </c>
      <c r="F561" s="27">
        <v>145</v>
      </c>
      <c r="G561" s="27">
        <v>2.43003184179655E-2</v>
      </c>
      <c r="H561" s="27">
        <v>0</v>
      </c>
      <c r="I561" s="27">
        <v>0</v>
      </c>
    </row>
    <row r="562" spans="1:9" x14ac:dyDescent="0.2">
      <c r="A562" s="27" t="s">
        <v>483</v>
      </c>
      <c r="B562" s="27" t="s">
        <v>160</v>
      </c>
      <c r="C562" s="27" t="s">
        <v>343</v>
      </c>
      <c r="D562" s="27">
        <v>18</v>
      </c>
      <c r="E562" s="27">
        <v>1.1414801192212601E-3</v>
      </c>
      <c r="F562" s="27">
        <v>18</v>
      </c>
      <c r="G562" s="27">
        <v>1.1796316927714799E-3</v>
      </c>
      <c r="H562" s="27">
        <v>0</v>
      </c>
      <c r="I562" s="27">
        <v>0</v>
      </c>
    </row>
    <row r="563" spans="1:9" x14ac:dyDescent="0.2">
      <c r="A563" s="27" t="s">
        <v>484</v>
      </c>
      <c r="B563" s="27" t="s">
        <v>239</v>
      </c>
      <c r="C563" s="27" t="s">
        <v>337</v>
      </c>
      <c r="D563" s="27">
        <v>4</v>
      </c>
      <c r="E563" s="27">
        <v>8.2644628099173608E-3</v>
      </c>
      <c r="F563" s="27">
        <v>4</v>
      </c>
      <c r="G563" s="27">
        <v>8.8105726872246704E-3</v>
      </c>
      <c r="H563" s="27">
        <v>0</v>
      </c>
      <c r="I563" s="27">
        <v>0</v>
      </c>
    </row>
    <row r="564" spans="1:9" x14ac:dyDescent="0.2">
      <c r="A564" s="27" t="s">
        <v>484</v>
      </c>
      <c r="B564" s="27" t="s">
        <v>239</v>
      </c>
      <c r="C564" s="27" t="s">
        <v>341</v>
      </c>
      <c r="D564" s="27">
        <v>1</v>
      </c>
      <c r="E564" s="27">
        <v>2.0661157024793402E-3</v>
      </c>
      <c r="F564" s="27">
        <v>1</v>
      </c>
      <c r="G564" s="27">
        <v>2.2026431718061702E-3</v>
      </c>
      <c r="H564" s="27">
        <v>0</v>
      </c>
      <c r="I564" s="27">
        <v>0</v>
      </c>
    </row>
    <row r="565" spans="1:9" x14ac:dyDescent="0.2">
      <c r="A565" s="27" t="s">
        <v>484</v>
      </c>
      <c r="B565" s="27" t="s">
        <v>239</v>
      </c>
      <c r="C565" s="27" t="s">
        <v>339</v>
      </c>
      <c r="D565" s="27">
        <v>29</v>
      </c>
      <c r="E565" s="27">
        <v>5.99173553719008E-2</v>
      </c>
      <c r="F565" s="27">
        <v>29</v>
      </c>
      <c r="G565" s="27">
        <v>6.3876651982378893E-2</v>
      </c>
      <c r="H565" s="27">
        <v>0</v>
      </c>
      <c r="I565" s="27">
        <v>0</v>
      </c>
    </row>
    <row r="566" spans="1:9" x14ac:dyDescent="0.2">
      <c r="A566" s="27" t="s">
        <v>486</v>
      </c>
      <c r="B566" s="27" t="s">
        <v>155</v>
      </c>
      <c r="C566" s="27" t="s">
        <v>338</v>
      </c>
      <c r="D566" s="27">
        <v>69</v>
      </c>
      <c r="E566" s="27">
        <v>2.4590163934426201E-2</v>
      </c>
      <c r="F566" s="27">
        <v>69</v>
      </c>
      <c r="G566" s="27">
        <v>2.4312896405919701E-2</v>
      </c>
      <c r="H566" s="27">
        <v>0</v>
      </c>
      <c r="I566" s="27">
        <v>0</v>
      </c>
    </row>
    <row r="567" spans="1:9" x14ac:dyDescent="0.2">
      <c r="A567" s="27" t="s">
        <v>486</v>
      </c>
      <c r="B567" s="27" t="s">
        <v>155</v>
      </c>
      <c r="C567" s="27" t="s">
        <v>339</v>
      </c>
      <c r="D567" s="27">
        <v>6</v>
      </c>
      <c r="E567" s="27">
        <v>2.1382751247327201E-3</v>
      </c>
      <c r="F567" s="27">
        <v>6</v>
      </c>
      <c r="G567" s="27">
        <v>2.1141649048625798E-3</v>
      </c>
      <c r="H567" s="27">
        <v>0</v>
      </c>
      <c r="I567" s="27">
        <v>0</v>
      </c>
    </row>
    <row r="568" spans="1:9" x14ac:dyDescent="0.2">
      <c r="A568" s="27" t="s">
        <v>488</v>
      </c>
      <c r="B568" s="27" t="s">
        <v>188</v>
      </c>
      <c r="C568" s="27" t="s">
        <v>336</v>
      </c>
      <c r="D568" s="27">
        <v>3</v>
      </c>
      <c r="E568" s="27">
        <v>2.5510204081632699E-3</v>
      </c>
      <c r="F568" s="27">
        <v>3</v>
      </c>
      <c r="G568" s="27">
        <v>2.5295109612141699E-3</v>
      </c>
      <c r="H568" s="27">
        <v>0</v>
      </c>
      <c r="I568" s="27">
        <v>0</v>
      </c>
    </row>
    <row r="569" spans="1:9" x14ac:dyDescent="0.2">
      <c r="A569" s="27" t="s">
        <v>489</v>
      </c>
      <c r="B569" s="27" t="s">
        <v>224</v>
      </c>
      <c r="C569" s="27" t="s">
        <v>336</v>
      </c>
      <c r="D569" s="27">
        <v>4</v>
      </c>
      <c r="E569" s="27">
        <v>5.4495912806539499E-3</v>
      </c>
      <c r="F569" s="27">
        <v>4</v>
      </c>
      <c r="G569" s="27">
        <v>5.1546391752577301E-3</v>
      </c>
      <c r="H569" s="27">
        <v>0</v>
      </c>
      <c r="I569" s="27">
        <v>0</v>
      </c>
    </row>
    <row r="570" spans="1:9" x14ac:dyDescent="0.2">
      <c r="A570" s="27" t="s">
        <v>489</v>
      </c>
      <c r="B570" s="27" t="s">
        <v>224</v>
      </c>
      <c r="C570" s="27" t="s">
        <v>338</v>
      </c>
      <c r="D570" s="27">
        <v>1</v>
      </c>
      <c r="E570" s="27">
        <v>1.3623978201634901E-3</v>
      </c>
      <c r="F570" s="27">
        <v>1</v>
      </c>
      <c r="G570" s="27">
        <v>1.2886597938144299E-3</v>
      </c>
      <c r="H570" s="27">
        <v>0</v>
      </c>
      <c r="I570" s="27">
        <v>0</v>
      </c>
    </row>
    <row r="571" spans="1:9" x14ac:dyDescent="0.2">
      <c r="A571" s="27" t="s">
        <v>489</v>
      </c>
      <c r="B571" s="27" t="s">
        <v>224</v>
      </c>
      <c r="C571" s="27" t="s">
        <v>342</v>
      </c>
      <c r="D571" s="27">
        <v>3</v>
      </c>
      <c r="E571" s="27">
        <v>4.0871934604904602E-3</v>
      </c>
      <c r="F571" s="27">
        <v>3</v>
      </c>
      <c r="G571" s="27">
        <v>3.8659793814433E-3</v>
      </c>
      <c r="H571" s="27">
        <v>0</v>
      </c>
      <c r="I571" s="27">
        <v>0</v>
      </c>
    </row>
    <row r="572" spans="1:9" x14ac:dyDescent="0.2">
      <c r="A572" s="27" t="s">
        <v>489</v>
      </c>
      <c r="B572" s="27" t="s">
        <v>224</v>
      </c>
      <c r="C572" s="27" t="s">
        <v>335</v>
      </c>
      <c r="D572" s="27">
        <v>1</v>
      </c>
      <c r="E572" s="27">
        <v>1.3623978201634901E-3</v>
      </c>
      <c r="F572" s="27">
        <v>1</v>
      </c>
      <c r="G572" s="27">
        <v>1.2886597938144299E-3</v>
      </c>
      <c r="H572" s="27">
        <v>0</v>
      </c>
      <c r="I572" s="27">
        <v>0</v>
      </c>
    </row>
    <row r="573" spans="1:9" x14ac:dyDescent="0.2">
      <c r="A573" s="27" t="s">
        <v>490</v>
      </c>
      <c r="B573" s="27" t="s">
        <v>208</v>
      </c>
      <c r="C573" s="27" t="s">
        <v>337</v>
      </c>
      <c r="D573" s="27">
        <v>29</v>
      </c>
      <c r="E573" s="27">
        <v>0.23770491803278701</v>
      </c>
      <c r="F573" s="27">
        <v>29</v>
      </c>
      <c r="G573" s="27">
        <v>0.23966942148760301</v>
      </c>
      <c r="H573" s="27">
        <v>0</v>
      </c>
      <c r="I573" s="27">
        <v>0</v>
      </c>
    </row>
    <row r="574" spans="1:9" x14ac:dyDescent="0.2">
      <c r="A574" s="27" t="s">
        <v>490</v>
      </c>
      <c r="B574" s="27" t="s">
        <v>208</v>
      </c>
      <c r="C574" s="27" t="s">
        <v>342</v>
      </c>
      <c r="D574" s="27">
        <v>22</v>
      </c>
      <c r="E574" s="27">
        <v>0.18032786885245899</v>
      </c>
      <c r="F574" s="27">
        <v>22</v>
      </c>
      <c r="G574" s="27">
        <v>0.18181818181818199</v>
      </c>
      <c r="H574" s="27">
        <v>0</v>
      </c>
      <c r="I574" s="27">
        <v>0</v>
      </c>
    </row>
    <row r="575" spans="1:9" x14ac:dyDescent="0.2">
      <c r="A575" s="27" t="s">
        <v>490</v>
      </c>
      <c r="B575" s="27" t="s">
        <v>208</v>
      </c>
      <c r="C575" s="27" t="s">
        <v>335</v>
      </c>
      <c r="D575" s="27">
        <v>13</v>
      </c>
      <c r="E575" s="27">
        <v>0.10655737704918</v>
      </c>
      <c r="F575" s="27">
        <v>13</v>
      </c>
      <c r="G575" s="27">
        <v>0.107438016528926</v>
      </c>
      <c r="H575" s="27">
        <v>0</v>
      </c>
      <c r="I575" s="27">
        <v>0</v>
      </c>
    </row>
    <row r="576" spans="1:9" x14ac:dyDescent="0.2">
      <c r="A576" s="27" t="s">
        <v>492</v>
      </c>
      <c r="B576" s="27" t="s">
        <v>163</v>
      </c>
      <c r="C576" s="27" t="s">
        <v>340</v>
      </c>
      <c r="D576" s="27">
        <v>76</v>
      </c>
      <c r="E576" s="27">
        <v>0.107801418439716</v>
      </c>
      <c r="F576" s="27">
        <v>76</v>
      </c>
      <c r="G576" s="27">
        <v>0.105555555555556</v>
      </c>
      <c r="H576" s="27">
        <v>0</v>
      </c>
      <c r="I576" s="27">
        <v>0</v>
      </c>
    </row>
    <row r="577" spans="1:9" x14ac:dyDescent="0.2">
      <c r="A577" s="27" t="s">
        <v>492</v>
      </c>
      <c r="B577" s="27" t="s">
        <v>163</v>
      </c>
      <c r="C577" s="27" t="s">
        <v>338</v>
      </c>
      <c r="D577" s="27">
        <v>100</v>
      </c>
      <c r="E577" s="27">
        <v>0.14184397163120599</v>
      </c>
      <c r="F577" s="27">
        <v>100</v>
      </c>
      <c r="G577" s="27">
        <v>0.13888888888888901</v>
      </c>
      <c r="H577" s="27">
        <v>0</v>
      </c>
      <c r="I577" s="27">
        <v>0</v>
      </c>
    </row>
    <row r="578" spans="1:9" x14ac:dyDescent="0.2">
      <c r="A578" s="27" t="s">
        <v>492</v>
      </c>
      <c r="B578" s="27" t="s">
        <v>163</v>
      </c>
      <c r="C578" s="27" t="s">
        <v>342</v>
      </c>
      <c r="D578" s="27">
        <v>7</v>
      </c>
      <c r="E578" s="27">
        <v>9.9290780141843994E-3</v>
      </c>
      <c r="F578" s="27">
        <v>7</v>
      </c>
      <c r="G578" s="27">
        <v>9.7222222222222206E-3</v>
      </c>
      <c r="H578" s="27">
        <v>0</v>
      </c>
      <c r="I578" s="27">
        <v>0</v>
      </c>
    </row>
    <row r="579" spans="1:9" x14ac:dyDescent="0.2">
      <c r="A579" s="27" t="s">
        <v>492</v>
      </c>
      <c r="B579" s="27" t="s">
        <v>163</v>
      </c>
      <c r="C579" s="27" t="s">
        <v>339</v>
      </c>
      <c r="D579" s="27">
        <v>68</v>
      </c>
      <c r="E579" s="27">
        <v>9.64539007092199E-2</v>
      </c>
      <c r="F579" s="27">
        <v>68</v>
      </c>
      <c r="G579" s="27">
        <v>9.44444444444444E-2</v>
      </c>
      <c r="H579" s="27">
        <v>0</v>
      </c>
      <c r="I579" s="27">
        <v>0</v>
      </c>
    </row>
    <row r="580" spans="1:9" x14ac:dyDescent="0.2">
      <c r="A580" s="27" t="s">
        <v>493</v>
      </c>
      <c r="B580" s="27" t="s">
        <v>259</v>
      </c>
      <c r="C580" s="27" t="s">
        <v>341</v>
      </c>
      <c r="D580" s="27">
        <v>2</v>
      </c>
      <c r="E580" s="27">
        <v>4.9945060433523098E-5</v>
      </c>
      <c r="F580" s="27">
        <v>2</v>
      </c>
      <c r="G580" s="27">
        <v>5.0219711236660402E-5</v>
      </c>
      <c r="H580" s="27">
        <v>0</v>
      </c>
      <c r="I580" s="27">
        <v>0</v>
      </c>
    </row>
    <row r="581" spans="1:9" x14ac:dyDescent="0.2">
      <c r="A581" s="27" t="s">
        <v>495</v>
      </c>
      <c r="B581" s="27" t="s">
        <v>161</v>
      </c>
      <c r="C581" s="27" t="s">
        <v>340</v>
      </c>
      <c r="D581" s="27">
        <v>33</v>
      </c>
      <c r="E581" s="27">
        <v>0.17010309278350499</v>
      </c>
      <c r="F581" s="27">
        <v>33</v>
      </c>
      <c r="G581" s="27">
        <v>6.6532258064516098E-2</v>
      </c>
      <c r="H581" s="27">
        <v>0</v>
      </c>
      <c r="I581" s="27">
        <v>0</v>
      </c>
    </row>
    <row r="582" spans="1:9" x14ac:dyDescent="0.2">
      <c r="A582" s="27" t="s">
        <v>495</v>
      </c>
      <c r="B582" s="27" t="s">
        <v>161</v>
      </c>
      <c r="C582" s="27" t="s">
        <v>338</v>
      </c>
      <c r="D582" s="27">
        <v>10</v>
      </c>
      <c r="E582" s="27">
        <v>5.1546391752577303E-2</v>
      </c>
      <c r="F582" s="27">
        <v>10</v>
      </c>
      <c r="G582" s="27">
        <v>2.0161290322580599E-2</v>
      </c>
      <c r="H582" s="27">
        <v>0</v>
      </c>
      <c r="I582" s="27">
        <v>0</v>
      </c>
    </row>
    <row r="583" spans="1:9" x14ac:dyDescent="0.2">
      <c r="A583" s="27" t="s">
        <v>495</v>
      </c>
      <c r="B583" s="27" t="s">
        <v>161</v>
      </c>
      <c r="C583" s="27" t="s">
        <v>335</v>
      </c>
      <c r="D583" s="27">
        <v>2</v>
      </c>
      <c r="E583" s="27">
        <v>1.03092783505155E-2</v>
      </c>
      <c r="F583" s="27">
        <v>2</v>
      </c>
      <c r="G583" s="27">
        <v>4.0322580645161298E-3</v>
      </c>
      <c r="H583" s="27">
        <v>0</v>
      </c>
      <c r="I583" s="27">
        <v>0</v>
      </c>
    </row>
    <row r="584" spans="1:9" x14ac:dyDescent="0.2">
      <c r="A584" s="27" t="s">
        <v>496</v>
      </c>
      <c r="B584" s="27" t="s">
        <v>194</v>
      </c>
      <c r="C584" s="27" t="s">
        <v>343</v>
      </c>
      <c r="D584" s="27">
        <v>4</v>
      </c>
      <c r="E584" s="27">
        <v>7.9365079365079395E-3</v>
      </c>
      <c r="F584" s="27">
        <v>4</v>
      </c>
      <c r="G584" s="27">
        <v>7.7071290944123296E-3</v>
      </c>
      <c r="H584" s="27">
        <v>0</v>
      </c>
      <c r="I584" s="27">
        <v>0</v>
      </c>
    </row>
    <row r="585" spans="1:9" x14ac:dyDescent="0.2">
      <c r="A585" s="27" t="s">
        <v>496</v>
      </c>
      <c r="B585" s="27" t="s">
        <v>194</v>
      </c>
      <c r="C585" s="27" t="s">
        <v>338</v>
      </c>
      <c r="D585" s="27">
        <v>18</v>
      </c>
      <c r="E585" s="27">
        <v>3.5714285714285698E-2</v>
      </c>
      <c r="F585" s="27">
        <v>18</v>
      </c>
      <c r="G585" s="27">
        <v>3.4682080924855502E-2</v>
      </c>
      <c r="H585" s="27">
        <v>0</v>
      </c>
      <c r="I585" s="27">
        <v>0</v>
      </c>
    </row>
    <row r="586" spans="1:9" x14ac:dyDescent="0.2">
      <c r="A586" s="27" t="s">
        <v>497</v>
      </c>
      <c r="B586" s="27" t="s">
        <v>143</v>
      </c>
      <c r="C586" s="27" t="s">
        <v>337</v>
      </c>
      <c r="D586" s="27">
        <v>1492</v>
      </c>
      <c r="E586" s="27">
        <v>1.26517875313751E-2</v>
      </c>
      <c r="F586" s="27">
        <v>1492</v>
      </c>
      <c r="G586" s="27">
        <v>1.27977492430286E-2</v>
      </c>
      <c r="H586" s="27">
        <v>0</v>
      </c>
      <c r="I586" s="27">
        <v>0</v>
      </c>
    </row>
    <row r="587" spans="1:9" x14ac:dyDescent="0.2">
      <c r="A587" s="27" t="s">
        <v>568</v>
      </c>
      <c r="B587" s="27" t="s">
        <v>256</v>
      </c>
      <c r="C587" s="27" t="s">
        <v>336</v>
      </c>
      <c r="D587" s="27">
        <v>8</v>
      </c>
      <c r="E587" s="27">
        <v>8.2051282051282103E-3</v>
      </c>
      <c r="F587" s="27">
        <v>8</v>
      </c>
      <c r="G587" s="27">
        <v>8.0563947633434004E-3</v>
      </c>
      <c r="H587" s="27">
        <v>0</v>
      </c>
      <c r="I587" s="27">
        <v>0</v>
      </c>
    </row>
    <row r="588" spans="1:9" x14ac:dyDescent="0.2">
      <c r="A588" s="27" t="s">
        <v>568</v>
      </c>
      <c r="B588" s="27" t="s">
        <v>256</v>
      </c>
      <c r="C588" s="27" t="s">
        <v>338</v>
      </c>
      <c r="D588" s="27">
        <v>8</v>
      </c>
      <c r="E588" s="27">
        <v>8.2051282051282103E-3</v>
      </c>
      <c r="F588" s="27">
        <v>8</v>
      </c>
      <c r="G588" s="27">
        <v>8.0563947633434004E-3</v>
      </c>
      <c r="H588" s="27">
        <v>0</v>
      </c>
      <c r="I588" s="27">
        <v>0</v>
      </c>
    </row>
    <row r="589" spans="1:9" x14ac:dyDescent="0.2">
      <c r="A589" s="27" t="s">
        <v>568</v>
      </c>
      <c r="B589" s="27" t="s">
        <v>256</v>
      </c>
      <c r="C589" s="27" t="s">
        <v>339</v>
      </c>
      <c r="D589" s="27">
        <v>3</v>
      </c>
      <c r="E589" s="27">
        <v>3.07692307692308E-3</v>
      </c>
      <c r="F589" s="27">
        <v>3</v>
      </c>
      <c r="G589" s="27">
        <v>3.0211480362537799E-3</v>
      </c>
      <c r="H589" s="27">
        <v>0</v>
      </c>
      <c r="I589" s="27">
        <v>0</v>
      </c>
    </row>
    <row r="590" spans="1:9" x14ac:dyDescent="0.2">
      <c r="A590" s="27" t="s">
        <v>502</v>
      </c>
      <c r="B590" s="27" t="s">
        <v>174</v>
      </c>
      <c r="C590" s="27" t="s">
        <v>337</v>
      </c>
      <c r="D590" s="27">
        <v>948</v>
      </c>
      <c r="E590" s="27">
        <v>0.16980118216012899</v>
      </c>
      <c r="F590" s="27">
        <v>949</v>
      </c>
      <c r="G590" s="27">
        <v>0.170407613575148</v>
      </c>
      <c r="H590" s="27">
        <v>-1</v>
      </c>
      <c r="I590" s="27">
        <v>-0.105374077976816</v>
      </c>
    </row>
    <row r="591" spans="1:9" x14ac:dyDescent="0.2">
      <c r="A591" s="27" t="s">
        <v>550</v>
      </c>
      <c r="B591" s="27" t="s">
        <v>262</v>
      </c>
      <c r="C591" s="27" t="s">
        <v>339</v>
      </c>
      <c r="D591" s="27">
        <v>30</v>
      </c>
      <c r="E591" s="27">
        <v>1.953125E-2</v>
      </c>
      <c r="F591" s="27">
        <v>31</v>
      </c>
      <c r="G591" s="27">
        <v>1.9974226804123699E-2</v>
      </c>
      <c r="H591" s="27">
        <v>-1</v>
      </c>
      <c r="I591" s="27">
        <v>-3.2258064516128999</v>
      </c>
    </row>
    <row r="592" spans="1:9" x14ac:dyDescent="0.2">
      <c r="A592" s="27" t="s">
        <v>556</v>
      </c>
      <c r="B592" s="27" t="s">
        <v>189</v>
      </c>
      <c r="C592" s="27" t="s">
        <v>342</v>
      </c>
      <c r="D592" s="27">
        <v>38</v>
      </c>
      <c r="E592" s="27">
        <v>8.8372093023255799E-2</v>
      </c>
      <c r="F592" s="27">
        <v>39</v>
      </c>
      <c r="G592" s="27">
        <v>9.0277777777777804E-2</v>
      </c>
      <c r="H592" s="27">
        <v>-1</v>
      </c>
      <c r="I592" s="27">
        <v>-2.5641025641025701</v>
      </c>
    </row>
    <row r="593" spans="1:9" x14ac:dyDescent="0.2">
      <c r="A593" s="27" t="s">
        <v>562</v>
      </c>
      <c r="B593" s="27" t="s">
        <v>209</v>
      </c>
      <c r="C593" s="27" t="s">
        <v>338</v>
      </c>
      <c r="D593" s="27">
        <v>13</v>
      </c>
      <c r="E593" s="27">
        <v>0.28888888888888897</v>
      </c>
      <c r="F593" s="27">
        <v>14</v>
      </c>
      <c r="G593" s="27">
        <v>0.29166666666666702</v>
      </c>
      <c r="H593" s="27">
        <v>-1</v>
      </c>
      <c r="I593" s="27">
        <v>-7.1428571428571397</v>
      </c>
    </row>
    <row r="594" spans="1:9" x14ac:dyDescent="0.2">
      <c r="A594" s="27" t="s">
        <v>546</v>
      </c>
      <c r="B594" s="27" t="s">
        <v>248</v>
      </c>
      <c r="C594" s="27" t="s">
        <v>342</v>
      </c>
      <c r="D594" s="27">
        <v>84</v>
      </c>
      <c r="E594" s="27">
        <v>4.3455768235902699E-2</v>
      </c>
      <c r="F594" s="27">
        <v>85</v>
      </c>
      <c r="G594" s="27">
        <v>4.2994436014162897E-2</v>
      </c>
      <c r="H594" s="27">
        <v>-1</v>
      </c>
      <c r="I594" s="27">
        <v>-1.1764705882352899</v>
      </c>
    </row>
    <row r="595" spans="1:9" x14ac:dyDescent="0.2">
      <c r="A595" s="27" t="s">
        <v>543</v>
      </c>
      <c r="B595" s="27" t="s">
        <v>171</v>
      </c>
      <c r="C595" s="27" t="s">
        <v>336</v>
      </c>
      <c r="D595" s="27">
        <v>37</v>
      </c>
      <c r="E595" s="27">
        <v>7.8891257995735604E-3</v>
      </c>
      <c r="F595" s="27">
        <v>38</v>
      </c>
      <c r="G595" s="27">
        <v>7.9531184596065303E-3</v>
      </c>
      <c r="H595" s="27">
        <v>-1</v>
      </c>
      <c r="I595" s="27">
        <v>-2.6315789473684199</v>
      </c>
    </row>
    <row r="596" spans="1:9" x14ac:dyDescent="0.2">
      <c r="A596" s="27" t="s">
        <v>559</v>
      </c>
      <c r="B596" s="27" t="s">
        <v>184</v>
      </c>
      <c r="C596" s="27" t="s">
        <v>340</v>
      </c>
      <c r="D596" s="27">
        <v>56</v>
      </c>
      <c r="E596" s="27">
        <v>3.5555555555555597E-2</v>
      </c>
      <c r="F596" s="27">
        <v>57</v>
      </c>
      <c r="G596" s="27">
        <v>3.5337879727216401E-2</v>
      </c>
      <c r="H596" s="27">
        <v>-1</v>
      </c>
      <c r="I596" s="27">
        <v>-1.7543859649122899</v>
      </c>
    </row>
    <row r="597" spans="1:9" x14ac:dyDescent="0.2">
      <c r="A597" s="27" t="s">
        <v>559</v>
      </c>
      <c r="B597" s="27" t="s">
        <v>184</v>
      </c>
      <c r="C597" s="27" t="s">
        <v>335</v>
      </c>
      <c r="D597" s="27">
        <v>15</v>
      </c>
      <c r="E597" s="27">
        <v>9.5238095238095195E-3</v>
      </c>
      <c r="F597" s="27">
        <v>16</v>
      </c>
      <c r="G597" s="27">
        <v>9.9194048357098604E-3</v>
      </c>
      <c r="H597" s="27">
        <v>-1</v>
      </c>
      <c r="I597" s="27">
        <v>-6.25</v>
      </c>
    </row>
    <row r="598" spans="1:9" x14ac:dyDescent="0.2">
      <c r="A598" s="27" t="s">
        <v>559</v>
      </c>
      <c r="B598" s="27" t="s">
        <v>184</v>
      </c>
      <c r="C598" s="27" t="s">
        <v>339</v>
      </c>
      <c r="D598" s="27">
        <v>23</v>
      </c>
      <c r="E598" s="27">
        <v>1.4603174603174601E-2</v>
      </c>
      <c r="F598" s="27">
        <v>24</v>
      </c>
      <c r="G598" s="27">
        <v>1.48791072535648E-2</v>
      </c>
      <c r="H598" s="27">
        <v>-1</v>
      </c>
      <c r="I598" s="27">
        <v>-4.1666666666666599</v>
      </c>
    </row>
    <row r="599" spans="1:9" x14ac:dyDescent="0.2">
      <c r="A599" s="27" t="s">
        <v>564</v>
      </c>
      <c r="B599" s="27" t="s">
        <v>226</v>
      </c>
      <c r="C599" s="27" t="s">
        <v>338</v>
      </c>
      <c r="D599" s="27">
        <v>27</v>
      </c>
      <c r="E599" s="27">
        <v>4.8736462093862801E-2</v>
      </c>
      <c r="F599" s="27">
        <v>28</v>
      </c>
      <c r="G599" s="27">
        <v>5.0632911392405097E-2</v>
      </c>
      <c r="H599" s="27">
        <v>-1</v>
      </c>
      <c r="I599" s="27">
        <v>-3.5714285714285698</v>
      </c>
    </row>
    <row r="600" spans="1:9" x14ac:dyDescent="0.2">
      <c r="A600" s="27" t="s">
        <v>564</v>
      </c>
      <c r="B600" s="27" t="s">
        <v>226</v>
      </c>
      <c r="C600" s="27" t="s">
        <v>342</v>
      </c>
      <c r="D600" s="27">
        <v>122</v>
      </c>
      <c r="E600" s="27">
        <v>0.22021660649819499</v>
      </c>
      <c r="F600" s="27">
        <v>123</v>
      </c>
      <c r="G600" s="27">
        <v>0.222423146473779</v>
      </c>
      <c r="H600" s="27">
        <v>-1</v>
      </c>
      <c r="I600" s="27">
        <v>-0.81300813008130501</v>
      </c>
    </row>
    <row r="601" spans="1:9" x14ac:dyDescent="0.2">
      <c r="A601" s="27" t="s">
        <v>549</v>
      </c>
      <c r="B601" s="27" t="s">
        <v>257</v>
      </c>
      <c r="C601" s="27" t="s">
        <v>335</v>
      </c>
      <c r="D601" s="27">
        <v>12</v>
      </c>
      <c r="E601" s="27">
        <v>5.0146259924780598E-3</v>
      </c>
      <c r="F601" s="27">
        <v>13</v>
      </c>
      <c r="G601" s="27">
        <v>5.4347826086956503E-3</v>
      </c>
      <c r="H601" s="27">
        <v>-1</v>
      </c>
      <c r="I601" s="27">
        <v>-7.6923076923076898</v>
      </c>
    </row>
    <row r="602" spans="1:9" x14ac:dyDescent="0.2">
      <c r="A602" s="27" t="s">
        <v>554</v>
      </c>
      <c r="B602" s="27" t="s">
        <v>263</v>
      </c>
      <c r="C602" s="27" t="s">
        <v>339</v>
      </c>
      <c r="D602" s="27">
        <v>43</v>
      </c>
      <c r="E602" s="27">
        <v>1.33374689826303E-2</v>
      </c>
      <c r="F602" s="27">
        <v>44</v>
      </c>
      <c r="G602" s="27">
        <v>1.3377926421404699E-2</v>
      </c>
      <c r="H602" s="27">
        <v>-1</v>
      </c>
      <c r="I602" s="27">
        <v>-2.2727272727272698</v>
      </c>
    </row>
    <row r="603" spans="1:9" x14ac:dyDescent="0.2">
      <c r="A603" s="27" t="s">
        <v>563</v>
      </c>
      <c r="B603" s="27" t="s">
        <v>242</v>
      </c>
      <c r="C603" s="27" t="s">
        <v>338</v>
      </c>
      <c r="D603" s="27">
        <v>58</v>
      </c>
      <c r="E603" s="27">
        <v>0.10193321616871701</v>
      </c>
      <c r="F603" s="27">
        <v>59</v>
      </c>
      <c r="G603" s="27">
        <v>0.10573476702509001</v>
      </c>
      <c r="H603" s="27">
        <v>-1</v>
      </c>
      <c r="I603" s="27">
        <v>-1.6949152542372801</v>
      </c>
    </row>
    <row r="604" spans="1:9" x14ac:dyDescent="0.2">
      <c r="A604" s="27" t="s">
        <v>560</v>
      </c>
      <c r="B604" s="27" t="s">
        <v>264</v>
      </c>
      <c r="C604" s="27" t="s">
        <v>342</v>
      </c>
      <c r="D604" s="27">
        <v>75</v>
      </c>
      <c r="E604" s="27">
        <v>3.2119914346895102E-2</v>
      </c>
      <c r="F604" s="27">
        <v>76</v>
      </c>
      <c r="G604" s="27">
        <v>2.82948622486969E-2</v>
      </c>
      <c r="H604" s="27">
        <v>-1</v>
      </c>
      <c r="I604" s="27">
        <v>-1.31578947368421</v>
      </c>
    </row>
    <row r="605" spans="1:9" x14ac:dyDescent="0.2">
      <c r="A605" s="27" t="s">
        <v>509</v>
      </c>
      <c r="B605" s="27" t="s">
        <v>211</v>
      </c>
      <c r="C605" s="27" t="s">
        <v>337</v>
      </c>
      <c r="D605" s="27">
        <v>6</v>
      </c>
      <c r="E605" s="27">
        <v>8.4507042253521097E-2</v>
      </c>
      <c r="F605" s="27">
        <v>7</v>
      </c>
      <c r="G605" s="27">
        <v>8.6419753086419707E-2</v>
      </c>
      <c r="H605" s="27">
        <v>-1</v>
      </c>
      <c r="I605" s="27">
        <v>-14.285714285714301</v>
      </c>
    </row>
    <row r="606" spans="1:9" x14ac:dyDescent="0.2">
      <c r="A606" s="27" t="s">
        <v>553</v>
      </c>
      <c r="B606" s="27" t="s">
        <v>193</v>
      </c>
      <c r="C606" s="27" t="s">
        <v>340</v>
      </c>
      <c r="D606" s="27">
        <v>86</v>
      </c>
      <c r="E606" s="27">
        <v>5.9805285118219698E-2</v>
      </c>
      <c r="F606" s="27">
        <v>87</v>
      </c>
      <c r="G606" s="27">
        <v>6.2589928057554006E-2</v>
      </c>
      <c r="H606" s="27">
        <v>-1</v>
      </c>
      <c r="I606" s="27">
        <v>-1.14942528735632</v>
      </c>
    </row>
    <row r="607" spans="1:9" x14ac:dyDescent="0.2">
      <c r="A607" s="27" t="s">
        <v>553</v>
      </c>
      <c r="B607" s="27" t="s">
        <v>193</v>
      </c>
      <c r="C607" s="27" t="s">
        <v>342</v>
      </c>
      <c r="D607" s="27">
        <v>35</v>
      </c>
      <c r="E607" s="27">
        <v>2.43393602225313E-2</v>
      </c>
      <c r="F607" s="27">
        <v>36</v>
      </c>
      <c r="G607" s="27">
        <v>2.5899280575539599E-2</v>
      </c>
      <c r="H607" s="27">
        <v>-1</v>
      </c>
      <c r="I607" s="27">
        <v>-2.7777777777777799</v>
      </c>
    </row>
    <row r="608" spans="1:9" x14ac:dyDescent="0.2">
      <c r="A608" s="27" t="s">
        <v>553</v>
      </c>
      <c r="B608" s="27" t="s">
        <v>193</v>
      </c>
      <c r="C608" s="27" t="s">
        <v>335</v>
      </c>
      <c r="D608" s="27">
        <v>228</v>
      </c>
      <c r="E608" s="27">
        <v>0.15855354659248999</v>
      </c>
      <c r="F608" s="27">
        <v>229</v>
      </c>
      <c r="G608" s="27">
        <v>0.164748201438849</v>
      </c>
      <c r="H608" s="27">
        <v>-1</v>
      </c>
      <c r="I608" s="27">
        <v>-0.43668122270742499</v>
      </c>
    </row>
    <row r="609" spans="1:9" x14ac:dyDescent="0.2">
      <c r="A609" s="27" t="s">
        <v>416</v>
      </c>
      <c r="B609" s="27" t="s">
        <v>261</v>
      </c>
      <c r="C609" s="27" t="s">
        <v>335</v>
      </c>
      <c r="D609" s="27">
        <v>55</v>
      </c>
      <c r="E609" s="27">
        <v>1.39346338991639E-2</v>
      </c>
      <c r="F609" s="27">
        <v>56</v>
      </c>
      <c r="G609" s="27">
        <v>1.4447884416924701E-2</v>
      </c>
      <c r="H609" s="27">
        <v>-1</v>
      </c>
      <c r="I609" s="27">
        <v>-1.78571428571429</v>
      </c>
    </row>
    <row r="610" spans="1:9" x14ac:dyDescent="0.2">
      <c r="A610" s="27" t="s">
        <v>417</v>
      </c>
      <c r="B610" s="27" t="s">
        <v>204</v>
      </c>
      <c r="C610" s="27" t="s">
        <v>337</v>
      </c>
      <c r="D610" s="27">
        <v>7</v>
      </c>
      <c r="E610" s="27">
        <v>1.91256830601093E-2</v>
      </c>
      <c r="F610" s="27">
        <v>8</v>
      </c>
      <c r="G610" s="27">
        <v>2.1164021164021201E-2</v>
      </c>
      <c r="H610" s="27">
        <v>-1</v>
      </c>
      <c r="I610" s="27">
        <v>-12.5</v>
      </c>
    </row>
    <row r="611" spans="1:9" x14ac:dyDescent="0.2">
      <c r="A611" s="27" t="s">
        <v>417</v>
      </c>
      <c r="B611" s="27" t="s">
        <v>204</v>
      </c>
      <c r="C611" s="27" t="s">
        <v>338</v>
      </c>
      <c r="D611" s="27">
        <v>82</v>
      </c>
      <c r="E611" s="27">
        <v>0.22404371584699501</v>
      </c>
      <c r="F611" s="27">
        <v>83</v>
      </c>
      <c r="G611" s="27">
        <v>0.21957671957672001</v>
      </c>
      <c r="H611" s="27">
        <v>-1</v>
      </c>
      <c r="I611" s="27">
        <v>-1.2048192771084401</v>
      </c>
    </row>
    <row r="612" spans="1:9" x14ac:dyDescent="0.2">
      <c r="A612" s="27" t="s">
        <v>417</v>
      </c>
      <c r="B612" s="27" t="s">
        <v>204</v>
      </c>
      <c r="C612" s="27" t="s">
        <v>342</v>
      </c>
      <c r="D612" s="27">
        <v>116</v>
      </c>
      <c r="E612" s="27">
        <v>0.31693989071038298</v>
      </c>
      <c r="F612" s="27">
        <v>117</v>
      </c>
      <c r="G612" s="27">
        <v>0.30952380952380998</v>
      </c>
      <c r="H612" s="27">
        <v>-1</v>
      </c>
      <c r="I612" s="27">
        <v>-0.854700854700852</v>
      </c>
    </row>
    <row r="613" spans="1:9" x14ac:dyDescent="0.2">
      <c r="A613" s="27" t="s">
        <v>418</v>
      </c>
      <c r="B613" s="27" t="s">
        <v>265</v>
      </c>
      <c r="C613" s="27" t="s">
        <v>343</v>
      </c>
      <c r="D613" s="27">
        <v>10</v>
      </c>
      <c r="E613" s="27">
        <v>1.7430712916158299E-3</v>
      </c>
      <c r="F613" s="27">
        <v>11</v>
      </c>
      <c r="G613" s="27">
        <v>1.91570881226054E-3</v>
      </c>
      <c r="H613" s="27">
        <v>-1</v>
      </c>
      <c r="I613" s="27">
        <v>-9.0909090909090899</v>
      </c>
    </row>
    <row r="614" spans="1:9" x14ac:dyDescent="0.2">
      <c r="A614" s="27" t="s">
        <v>421</v>
      </c>
      <c r="B614" s="27" t="s">
        <v>187</v>
      </c>
      <c r="C614" s="27" t="s">
        <v>336</v>
      </c>
      <c r="D614" s="27">
        <v>34</v>
      </c>
      <c r="E614" s="27">
        <v>1.18096561306009E-2</v>
      </c>
      <c r="F614" s="27">
        <v>35</v>
      </c>
      <c r="G614" s="27">
        <v>1.23849964614296E-2</v>
      </c>
      <c r="H614" s="27">
        <v>-1</v>
      </c>
      <c r="I614" s="27">
        <v>-2.8571428571428599</v>
      </c>
    </row>
    <row r="615" spans="1:9" x14ac:dyDescent="0.2">
      <c r="A615" s="27" t="s">
        <v>421</v>
      </c>
      <c r="B615" s="27" t="s">
        <v>187</v>
      </c>
      <c r="C615" s="27" t="s">
        <v>342</v>
      </c>
      <c r="D615" s="27">
        <v>221</v>
      </c>
      <c r="E615" s="27">
        <v>7.6762764848905901E-2</v>
      </c>
      <c r="F615" s="27">
        <v>222</v>
      </c>
      <c r="G615" s="27">
        <v>7.8556263269639104E-2</v>
      </c>
      <c r="H615" s="27">
        <v>-1</v>
      </c>
      <c r="I615" s="27">
        <v>-0.45045045045044602</v>
      </c>
    </row>
    <row r="616" spans="1:9" x14ac:dyDescent="0.2">
      <c r="A616" s="27" t="s">
        <v>421</v>
      </c>
      <c r="B616" s="27" t="s">
        <v>187</v>
      </c>
      <c r="C616" s="27" t="s">
        <v>335</v>
      </c>
      <c r="D616" s="27">
        <v>44</v>
      </c>
      <c r="E616" s="27">
        <v>1.5283084404307101E-2</v>
      </c>
      <c r="F616" s="27">
        <v>45</v>
      </c>
      <c r="G616" s="27">
        <v>1.5923566878980899E-2</v>
      </c>
      <c r="H616" s="27">
        <v>-1</v>
      </c>
      <c r="I616" s="27">
        <v>-2.2222222222222299</v>
      </c>
    </row>
    <row r="617" spans="1:9" x14ac:dyDescent="0.2">
      <c r="A617" s="27" t="s">
        <v>425</v>
      </c>
      <c r="B617" s="27" t="s">
        <v>228</v>
      </c>
      <c r="C617" s="27" t="s">
        <v>339</v>
      </c>
      <c r="D617" s="27">
        <v>29</v>
      </c>
      <c r="E617" s="27">
        <v>4.4891640866873098E-2</v>
      </c>
      <c r="F617" s="27">
        <v>30</v>
      </c>
      <c r="G617" s="27">
        <v>4.9833887043189397E-2</v>
      </c>
      <c r="H617" s="27">
        <v>-1</v>
      </c>
      <c r="I617" s="27">
        <v>-3.3333333333333299</v>
      </c>
    </row>
    <row r="618" spans="1:9" x14ac:dyDescent="0.2">
      <c r="A618" s="27" t="s">
        <v>426</v>
      </c>
      <c r="B618" s="27" t="s">
        <v>234</v>
      </c>
      <c r="C618" s="27" t="s">
        <v>342</v>
      </c>
      <c r="D618" s="27">
        <v>16</v>
      </c>
      <c r="E618" s="27">
        <v>0.11347517730496499</v>
      </c>
      <c r="F618" s="27">
        <v>17</v>
      </c>
      <c r="G618" s="27">
        <v>0.12230215827338101</v>
      </c>
      <c r="H618" s="27">
        <v>-1</v>
      </c>
      <c r="I618" s="27">
        <v>-5.8823529411764701</v>
      </c>
    </row>
    <row r="619" spans="1:9" x14ac:dyDescent="0.2">
      <c r="A619" s="27" t="s">
        <v>504</v>
      </c>
      <c r="B619" s="27" t="s">
        <v>157</v>
      </c>
      <c r="C619" s="27" t="s">
        <v>342</v>
      </c>
      <c r="D619" s="27">
        <v>256</v>
      </c>
      <c r="E619" s="27">
        <v>0.16410256410256399</v>
      </c>
      <c r="F619" s="27">
        <v>257</v>
      </c>
      <c r="G619" s="27">
        <v>0.14254021075984499</v>
      </c>
      <c r="H619" s="27">
        <v>-1</v>
      </c>
      <c r="I619" s="27">
        <v>-0.38910505836575698</v>
      </c>
    </row>
    <row r="620" spans="1:9" x14ac:dyDescent="0.2">
      <c r="A620" s="27" t="s">
        <v>504</v>
      </c>
      <c r="B620" s="27" t="s">
        <v>157</v>
      </c>
      <c r="C620" s="27" t="s">
        <v>335</v>
      </c>
      <c r="D620" s="27">
        <v>30</v>
      </c>
      <c r="E620" s="27">
        <v>1.9230769230769201E-2</v>
      </c>
      <c r="F620" s="27">
        <v>31</v>
      </c>
      <c r="G620" s="27">
        <v>1.7193566278424801E-2</v>
      </c>
      <c r="H620" s="27">
        <v>-1</v>
      </c>
      <c r="I620" s="27">
        <v>-3.2258064516128999</v>
      </c>
    </row>
    <row r="621" spans="1:9" x14ac:dyDescent="0.2">
      <c r="A621" s="27" t="s">
        <v>432</v>
      </c>
      <c r="B621" s="27" t="s">
        <v>185</v>
      </c>
      <c r="C621" s="27" t="s">
        <v>337</v>
      </c>
      <c r="D621" s="27">
        <v>44</v>
      </c>
      <c r="E621" s="27">
        <v>0.20091324200913199</v>
      </c>
      <c r="F621" s="27">
        <v>45</v>
      </c>
      <c r="G621" s="27">
        <v>0.2</v>
      </c>
      <c r="H621" s="27">
        <v>-1</v>
      </c>
      <c r="I621" s="27">
        <v>-2.2222222222222299</v>
      </c>
    </row>
    <row r="622" spans="1:9" x14ac:dyDescent="0.2">
      <c r="A622" s="27" t="s">
        <v>432</v>
      </c>
      <c r="B622" s="27" t="s">
        <v>185</v>
      </c>
      <c r="C622" s="27" t="s">
        <v>340</v>
      </c>
      <c r="D622" s="27">
        <v>33</v>
      </c>
      <c r="E622" s="27">
        <v>0.150684931506849</v>
      </c>
      <c r="F622" s="27">
        <v>34</v>
      </c>
      <c r="G622" s="27">
        <v>0.151111111111111</v>
      </c>
      <c r="H622" s="27">
        <v>-1</v>
      </c>
      <c r="I622" s="27">
        <v>-2.9411764705882399</v>
      </c>
    </row>
    <row r="623" spans="1:9" x14ac:dyDescent="0.2">
      <c r="A623" s="27" t="s">
        <v>433</v>
      </c>
      <c r="B623" s="27" t="s">
        <v>191</v>
      </c>
      <c r="C623" s="27" t="s">
        <v>342</v>
      </c>
      <c r="D623" s="27">
        <v>37</v>
      </c>
      <c r="E623" s="27">
        <v>3.4132841328413301E-2</v>
      </c>
      <c r="F623" s="27">
        <v>38</v>
      </c>
      <c r="G623" s="27">
        <v>3.6679536679536703E-2</v>
      </c>
      <c r="H623" s="27">
        <v>-1</v>
      </c>
      <c r="I623" s="27">
        <v>-2.6315789473684199</v>
      </c>
    </row>
    <row r="624" spans="1:9" x14ac:dyDescent="0.2">
      <c r="A624" s="27" t="s">
        <v>436</v>
      </c>
      <c r="B624" s="27" t="s">
        <v>195</v>
      </c>
      <c r="C624" s="27" t="s">
        <v>342</v>
      </c>
      <c r="D624" s="27">
        <v>109</v>
      </c>
      <c r="E624" s="27">
        <v>0.143989431968296</v>
      </c>
      <c r="F624" s="27">
        <v>110</v>
      </c>
      <c r="G624" s="27">
        <v>0.14884979702300399</v>
      </c>
      <c r="H624" s="27">
        <v>-1</v>
      </c>
      <c r="I624" s="27">
        <v>-0.90909090909090395</v>
      </c>
    </row>
    <row r="625" spans="1:9" x14ac:dyDescent="0.2">
      <c r="A625" s="27" t="s">
        <v>437</v>
      </c>
      <c r="B625" s="27" t="s">
        <v>198</v>
      </c>
      <c r="C625" s="27" t="s">
        <v>337</v>
      </c>
      <c r="D625" s="27">
        <v>117</v>
      </c>
      <c r="E625" s="27">
        <v>4.6447002778880503E-2</v>
      </c>
      <c r="F625" s="27">
        <v>118</v>
      </c>
      <c r="G625" s="27">
        <v>4.6603475513428097E-2</v>
      </c>
      <c r="H625" s="27">
        <v>-1</v>
      </c>
      <c r="I625" s="27">
        <v>-0.84745762711864203</v>
      </c>
    </row>
    <row r="626" spans="1:9" x14ac:dyDescent="0.2">
      <c r="A626" s="27" t="s">
        <v>437</v>
      </c>
      <c r="B626" s="27" t="s">
        <v>198</v>
      </c>
      <c r="C626" s="27" t="s">
        <v>343</v>
      </c>
      <c r="D626" s="27">
        <v>14</v>
      </c>
      <c r="E626" s="27">
        <v>5.5577610162763002E-3</v>
      </c>
      <c r="F626" s="27">
        <v>15</v>
      </c>
      <c r="G626" s="27">
        <v>5.9241706161137402E-3</v>
      </c>
      <c r="H626" s="27">
        <v>-1</v>
      </c>
      <c r="I626" s="27">
        <v>-6.6666666666666696</v>
      </c>
    </row>
    <row r="627" spans="1:9" x14ac:dyDescent="0.2">
      <c r="A627" s="27" t="s">
        <v>441</v>
      </c>
      <c r="B627" s="27" t="s">
        <v>206</v>
      </c>
      <c r="C627" s="27" t="s">
        <v>342</v>
      </c>
      <c r="D627" s="27">
        <v>16</v>
      </c>
      <c r="E627" s="27">
        <v>0.16</v>
      </c>
      <c r="F627" s="27">
        <v>17</v>
      </c>
      <c r="G627" s="27">
        <v>0.160377358490566</v>
      </c>
      <c r="H627" s="27">
        <v>-1</v>
      </c>
      <c r="I627" s="27">
        <v>-5.8823529411764701</v>
      </c>
    </row>
    <row r="628" spans="1:9" x14ac:dyDescent="0.2">
      <c r="A628" s="27" t="s">
        <v>443</v>
      </c>
      <c r="B628" s="27" t="s">
        <v>159</v>
      </c>
      <c r="C628" s="27" t="s">
        <v>339</v>
      </c>
      <c r="D628" s="27">
        <v>21</v>
      </c>
      <c r="E628" s="27">
        <v>9.2348284960422199E-3</v>
      </c>
      <c r="F628" s="27">
        <v>22</v>
      </c>
      <c r="G628" s="27">
        <v>9.5693779904306199E-3</v>
      </c>
      <c r="H628" s="27">
        <v>-1</v>
      </c>
      <c r="I628" s="27">
        <v>-4.5454545454545396</v>
      </c>
    </row>
    <row r="629" spans="1:9" x14ac:dyDescent="0.2">
      <c r="A629" s="27" t="s">
        <v>445</v>
      </c>
      <c r="B629" s="27" t="s">
        <v>200</v>
      </c>
      <c r="C629" s="27" t="s">
        <v>336</v>
      </c>
      <c r="D629" s="27">
        <v>13</v>
      </c>
      <c r="E629" s="27">
        <v>1.99692780337942E-2</v>
      </c>
      <c r="F629" s="27">
        <v>14</v>
      </c>
      <c r="G629" s="27">
        <v>2.1180030257186101E-2</v>
      </c>
      <c r="H629" s="27">
        <v>-1</v>
      </c>
      <c r="I629" s="27">
        <v>-7.1428571428571397</v>
      </c>
    </row>
    <row r="630" spans="1:9" x14ac:dyDescent="0.2">
      <c r="A630" s="27" t="s">
        <v>445</v>
      </c>
      <c r="B630" s="27" t="s">
        <v>200</v>
      </c>
      <c r="C630" s="27" t="s">
        <v>342</v>
      </c>
      <c r="D630" s="27">
        <v>35</v>
      </c>
      <c r="E630" s="27">
        <v>5.3763440860215103E-2</v>
      </c>
      <c r="F630" s="27">
        <v>36</v>
      </c>
      <c r="G630" s="27">
        <v>5.4462934947049901E-2</v>
      </c>
      <c r="H630" s="27">
        <v>-1</v>
      </c>
      <c r="I630" s="27">
        <v>-2.7777777777777799</v>
      </c>
    </row>
    <row r="631" spans="1:9" x14ac:dyDescent="0.2">
      <c r="A631" s="27" t="s">
        <v>446</v>
      </c>
      <c r="B631" s="27" t="s">
        <v>167</v>
      </c>
      <c r="C631" s="27" t="s">
        <v>342</v>
      </c>
      <c r="D631" s="27">
        <v>123</v>
      </c>
      <c r="E631" s="27">
        <v>4.4841414509660997E-2</v>
      </c>
      <c r="F631" s="27">
        <v>124</v>
      </c>
      <c r="G631" s="27">
        <v>4.4911264034769999E-2</v>
      </c>
      <c r="H631" s="27">
        <v>-1</v>
      </c>
      <c r="I631" s="27">
        <v>-0.80645161290322498</v>
      </c>
    </row>
    <row r="632" spans="1:9" x14ac:dyDescent="0.2">
      <c r="A632" s="27" t="s">
        <v>452</v>
      </c>
      <c r="B632" s="27" t="s">
        <v>192</v>
      </c>
      <c r="C632" s="27" t="s">
        <v>338</v>
      </c>
      <c r="D632" s="27">
        <v>14</v>
      </c>
      <c r="E632" s="27">
        <v>0.19178082191780799</v>
      </c>
      <c r="F632" s="27">
        <v>15</v>
      </c>
      <c r="G632" s="27">
        <v>0.20833333333333301</v>
      </c>
      <c r="H632" s="27">
        <v>-1</v>
      </c>
      <c r="I632" s="27">
        <v>-6.6666666666666696</v>
      </c>
    </row>
    <row r="633" spans="1:9" x14ac:dyDescent="0.2">
      <c r="A633" s="27" t="s">
        <v>454</v>
      </c>
      <c r="B633" s="27" t="s">
        <v>201</v>
      </c>
      <c r="C633" s="27" t="s">
        <v>335</v>
      </c>
      <c r="D633" s="27">
        <v>62</v>
      </c>
      <c r="E633" s="27">
        <v>0.38750000000000001</v>
      </c>
      <c r="F633" s="27">
        <v>63</v>
      </c>
      <c r="G633" s="27">
        <v>0.38414634146341498</v>
      </c>
      <c r="H633" s="27">
        <v>-1</v>
      </c>
      <c r="I633" s="27">
        <v>-1.5873015873015901</v>
      </c>
    </row>
    <row r="634" spans="1:9" x14ac:dyDescent="0.2">
      <c r="A634" s="27" t="s">
        <v>506</v>
      </c>
      <c r="B634" s="27" t="s">
        <v>172</v>
      </c>
      <c r="C634" s="27" t="s">
        <v>339</v>
      </c>
      <c r="D634" s="27">
        <v>214</v>
      </c>
      <c r="E634" s="27">
        <v>3.1304856641310698E-2</v>
      </c>
      <c r="F634" s="27">
        <v>215</v>
      </c>
      <c r="G634" s="27">
        <v>3.2955242182710003E-2</v>
      </c>
      <c r="H634" s="27">
        <v>-1</v>
      </c>
      <c r="I634" s="27">
        <v>-0.46511627906976599</v>
      </c>
    </row>
    <row r="635" spans="1:9" x14ac:dyDescent="0.2">
      <c r="A635" s="27" t="s">
        <v>461</v>
      </c>
      <c r="B635" s="27" t="s">
        <v>216</v>
      </c>
      <c r="C635" s="27" t="s">
        <v>342</v>
      </c>
      <c r="D635" s="27">
        <v>0</v>
      </c>
      <c r="E635" s="27">
        <v>0</v>
      </c>
      <c r="F635" s="27">
        <v>1</v>
      </c>
      <c r="G635" s="27">
        <v>3.9525691699604697E-3</v>
      </c>
      <c r="H635" s="27">
        <v>-1</v>
      </c>
      <c r="I635" s="27">
        <v>-100</v>
      </c>
    </row>
    <row r="636" spans="1:9" x14ac:dyDescent="0.2">
      <c r="A636" s="27" t="s">
        <v>463</v>
      </c>
      <c r="B636" s="27" t="s">
        <v>147</v>
      </c>
      <c r="C636" s="27" t="s">
        <v>341</v>
      </c>
      <c r="D636" s="27">
        <v>6</v>
      </c>
      <c r="E636" s="27">
        <v>2.5865413631072999E-4</v>
      </c>
      <c r="F636" s="27">
        <v>7</v>
      </c>
      <c r="G636" s="27">
        <v>3.0346382277712699E-4</v>
      </c>
      <c r="H636" s="27">
        <v>-1</v>
      </c>
      <c r="I636" s="27">
        <v>-14.285714285714301</v>
      </c>
    </row>
    <row r="637" spans="1:9" x14ac:dyDescent="0.2">
      <c r="A637" s="27" t="s">
        <v>464</v>
      </c>
      <c r="B637" s="27" t="s">
        <v>245</v>
      </c>
      <c r="C637" s="27" t="s">
        <v>342</v>
      </c>
      <c r="D637" s="27">
        <v>22</v>
      </c>
      <c r="E637" s="27">
        <v>3.1746031746031703E-2</v>
      </c>
      <c r="F637" s="27">
        <v>23</v>
      </c>
      <c r="G637" s="27">
        <v>3.3674963396778897E-2</v>
      </c>
      <c r="H637" s="27">
        <v>-1</v>
      </c>
      <c r="I637" s="27">
        <v>-4.3478260869565197</v>
      </c>
    </row>
    <row r="638" spans="1:9" x14ac:dyDescent="0.2">
      <c r="A638" s="27" t="s">
        <v>464</v>
      </c>
      <c r="B638" s="27" t="s">
        <v>245</v>
      </c>
      <c r="C638" s="27" t="s">
        <v>335</v>
      </c>
      <c r="D638" s="27">
        <v>24</v>
      </c>
      <c r="E638" s="27">
        <v>3.4632034632034597E-2</v>
      </c>
      <c r="F638" s="27">
        <v>25</v>
      </c>
      <c r="G638" s="27">
        <v>3.6603221083455303E-2</v>
      </c>
      <c r="H638" s="27">
        <v>-1</v>
      </c>
      <c r="I638" s="27">
        <v>-4</v>
      </c>
    </row>
    <row r="639" spans="1:9" x14ac:dyDescent="0.2">
      <c r="A639" s="27" t="s">
        <v>465</v>
      </c>
      <c r="B639" s="27" t="s">
        <v>197</v>
      </c>
      <c r="C639" s="27" t="s">
        <v>340</v>
      </c>
      <c r="D639" s="27">
        <v>52</v>
      </c>
      <c r="E639" s="27">
        <v>7.9632465543644698E-2</v>
      </c>
      <c r="F639" s="27">
        <v>53</v>
      </c>
      <c r="G639" s="27">
        <v>9.1379310344827602E-2</v>
      </c>
      <c r="H639" s="27">
        <v>-1</v>
      </c>
      <c r="I639" s="27">
        <v>-1.88679245283019</v>
      </c>
    </row>
    <row r="640" spans="1:9" x14ac:dyDescent="0.2">
      <c r="A640" s="27" t="s">
        <v>466</v>
      </c>
      <c r="B640" s="27" t="s">
        <v>162</v>
      </c>
      <c r="C640" s="27" t="s">
        <v>343</v>
      </c>
      <c r="D640" s="27">
        <v>14</v>
      </c>
      <c r="E640" s="27">
        <v>2.9529635098080602E-3</v>
      </c>
      <c r="F640" s="27">
        <v>15</v>
      </c>
      <c r="G640" s="27">
        <v>3.1935277836917198E-3</v>
      </c>
      <c r="H640" s="27">
        <v>-1</v>
      </c>
      <c r="I640" s="27">
        <v>-6.6666666666666696</v>
      </c>
    </row>
    <row r="641" spans="1:9" x14ac:dyDescent="0.2">
      <c r="A641" s="27" t="s">
        <v>471</v>
      </c>
      <c r="B641" s="27" t="s">
        <v>220</v>
      </c>
      <c r="C641" s="27" t="s">
        <v>338</v>
      </c>
      <c r="D641" s="27">
        <v>6</v>
      </c>
      <c r="E641" s="27">
        <v>0.12</v>
      </c>
      <c r="F641" s="27">
        <v>7</v>
      </c>
      <c r="G641" s="27">
        <v>0.2</v>
      </c>
      <c r="H641" s="27">
        <v>-1</v>
      </c>
      <c r="I641" s="27">
        <v>-14.285714285714301</v>
      </c>
    </row>
    <row r="642" spans="1:9" x14ac:dyDescent="0.2">
      <c r="A642" s="27" t="s">
        <v>472</v>
      </c>
      <c r="B642" s="27" t="s">
        <v>231</v>
      </c>
      <c r="C642" s="27" t="s">
        <v>342</v>
      </c>
      <c r="D642" s="27">
        <v>13</v>
      </c>
      <c r="E642" s="27">
        <v>0.17333333333333301</v>
      </c>
      <c r="F642" s="27">
        <v>14</v>
      </c>
      <c r="G642" s="27">
        <v>0.172839506172839</v>
      </c>
      <c r="H642" s="27">
        <v>-1</v>
      </c>
      <c r="I642" s="27">
        <v>-7.1428571428571397</v>
      </c>
    </row>
    <row r="643" spans="1:9" x14ac:dyDescent="0.2">
      <c r="A643" s="27" t="s">
        <v>474</v>
      </c>
      <c r="B643" s="27" t="s">
        <v>221</v>
      </c>
      <c r="C643" s="27" t="s">
        <v>336</v>
      </c>
      <c r="D643" s="27">
        <v>30</v>
      </c>
      <c r="E643" s="27">
        <v>3.0487804878048801E-2</v>
      </c>
      <c r="F643" s="27">
        <v>31</v>
      </c>
      <c r="G643" s="27">
        <v>3.1124497991967901E-2</v>
      </c>
      <c r="H643" s="27">
        <v>-1</v>
      </c>
      <c r="I643" s="27">
        <v>-3.2258064516128999</v>
      </c>
    </row>
    <row r="644" spans="1:9" x14ac:dyDescent="0.2">
      <c r="A644" s="27" t="s">
        <v>474</v>
      </c>
      <c r="B644" s="27" t="s">
        <v>221</v>
      </c>
      <c r="C644" s="27" t="s">
        <v>335</v>
      </c>
      <c r="D644" s="27">
        <v>20</v>
      </c>
      <c r="E644" s="27">
        <v>2.0325203252032499E-2</v>
      </c>
      <c r="F644" s="27">
        <v>21</v>
      </c>
      <c r="G644" s="27">
        <v>2.1084337349397599E-2</v>
      </c>
      <c r="H644" s="27">
        <v>-1</v>
      </c>
      <c r="I644" s="27">
        <v>-4.7619047619047699</v>
      </c>
    </row>
    <row r="645" spans="1:9" x14ac:dyDescent="0.2">
      <c r="A645" s="27" t="s">
        <v>475</v>
      </c>
      <c r="B645" s="27" t="s">
        <v>222</v>
      </c>
      <c r="C645" s="27" t="s">
        <v>342</v>
      </c>
      <c r="D645" s="27">
        <v>0</v>
      </c>
      <c r="E645" s="27">
        <v>0</v>
      </c>
      <c r="F645" s="27">
        <v>1</v>
      </c>
      <c r="G645" s="27">
        <v>2.2222222222222199E-2</v>
      </c>
      <c r="H645" s="27">
        <v>-1</v>
      </c>
      <c r="I645" s="27">
        <v>-100</v>
      </c>
    </row>
    <row r="646" spans="1:9" x14ac:dyDescent="0.2">
      <c r="A646" s="27" t="s">
        <v>477</v>
      </c>
      <c r="B646" s="27" t="s">
        <v>180</v>
      </c>
      <c r="C646" s="27" t="s">
        <v>340</v>
      </c>
      <c r="D646" s="27">
        <v>289</v>
      </c>
      <c r="E646" s="27">
        <v>0.230095541401274</v>
      </c>
      <c r="F646" s="27">
        <v>290</v>
      </c>
      <c r="G646" s="27">
        <v>0.222052067381317</v>
      </c>
      <c r="H646" s="27">
        <v>-1</v>
      </c>
      <c r="I646" s="27">
        <v>-0.34482758620689702</v>
      </c>
    </row>
    <row r="647" spans="1:9" x14ac:dyDescent="0.2">
      <c r="A647" s="27" t="s">
        <v>479</v>
      </c>
      <c r="B647" s="27" t="s">
        <v>238</v>
      </c>
      <c r="C647" s="27" t="s">
        <v>335</v>
      </c>
      <c r="D647" s="27">
        <v>71</v>
      </c>
      <c r="E647" s="27">
        <v>2.8897028897028901E-2</v>
      </c>
      <c r="F647" s="27">
        <v>72</v>
      </c>
      <c r="G647" s="27">
        <v>3.1304347826087001E-2</v>
      </c>
      <c r="H647" s="27">
        <v>-1</v>
      </c>
      <c r="I647" s="27">
        <v>-1.38888888888888</v>
      </c>
    </row>
    <row r="648" spans="1:9" x14ac:dyDescent="0.2">
      <c r="A648" s="27" t="s">
        <v>480</v>
      </c>
      <c r="B648" s="27" t="s">
        <v>183</v>
      </c>
      <c r="C648" s="27" t="s">
        <v>338</v>
      </c>
      <c r="D648" s="27">
        <v>16</v>
      </c>
      <c r="E648" s="27">
        <v>4.9689440993788803E-2</v>
      </c>
      <c r="F648" s="27">
        <v>17</v>
      </c>
      <c r="G648" s="27">
        <v>5.5555555555555601E-2</v>
      </c>
      <c r="H648" s="27">
        <v>-1</v>
      </c>
      <c r="I648" s="27">
        <v>-5.8823529411764701</v>
      </c>
    </row>
    <row r="649" spans="1:9" x14ac:dyDescent="0.2">
      <c r="A649" s="27" t="s">
        <v>484</v>
      </c>
      <c r="B649" s="27" t="s">
        <v>239</v>
      </c>
      <c r="C649" s="27" t="s">
        <v>340</v>
      </c>
      <c r="D649" s="27">
        <v>118</v>
      </c>
      <c r="E649" s="27">
        <v>0.243801652892562</v>
      </c>
      <c r="F649" s="27">
        <v>119</v>
      </c>
      <c r="G649" s="27">
        <v>0.26211453744493401</v>
      </c>
      <c r="H649" s="27">
        <v>-1</v>
      </c>
      <c r="I649" s="27">
        <v>-0.84033613445377897</v>
      </c>
    </row>
    <row r="650" spans="1:9" x14ac:dyDescent="0.2">
      <c r="A650" s="27" t="s">
        <v>485</v>
      </c>
      <c r="B650" s="27" t="s">
        <v>153</v>
      </c>
      <c r="C650" s="27" t="s">
        <v>339</v>
      </c>
      <c r="D650" s="27">
        <v>526</v>
      </c>
      <c r="E650" s="27">
        <v>8.1702392047219602E-2</v>
      </c>
      <c r="F650" s="27">
        <v>527</v>
      </c>
      <c r="G650" s="27">
        <v>8.9125655335701007E-2</v>
      </c>
      <c r="H650" s="27">
        <v>-1</v>
      </c>
      <c r="I650" s="27">
        <v>-0.18975332068311701</v>
      </c>
    </row>
    <row r="651" spans="1:9" x14ac:dyDescent="0.2">
      <c r="A651" s="27" t="s">
        <v>486</v>
      </c>
      <c r="B651" s="27" t="s">
        <v>155</v>
      </c>
      <c r="C651" s="27" t="s">
        <v>340</v>
      </c>
      <c r="D651" s="27">
        <v>199</v>
      </c>
      <c r="E651" s="27">
        <v>7.0919458303635094E-2</v>
      </c>
      <c r="F651" s="27">
        <v>200</v>
      </c>
      <c r="G651" s="27">
        <v>7.0472163495419293E-2</v>
      </c>
      <c r="H651" s="27">
        <v>-1</v>
      </c>
      <c r="I651" s="27">
        <v>-0.5</v>
      </c>
    </row>
    <row r="652" spans="1:9" x14ac:dyDescent="0.2">
      <c r="A652" s="27" t="s">
        <v>491</v>
      </c>
      <c r="B652" s="27" t="s">
        <v>178</v>
      </c>
      <c r="C652" s="27" t="s">
        <v>340</v>
      </c>
      <c r="D652" s="27">
        <v>414</v>
      </c>
      <c r="E652" s="27">
        <v>0.33441033925686597</v>
      </c>
      <c r="F652" s="27">
        <v>415</v>
      </c>
      <c r="G652" s="27">
        <v>0.33120510774142098</v>
      </c>
      <c r="H652" s="27">
        <v>-1</v>
      </c>
      <c r="I652" s="27">
        <v>-0.240963855421683</v>
      </c>
    </row>
    <row r="653" spans="1:9" x14ac:dyDescent="0.2">
      <c r="A653" s="27" t="s">
        <v>491</v>
      </c>
      <c r="B653" s="27" t="s">
        <v>178</v>
      </c>
      <c r="C653" s="27" t="s">
        <v>342</v>
      </c>
      <c r="D653" s="27">
        <v>100</v>
      </c>
      <c r="E653" s="27">
        <v>8.0775444264943499E-2</v>
      </c>
      <c r="F653" s="27">
        <v>101</v>
      </c>
      <c r="G653" s="27">
        <v>8.0606544293695098E-2</v>
      </c>
      <c r="H653" s="27">
        <v>-1</v>
      </c>
      <c r="I653" s="27">
        <v>-0.99009900990099098</v>
      </c>
    </row>
    <row r="654" spans="1:9" x14ac:dyDescent="0.2">
      <c r="A654" s="27" t="s">
        <v>491</v>
      </c>
      <c r="B654" s="27" t="s">
        <v>178</v>
      </c>
      <c r="C654" s="27" t="s">
        <v>339</v>
      </c>
      <c r="D654" s="27">
        <v>8</v>
      </c>
      <c r="E654" s="27">
        <v>6.4620355411954796E-3</v>
      </c>
      <c r="F654" s="27">
        <v>9</v>
      </c>
      <c r="G654" s="27">
        <v>7.1827613727055099E-3</v>
      </c>
      <c r="H654" s="27">
        <v>-1</v>
      </c>
      <c r="I654" s="27">
        <v>-11.1111111111111</v>
      </c>
    </row>
    <row r="655" spans="1:9" x14ac:dyDescent="0.2">
      <c r="A655" s="27" t="s">
        <v>495</v>
      </c>
      <c r="B655" s="27" t="s">
        <v>161</v>
      </c>
      <c r="C655" s="27" t="s">
        <v>336</v>
      </c>
      <c r="D655" s="27">
        <v>8</v>
      </c>
      <c r="E655" s="27">
        <v>4.1237113402061903E-2</v>
      </c>
      <c r="F655" s="27">
        <v>9</v>
      </c>
      <c r="G655" s="27">
        <v>1.8145161290322599E-2</v>
      </c>
      <c r="H655" s="27">
        <v>-1</v>
      </c>
      <c r="I655" s="27">
        <v>-11.1111111111111</v>
      </c>
    </row>
    <row r="656" spans="1:9" x14ac:dyDescent="0.2">
      <c r="A656" s="27" t="s">
        <v>496</v>
      </c>
      <c r="B656" s="27" t="s">
        <v>194</v>
      </c>
      <c r="C656" s="27" t="s">
        <v>339</v>
      </c>
      <c r="D656" s="27">
        <v>10</v>
      </c>
      <c r="E656" s="27">
        <v>1.9841269841269799E-2</v>
      </c>
      <c r="F656" s="27">
        <v>11</v>
      </c>
      <c r="G656" s="27">
        <v>2.11946050096339E-2</v>
      </c>
      <c r="H656" s="27">
        <v>-1</v>
      </c>
      <c r="I656" s="27">
        <v>-9.0909090909090899</v>
      </c>
    </row>
    <row r="657" spans="1:9" x14ac:dyDescent="0.2">
      <c r="A657" s="27" t="s">
        <v>497</v>
      </c>
      <c r="B657" s="27" t="s">
        <v>143</v>
      </c>
      <c r="C657" s="27" t="s">
        <v>343</v>
      </c>
      <c r="D657" s="27">
        <v>110</v>
      </c>
      <c r="E657" s="27">
        <v>9.3277253917644699E-4</v>
      </c>
      <c r="F657" s="27">
        <v>111</v>
      </c>
      <c r="G657" s="27">
        <v>9.5211137129770195E-4</v>
      </c>
      <c r="H657" s="27">
        <v>-1</v>
      </c>
      <c r="I657" s="27">
        <v>-0.90090090090090302</v>
      </c>
    </row>
    <row r="658" spans="1:9" x14ac:dyDescent="0.2">
      <c r="A658" s="27" t="s">
        <v>568</v>
      </c>
      <c r="B658" s="27" t="s">
        <v>256</v>
      </c>
      <c r="C658" s="27" t="s">
        <v>340</v>
      </c>
      <c r="D658" s="27">
        <v>16</v>
      </c>
      <c r="E658" s="27">
        <v>1.64102564102564E-2</v>
      </c>
      <c r="F658" s="27">
        <v>17</v>
      </c>
      <c r="G658" s="27">
        <v>1.7119838872104699E-2</v>
      </c>
      <c r="H658" s="27">
        <v>-1</v>
      </c>
      <c r="I658" s="27">
        <v>-5.8823529411764701</v>
      </c>
    </row>
    <row r="659" spans="1:9" x14ac:dyDescent="0.2">
      <c r="A659" s="27" t="s">
        <v>502</v>
      </c>
      <c r="B659" s="27" t="s">
        <v>174</v>
      </c>
      <c r="C659" s="27" t="s">
        <v>338</v>
      </c>
      <c r="D659" s="27">
        <v>3383</v>
      </c>
      <c r="E659" s="27">
        <v>0.60594662367902596</v>
      </c>
      <c r="F659" s="27">
        <v>3385</v>
      </c>
      <c r="G659" s="27">
        <v>0.60782905369007001</v>
      </c>
      <c r="H659" s="27">
        <v>-2</v>
      </c>
      <c r="I659" s="27">
        <v>-5.9084194977843098E-2</v>
      </c>
    </row>
    <row r="660" spans="1:9" x14ac:dyDescent="0.2">
      <c r="A660" s="27" t="s">
        <v>556</v>
      </c>
      <c r="B660" s="27" t="s">
        <v>189</v>
      </c>
      <c r="C660" s="27" t="s">
        <v>337</v>
      </c>
      <c r="D660" s="27">
        <v>187</v>
      </c>
      <c r="E660" s="27">
        <v>0.43488372093023298</v>
      </c>
      <c r="F660" s="27">
        <v>189</v>
      </c>
      <c r="G660" s="27">
        <v>0.4375</v>
      </c>
      <c r="H660" s="27">
        <v>-2</v>
      </c>
      <c r="I660" s="27">
        <v>-1.0582010582010599</v>
      </c>
    </row>
    <row r="661" spans="1:9" x14ac:dyDescent="0.2">
      <c r="A661" s="27" t="s">
        <v>556</v>
      </c>
      <c r="B661" s="27" t="s">
        <v>189</v>
      </c>
      <c r="C661" s="27" t="s">
        <v>336</v>
      </c>
      <c r="D661" s="27">
        <v>12</v>
      </c>
      <c r="E661" s="27">
        <v>2.7906976744186001E-2</v>
      </c>
      <c r="F661" s="27">
        <v>14</v>
      </c>
      <c r="G661" s="27">
        <v>3.2407407407407399E-2</v>
      </c>
      <c r="H661" s="27">
        <v>-2</v>
      </c>
      <c r="I661" s="27">
        <v>-14.285714285714301</v>
      </c>
    </row>
    <row r="662" spans="1:9" x14ac:dyDescent="0.2">
      <c r="A662" s="27" t="s">
        <v>556</v>
      </c>
      <c r="B662" s="27" t="s">
        <v>189</v>
      </c>
      <c r="C662" s="27" t="s">
        <v>338</v>
      </c>
      <c r="D662" s="27">
        <v>36</v>
      </c>
      <c r="E662" s="27">
        <v>8.3720930232558097E-2</v>
      </c>
      <c r="F662" s="27">
        <v>38</v>
      </c>
      <c r="G662" s="27">
        <v>8.7962962962963007E-2</v>
      </c>
      <c r="H662" s="27">
        <v>-2</v>
      </c>
      <c r="I662" s="27">
        <v>-5.2631578947368496</v>
      </c>
    </row>
    <row r="663" spans="1:9" x14ac:dyDescent="0.2">
      <c r="A663" s="27" t="s">
        <v>562</v>
      </c>
      <c r="B663" s="27" t="s">
        <v>209</v>
      </c>
      <c r="C663" s="27" t="s">
        <v>335</v>
      </c>
      <c r="D663" s="27">
        <v>9</v>
      </c>
      <c r="E663" s="27">
        <v>0.2</v>
      </c>
      <c r="F663" s="27">
        <v>11</v>
      </c>
      <c r="G663" s="27">
        <v>0.22916666666666699</v>
      </c>
      <c r="H663" s="27">
        <v>-2</v>
      </c>
      <c r="I663" s="27">
        <v>-18.181818181818201</v>
      </c>
    </row>
    <row r="664" spans="1:9" x14ac:dyDescent="0.2">
      <c r="A664" s="27" t="s">
        <v>546</v>
      </c>
      <c r="B664" s="27" t="s">
        <v>248</v>
      </c>
      <c r="C664" s="27" t="s">
        <v>337</v>
      </c>
      <c r="D664" s="27">
        <v>340</v>
      </c>
      <c r="E664" s="27">
        <v>0.175892395240559</v>
      </c>
      <c r="F664" s="27">
        <v>342</v>
      </c>
      <c r="G664" s="27">
        <v>0.17298937784522</v>
      </c>
      <c r="H664" s="27">
        <v>-2</v>
      </c>
      <c r="I664" s="27">
        <v>-0.58479532163743198</v>
      </c>
    </row>
    <row r="665" spans="1:9" x14ac:dyDescent="0.2">
      <c r="A665" s="27" t="s">
        <v>543</v>
      </c>
      <c r="B665" s="27" t="s">
        <v>171</v>
      </c>
      <c r="C665" s="27" t="s">
        <v>339</v>
      </c>
      <c r="D665" s="27">
        <v>33</v>
      </c>
      <c r="E665" s="27">
        <v>7.0362473347548001E-3</v>
      </c>
      <c r="F665" s="27">
        <v>35</v>
      </c>
      <c r="G665" s="27">
        <v>7.3252406864796997E-3</v>
      </c>
      <c r="H665" s="27">
        <v>-2</v>
      </c>
      <c r="I665" s="27">
        <v>-5.7142857142857197</v>
      </c>
    </row>
    <row r="666" spans="1:9" x14ac:dyDescent="0.2">
      <c r="A666" s="27" t="s">
        <v>558</v>
      </c>
      <c r="B666" s="27" t="s">
        <v>254</v>
      </c>
      <c r="C666" s="27" t="s">
        <v>340</v>
      </c>
      <c r="D666" s="27">
        <v>27</v>
      </c>
      <c r="E666" s="27">
        <v>7.1428571428571397E-2</v>
      </c>
      <c r="F666" s="27">
        <v>29</v>
      </c>
      <c r="G666" s="27">
        <v>7.6517150395778402E-2</v>
      </c>
      <c r="H666" s="27">
        <v>-2</v>
      </c>
      <c r="I666" s="27">
        <v>-6.8965517241379297</v>
      </c>
    </row>
    <row r="667" spans="1:9" x14ac:dyDescent="0.2">
      <c r="A667" s="27" t="s">
        <v>559</v>
      </c>
      <c r="B667" s="27" t="s">
        <v>184</v>
      </c>
      <c r="C667" s="27" t="s">
        <v>337</v>
      </c>
      <c r="D667" s="27">
        <v>220</v>
      </c>
      <c r="E667" s="27">
        <v>0.13968253968253999</v>
      </c>
      <c r="F667" s="27">
        <v>222</v>
      </c>
      <c r="G667" s="27">
        <v>0.13763174209547399</v>
      </c>
      <c r="H667" s="27">
        <v>-2</v>
      </c>
      <c r="I667" s="27">
        <v>-0.90090090090090302</v>
      </c>
    </row>
    <row r="668" spans="1:9" x14ac:dyDescent="0.2">
      <c r="A668" s="27" t="s">
        <v>559</v>
      </c>
      <c r="B668" s="27" t="s">
        <v>184</v>
      </c>
      <c r="C668" s="27" t="s">
        <v>336</v>
      </c>
      <c r="D668" s="27">
        <v>31</v>
      </c>
      <c r="E668" s="27">
        <v>1.9682539682539701E-2</v>
      </c>
      <c r="F668" s="27">
        <v>33</v>
      </c>
      <c r="G668" s="27">
        <v>2.0458772473651601E-2</v>
      </c>
      <c r="H668" s="27">
        <v>-2</v>
      </c>
      <c r="I668" s="27">
        <v>-6.0606060606060597</v>
      </c>
    </row>
    <row r="669" spans="1:9" x14ac:dyDescent="0.2">
      <c r="A669" s="27" t="s">
        <v>549</v>
      </c>
      <c r="B669" s="27" t="s">
        <v>257</v>
      </c>
      <c r="C669" s="27" t="s">
        <v>340</v>
      </c>
      <c r="D669" s="27">
        <v>75</v>
      </c>
      <c r="E669" s="27">
        <v>3.1341412452987903E-2</v>
      </c>
      <c r="F669" s="27">
        <v>77</v>
      </c>
      <c r="G669" s="27">
        <v>3.2190635451505002E-2</v>
      </c>
      <c r="H669" s="27">
        <v>-2</v>
      </c>
      <c r="I669" s="27">
        <v>-2.5974025974026</v>
      </c>
    </row>
    <row r="670" spans="1:9" x14ac:dyDescent="0.2">
      <c r="A670" s="27" t="s">
        <v>547</v>
      </c>
      <c r="B670" s="27" t="s">
        <v>249</v>
      </c>
      <c r="C670" s="27" t="s">
        <v>336</v>
      </c>
      <c r="D670" s="27">
        <v>14</v>
      </c>
      <c r="E670" s="27">
        <v>1.8970189701897001E-2</v>
      </c>
      <c r="F670" s="27">
        <v>16</v>
      </c>
      <c r="G670" s="27">
        <v>2.9684601113172501E-2</v>
      </c>
      <c r="H670" s="27">
        <v>-2</v>
      </c>
      <c r="I670" s="27">
        <v>-12.5</v>
      </c>
    </row>
    <row r="671" spans="1:9" x14ac:dyDescent="0.2">
      <c r="A671" s="27" t="s">
        <v>547</v>
      </c>
      <c r="B671" s="27" t="s">
        <v>249</v>
      </c>
      <c r="C671" s="27" t="s">
        <v>338</v>
      </c>
      <c r="D671" s="27">
        <v>86</v>
      </c>
      <c r="E671" s="27">
        <v>0.116531165311653</v>
      </c>
      <c r="F671" s="27">
        <v>88</v>
      </c>
      <c r="G671" s="27">
        <v>0.16326530612244899</v>
      </c>
      <c r="H671" s="27">
        <v>-2</v>
      </c>
      <c r="I671" s="27">
        <v>-2.2727272727272698</v>
      </c>
    </row>
    <row r="672" spans="1:9" x14ac:dyDescent="0.2">
      <c r="A672" s="27" t="s">
        <v>548</v>
      </c>
      <c r="B672" s="27" t="s">
        <v>250</v>
      </c>
      <c r="C672" s="27" t="s">
        <v>337</v>
      </c>
      <c r="D672" s="27">
        <v>348</v>
      </c>
      <c r="E672" s="27">
        <v>0.25327510917030599</v>
      </c>
      <c r="F672" s="27">
        <v>350</v>
      </c>
      <c r="G672" s="27">
        <v>0.25510204081632698</v>
      </c>
      <c r="H672" s="27">
        <v>-2</v>
      </c>
      <c r="I672" s="27">
        <v>-0.57142857142856696</v>
      </c>
    </row>
    <row r="673" spans="1:9" x14ac:dyDescent="0.2">
      <c r="A673" s="27" t="s">
        <v>416</v>
      </c>
      <c r="B673" s="27" t="s">
        <v>261</v>
      </c>
      <c r="C673" s="27" t="s">
        <v>339</v>
      </c>
      <c r="D673" s="27">
        <v>46</v>
      </c>
      <c r="E673" s="27">
        <v>1.16544210793007E-2</v>
      </c>
      <c r="F673" s="27">
        <v>48</v>
      </c>
      <c r="G673" s="27">
        <v>1.23839009287926E-2</v>
      </c>
      <c r="H673" s="27">
        <v>-2</v>
      </c>
      <c r="I673" s="27">
        <v>-4.1666666666666599</v>
      </c>
    </row>
    <row r="674" spans="1:9" x14ac:dyDescent="0.2">
      <c r="A674" s="27" t="s">
        <v>425</v>
      </c>
      <c r="B674" s="27" t="s">
        <v>228</v>
      </c>
      <c r="C674" s="27" t="s">
        <v>338</v>
      </c>
      <c r="D674" s="27">
        <v>44</v>
      </c>
      <c r="E674" s="27">
        <v>6.8111455108359101E-2</v>
      </c>
      <c r="F674" s="27">
        <v>46</v>
      </c>
      <c r="G674" s="27">
        <v>7.6411960132890394E-2</v>
      </c>
      <c r="H674" s="27">
        <v>-2</v>
      </c>
      <c r="I674" s="27">
        <v>-4.3478260869565197</v>
      </c>
    </row>
    <row r="675" spans="1:9" x14ac:dyDescent="0.2">
      <c r="A675" s="27" t="s">
        <v>428</v>
      </c>
      <c r="B675" s="27" t="s">
        <v>229</v>
      </c>
      <c r="C675" s="27" t="s">
        <v>337</v>
      </c>
      <c r="D675" s="27">
        <v>40</v>
      </c>
      <c r="E675" s="27">
        <v>0.60606060606060597</v>
      </c>
      <c r="F675" s="27">
        <v>42</v>
      </c>
      <c r="G675" s="27">
        <v>0.63636363636363602</v>
      </c>
      <c r="H675" s="27">
        <v>-2</v>
      </c>
      <c r="I675" s="27">
        <v>-4.7619047619047699</v>
      </c>
    </row>
    <row r="676" spans="1:9" x14ac:dyDescent="0.2">
      <c r="A676" s="27" t="s">
        <v>429</v>
      </c>
      <c r="B676" s="27" t="s">
        <v>212</v>
      </c>
      <c r="C676" s="27" t="s">
        <v>340</v>
      </c>
      <c r="D676" s="27">
        <v>132</v>
      </c>
      <c r="E676" s="27">
        <v>0.49438202247190999</v>
      </c>
      <c r="F676" s="27">
        <v>134</v>
      </c>
      <c r="G676" s="27">
        <v>0.49264705882352899</v>
      </c>
      <c r="H676" s="27">
        <v>-2</v>
      </c>
      <c r="I676" s="27">
        <v>-1.4925373134328399</v>
      </c>
    </row>
    <row r="677" spans="1:9" x14ac:dyDescent="0.2">
      <c r="A677" s="27" t="s">
        <v>433</v>
      </c>
      <c r="B677" s="27" t="s">
        <v>191</v>
      </c>
      <c r="C677" s="27" t="s">
        <v>340</v>
      </c>
      <c r="D677" s="27">
        <v>172</v>
      </c>
      <c r="E677" s="27">
        <v>0.15867158671586701</v>
      </c>
      <c r="F677" s="27">
        <v>174</v>
      </c>
      <c r="G677" s="27">
        <v>0.16795366795366801</v>
      </c>
      <c r="H677" s="27">
        <v>-2</v>
      </c>
      <c r="I677" s="27">
        <v>-1.14942528735632</v>
      </c>
    </row>
    <row r="678" spans="1:9" x14ac:dyDescent="0.2">
      <c r="A678" s="27" t="s">
        <v>440</v>
      </c>
      <c r="B678" s="27" t="s">
        <v>205</v>
      </c>
      <c r="C678" s="27" t="s">
        <v>336</v>
      </c>
      <c r="D678" s="27">
        <v>49</v>
      </c>
      <c r="E678" s="27">
        <v>0.23557692307692299</v>
      </c>
      <c r="F678" s="27">
        <v>51</v>
      </c>
      <c r="G678" s="27">
        <v>0.23611111111111099</v>
      </c>
      <c r="H678" s="27">
        <v>-2</v>
      </c>
      <c r="I678" s="27">
        <v>-3.9215686274509798</v>
      </c>
    </row>
    <row r="679" spans="1:9" x14ac:dyDescent="0.2">
      <c r="A679" s="27" t="s">
        <v>443</v>
      </c>
      <c r="B679" s="27" t="s">
        <v>159</v>
      </c>
      <c r="C679" s="27" t="s">
        <v>338</v>
      </c>
      <c r="D679" s="27">
        <v>40</v>
      </c>
      <c r="E679" s="27">
        <v>1.75901495162709E-2</v>
      </c>
      <c r="F679" s="27">
        <v>42</v>
      </c>
      <c r="G679" s="27">
        <v>1.82688125271857E-2</v>
      </c>
      <c r="H679" s="27">
        <v>-2</v>
      </c>
      <c r="I679" s="27">
        <v>-4.7619047619047699</v>
      </c>
    </row>
    <row r="680" spans="1:9" x14ac:dyDescent="0.2">
      <c r="A680" s="27" t="s">
        <v>446</v>
      </c>
      <c r="B680" s="27" t="s">
        <v>167</v>
      </c>
      <c r="C680" s="27" t="s">
        <v>337</v>
      </c>
      <c r="D680" s="27">
        <v>137</v>
      </c>
      <c r="E680" s="27">
        <v>4.9945315348158999E-2</v>
      </c>
      <c r="F680" s="27">
        <v>139</v>
      </c>
      <c r="G680" s="27">
        <v>5.0344078232524403E-2</v>
      </c>
      <c r="H680" s="27">
        <v>-2</v>
      </c>
      <c r="I680" s="27">
        <v>-1.43884892086331</v>
      </c>
    </row>
    <row r="681" spans="1:9" x14ac:dyDescent="0.2">
      <c r="A681" s="27" t="s">
        <v>446</v>
      </c>
      <c r="B681" s="27" t="s">
        <v>167</v>
      </c>
      <c r="C681" s="27" t="s">
        <v>339</v>
      </c>
      <c r="D681" s="27">
        <v>93</v>
      </c>
      <c r="E681" s="27">
        <v>3.3904484141451002E-2</v>
      </c>
      <c r="F681" s="27">
        <v>95</v>
      </c>
      <c r="G681" s="27">
        <v>3.4407823252444798E-2</v>
      </c>
      <c r="H681" s="27">
        <v>-2</v>
      </c>
      <c r="I681" s="27">
        <v>-2.1052631578947301</v>
      </c>
    </row>
    <row r="682" spans="1:9" x14ac:dyDescent="0.2">
      <c r="A682" s="27" t="s">
        <v>451</v>
      </c>
      <c r="B682" s="27" t="s">
        <v>166</v>
      </c>
      <c r="C682" s="27" t="s">
        <v>340</v>
      </c>
      <c r="D682" s="27">
        <v>181</v>
      </c>
      <c r="E682" s="27">
        <v>0.11624919717405301</v>
      </c>
      <c r="F682" s="27">
        <v>183</v>
      </c>
      <c r="G682" s="27">
        <v>0.117007672634271</v>
      </c>
      <c r="H682" s="27">
        <v>-2</v>
      </c>
      <c r="I682" s="27">
        <v>-1.0928961748633901</v>
      </c>
    </row>
    <row r="683" spans="1:9" x14ac:dyDescent="0.2">
      <c r="A683" s="27" t="s">
        <v>451</v>
      </c>
      <c r="B683" s="27" t="s">
        <v>166</v>
      </c>
      <c r="C683" s="27" t="s">
        <v>335</v>
      </c>
      <c r="D683" s="27">
        <v>52</v>
      </c>
      <c r="E683" s="27">
        <v>3.3397559409120099E-2</v>
      </c>
      <c r="F683" s="27">
        <v>54</v>
      </c>
      <c r="G683" s="27">
        <v>3.4526854219948798E-2</v>
      </c>
      <c r="H683" s="27">
        <v>-2</v>
      </c>
      <c r="I683" s="27">
        <v>-3.7037037037037099</v>
      </c>
    </row>
    <row r="684" spans="1:9" x14ac:dyDescent="0.2">
      <c r="A684" s="27" t="s">
        <v>453</v>
      </c>
      <c r="B684" s="27" t="s">
        <v>151</v>
      </c>
      <c r="C684" s="27" t="s">
        <v>343</v>
      </c>
      <c r="D684" s="27">
        <v>36</v>
      </c>
      <c r="E684" s="27">
        <v>9.4253174499280001E-4</v>
      </c>
      <c r="F684" s="27">
        <v>38</v>
      </c>
      <c r="G684" s="27">
        <v>1.0098325803879901E-3</v>
      </c>
      <c r="H684" s="27">
        <v>-2</v>
      </c>
      <c r="I684" s="27">
        <v>-5.2631578947368496</v>
      </c>
    </row>
    <row r="685" spans="1:9" x14ac:dyDescent="0.2">
      <c r="A685" s="27" t="s">
        <v>459</v>
      </c>
      <c r="B685" s="27" t="s">
        <v>240</v>
      </c>
      <c r="C685" s="27" t="s">
        <v>338</v>
      </c>
      <c r="D685" s="27">
        <v>56</v>
      </c>
      <c r="E685" s="27">
        <v>5.5776892430278897E-2</v>
      </c>
      <c r="F685" s="27">
        <v>58</v>
      </c>
      <c r="G685" s="27">
        <v>5.8000000000000003E-2</v>
      </c>
      <c r="H685" s="27">
        <v>-2</v>
      </c>
      <c r="I685" s="27">
        <v>-3.44827586206896</v>
      </c>
    </row>
    <row r="686" spans="1:9" x14ac:dyDescent="0.2">
      <c r="A686" s="27" t="s">
        <v>461</v>
      </c>
      <c r="B686" s="27" t="s">
        <v>216</v>
      </c>
      <c r="C686" s="27" t="s">
        <v>336</v>
      </c>
      <c r="D686" s="27">
        <v>28</v>
      </c>
      <c r="E686" s="27">
        <v>0.10980392156862701</v>
      </c>
      <c r="F686" s="27">
        <v>30</v>
      </c>
      <c r="G686" s="27">
        <v>0.118577075098814</v>
      </c>
      <c r="H686" s="27">
        <v>-2</v>
      </c>
      <c r="I686" s="27">
        <v>-6.6666666666666696</v>
      </c>
    </row>
    <row r="687" spans="1:9" x14ac:dyDescent="0.2">
      <c r="A687" s="27" t="s">
        <v>462</v>
      </c>
      <c r="B687" s="27" t="s">
        <v>217</v>
      </c>
      <c r="C687" s="27" t="s">
        <v>336</v>
      </c>
      <c r="D687" s="27">
        <v>1</v>
      </c>
      <c r="E687" s="27">
        <v>4.3478260869565202E-2</v>
      </c>
      <c r="F687" s="27">
        <v>3</v>
      </c>
      <c r="G687" s="27">
        <v>9.375E-2</v>
      </c>
      <c r="H687" s="27">
        <v>-2</v>
      </c>
      <c r="I687" s="27">
        <v>-66.6666666666667</v>
      </c>
    </row>
    <row r="688" spans="1:9" x14ac:dyDescent="0.2">
      <c r="A688" s="27" t="s">
        <v>468</v>
      </c>
      <c r="B688" s="27" t="s">
        <v>218</v>
      </c>
      <c r="C688" s="27" t="s">
        <v>340</v>
      </c>
      <c r="D688" s="27">
        <v>64</v>
      </c>
      <c r="E688" s="27">
        <v>0.32323232323232298</v>
      </c>
      <c r="F688" s="27">
        <v>66</v>
      </c>
      <c r="G688" s="27">
        <v>0.38150289017340999</v>
      </c>
      <c r="H688" s="27">
        <v>-2</v>
      </c>
      <c r="I688" s="27">
        <v>-3.0303030303030298</v>
      </c>
    </row>
    <row r="689" spans="1:9" x14ac:dyDescent="0.2">
      <c r="A689" s="27" t="s">
        <v>468</v>
      </c>
      <c r="B689" s="27" t="s">
        <v>218</v>
      </c>
      <c r="C689" s="27" t="s">
        <v>342</v>
      </c>
      <c r="D689" s="27">
        <v>23</v>
      </c>
      <c r="E689" s="27">
        <v>0.11616161616161599</v>
      </c>
      <c r="F689" s="27">
        <v>25</v>
      </c>
      <c r="G689" s="27">
        <v>0.144508670520231</v>
      </c>
      <c r="H689" s="27">
        <v>-2</v>
      </c>
      <c r="I689" s="27">
        <v>-8</v>
      </c>
    </row>
    <row r="690" spans="1:9" x14ac:dyDescent="0.2">
      <c r="A690" s="27" t="s">
        <v>469</v>
      </c>
      <c r="B690" s="27" t="s">
        <v>219</v>
      </c>
      <c r="C690" s="27" t="s">
        <v>337</v>
      </c>
      <c r="D690" s="27">
        <v>0</v>
      </c>
      <c r="E690" s="27">
        <v>0</v>
      </c>
      <c r="F690" s="27">
        <v>2</v>
      </c>
      <c r="G690" s="27">
        <v>0.28571428571428598</v>
      </c>
      <c r="H690" s="27">
        <v>-2</v>
      </c>
      <c r="I690" s="27">
        <v>-100</v>
      </c>
    </row>
    <row r="691" spans="1:9" x14ac:dyDescent="0.2">
      <c r="A691" s="27" t="s">
        <v>512</v>
      </c>
      <c r="B691" s="27" t="s">
        <v>241</v>
      </c>
      <c r="C691" s="27" t="s">
        <v>338</v>
      </c>
      <c r="D691" s="27">
        <v>107</v>
      </c>
      <c r="E691" s="27">
        <v>0.44957983193277301</v>
      </c>
      <c r="F691" s="27">
        <v>109</v>
      </c>
      <c r="G691" s="27">
        <v>0.45991561181434598</v>
      </c>
      <c r="H691" s="27">
        <v>-2</v>
      </c>
      <c r="I691" s="27">
        <v>-1.8348623853210999</v>
      </c>
    </row>
    <row r="692" spans="1:9" x14ac:dyDescent="0.2">
      <c r="A692" s="27" t="s">
        <v>470</v>
      </c>
      <c r="B692" s="27" t="s">
        <v>156</v>
      </c>
      <c r="C692" s="27" t="s">
        <v>341</v>
      </c>
      <c r="D692" s="27">
        <v>5</v>
      </c>
      <c r="E692" s="27">
        <v>7.3066300360947494E-5</v>
      </c>
      <c r="F692" s="27">
        <v>7</v>
      </c>
      <c r="G692" s="27">
        <v>1.0293209422698E-4</v>
      </c>
      <c r="H692" s="27">
        <v>-2</v>
      </c>
      <c r="I692" s="27">
        <v>-28.571428571428601</v>
      </c>
    </row>
    <row r="693" spans="1:9" x14ac:dyDescent="0.2">
      <c r="A693" s="27" t="s">
        <v>472</v>
      </c>
      <c r="B693" s="27" t="s">
        <v>231</v>
      </c>
      <c r="C693" s="27" t="s">
        <v>338</v>
      </c>
      <c r="D693" s="27">
        <v>22</v>
      </c>
      <c r="E693" s="27">
        <v>0.293333333333333</v>
      </c>
      <c r="F693" s="27">
        <v>24</v>
      </c>
      <c r="G693" s="27">
        <v>0.296296296296296</v>
      </c>
      <c r="H693" s="27">
        <v>-2</v>
      </c>
      <c r="I693" s="27">
        <v>-8.3333333333333393</v>
      </c>
    </row>
    <row r="694" spans="1:9" x14ac:dyDescent="0.2">
      <c r="A694" s="27" t="s">
        <v>474</v>
      </c>
      <c r="B694" s="27" t="s">
        <v>221</v>
      </c>
      <c r="C694" s="27" t="s">
        <v>338</v>
      </c>
      <c r="D694" s="27">
        <v>488</v>
      </c>
      <c r="E694" s="27">
        <v>0.49593495934959297</v>
      </c>
      <c r="F694" s="27">
        <v>490</v>
      </c>
      <c r="G694" s="27">
        <v>0.49196787148594401</v>
      </c>
      <c r="H694" s="27">
        <v>-2</v>
      </c>
      <c r="I694" s="27">
        <v>-0.40816326530612701</v>
      </c>
    </row>
    <row r="695" spans="1:9" x14ac:dyDescent="0.2">
      <c r="A695" s="27" t="s">
        <v>474</v>
      </c>
      <c r="B695" s="27" t="s">
        <v>221</v>
      </c>
      <c r="C695" s="27" t="s">
        <v>339</v>
      </c>
      <c r="D695" s="27">
        <v>193</v>
      </c>
      <c r="E695" s="27">
        <v>0.19613821138211401</v>
      </c>
      <c r="F695" s="27">
        <v>195</v>
      </c>
      <c r="G695" s="27">
        <v>0.19578313253012</v>
      </c>
      <c r="H695" s="27">
        <v>-2</v>
      </c>
      <c r="I695" s="27">
        <v>-1.02564102564102</v>
      </c>
    </row>
    <row r="696" spans="1:9" x14ac:dyDescent="0.2">
      <c r="A696" s="27" t="s">
        <v>475</v>
      </c>
      <c r="B696" s="27" t="s">
        <v>222</v>
      </c>
      <c r="C696" s="27" t="s">
        <v>337</v>
      </c>
      <c r="D696" s="27">
        <v>19</v>
      </c>
      <c r="E696" s="27">
        <v>0.452380952380952</v>
      </c>
      <c r="F696" s="27">
        <v>21</v>
      </c>
      <c r="G696" s="27">
        <v>0.46666666666666701</v>
      </c>
      <c r="H696" s="27">
        <v>-2</v>
      </c>
      <c r="I696" s="27">
        <v>-9.5238095238095202</v>
      </c>
    </row>
    <row r="697" spans="1:9" x14ac:dyDescent="0.2">
      <c r="A697" s="27" t="s">
        <v>477</v>
      </c>
      <c r="B697" s="27" t="s">
        <v>180</v>
      </c>
      <c r="C697" s="27" t="s">
        <v>335</v>
      </c>
      <c r="D697" s="27">
        <v>35</v>
      </c>
      <c r="E697" s="27">
        <v>2.7866242038216599E-2</v>
      </c>
      <c r="F697" s="27">
        <v>37</v>
      </c>
      <c r="G697" s="27">
        <v>2.8330781010719799E-2</v>
      </c>
      <c r="H697" s="27">
        <v>-2</v>
      </c>
      <c r="I697" s="27">
        <v>-5.4054054054054097</v>
      </c>
    </row>
    <row r="698" spans="1:9" x14ac:dyDescent="0.2">
      <c r="A698" s="27" t="s">
        <v>479</v>
      </c>
      <c r="B698" s="27" t="s">
        <v>238</v>
      </c>
      <c r="C698" s="27" t="s">
        <v>339</v>
      </c>
      <c r="D698" s="27">
        <v>86</v>
      </c>
      <c r="E698" s="27">
        <v>3.5002035002034998E-2</v>
      </c>
      <c r="F698" s="27">
        <v>88</v>
      </c>
      <c r="G698" s="27">
        <v>3.8260869565217397E-2</v>
      </c>
      <c r="H698" s="27">
        <v>-2</v>
      </c>
      <c r="I698" s="27">
        <v>-2.2727272727272698</v>
      </c>
    </row>
    <row r="699" spans="1:9" x14ac:dyDescent="0.2">
      <c r="A699" s="27" t="s">
        <v>510</v>
      </c>
      <c r="B699" s="27" t="s">
        <v>148</v>
      </c>
      <c r="C699" s="27" t="s">
        <v>343</v>
      </c>
      <c r="D699" s="27">
        <v>41</v>
      </c>
      <c r="E699" s="27">
        <v>3.0801592667718401E-3</v>
      </c>
      <c r="F699" s="27">
        <v>43</v>
      </c>
      <c r="G699" s="27">
        <v>3.21063241992085E-3</v>
      </c>
      <c r="H699" s="27">
        <v>-2</v>
      </c>
      <c r="I699" s="27">
        <v>-4.6511627906976702</v>
      </c>
    </row>
    <row r="700" spans="1:9" x14ac:dyDescent="0.2">
      <c r="A700" s="27" t="s">
        <v>480</v>
      </c>
      <c r="B700" s="27" t="s">
        <v>183</v>
      </c>
      <c r="C700" s="27" t="s">
        <v>336</v>
      </c>
      <c r="D700" s="27">
        <v>93</v>
      </c>
      <c r="E700" s="27">
        <v>0.28881987577639801</v>
      </c>
      <c r="F700" s="27">
        <v>95</v>
      </c>
      <c r="G700" s="27">
        <v>0.31045751633986901</v>
      </c>
      <c r="H700" s="27">
        <v>-2</v>
      </c>
      <c r="I700" s="27">
        <v>-2.1052631578947301</v>
      </c>
    </row>
    <row r="701" spans="1:9" x14ac:dyDescent="0.2">
      <c r="A701" s="27" t="s">
        <v>483</v>
      </c>
      <c r="B701" s="27" t="s">
        <v>160</v>
      </c>
      <c r="C701" s="27" t="s">
        <v>339</v>
      </c>
      <c r="D701" s="27">
        <v>374</v>
      </c>
      <c r="E701" s="27">
        <v>2.37174202549306E-2</v>
      </c>
      <c r="F701" s="27">
        <v>376</v>
      </c>
      <c r="G701" s="27">
        <v>2.46411953601153E-2</v>
      </c>
      <c r="H701" s="27">
        <v>-2</v>
      </c>
      <c r="I701" s="27">
        <v>-0.53191489361702504</v>
      </c>
    </row>
    <row r="702" spans="1:9" x14ac:dyDescent="0.2">
      <c r="A702" s="27" t="s">
        <v>485</v>
      </c>
      <c r="B702" s="27" t="s">
        <v>153</v>
      </c>
      <c r="C702" s="27" t="s">
        <v>341</v>
      </c>
      <c r="D702" s="27">
        <v>26</v>
      </c>
      <c r="E702" s="27">
        <v>4.0385212799005903E-3</v>
      </c>
      <c r="F702" s="27">
        <v>28</v>
      </c>
      <c r="G702" s="27">
        <v>4.7353289362421797E-3</v>
      </c>
      <c r="H702" s="27">
        <v>-2</v>
      </c>
      <c r="I702" s="27">
        <v>-7.1428571428571397</v>
      </c>
    </row>
    <row r="703" spans="1:9" x14ac:dyDescent="0.2">
      <c r="A703" s="27" t="s">
        <v>486</v>
      </c>
      <c r="B703" s="27" t="s">
        <v>155</v>
      </c>
      <c r="C703" s="27" t="s">
        <v>335</v>
      </c>
      <c r="D703" s="27">
        <v>41</v>
      </c>
      <c r="E703" s="27">
        <v>1.4611546685673601E-2</v>
      </c>
      <c r="F703" s="27">
        <v>43</v>
      </c>
      <c r="G703" s="27">
        <v>1.5151515151515201E-2</v>
      </c>
      <c r="H703" s="27">
        <v>-2</v>
      </c>
      <c r="I703" s="27">
        <v>-4.6511627906976702</v>
      </c>
    </row>
    <row r="704" spans="1:9" x14ac:dyDescent="0.2">
      <c r="A704" s="27" t="s">
        <v>487</v>
      </c>
      <c r="B704" s="27" t="s">
        <v>233</v>
      </c>
      <c r="C704" s="27" t="s">
        <v>338</v>
      </c>
      <c r="D704" s="27">
        <v>32</v>
      </c>
      <c r="E704" s="27">
        <v>4.2553191489361701E-2</v>
      </c>
      <c r="F704" s="27">
        <v>34</v>
      </c>
      <c r="G704" s="27">
        <v>4.73537604456825E-2</v>
      </c>
      <c r="H704" s="27">
        <v>-2</v>
      </c>
      <c r="I704" s="27">
        <v>-5.8823529411764701</v>
      </c>
    </row>
    <row r="705" spans="1:9" x14ac:dyDescent="0.2">
      <c r="A705" s="27" t="s">
        <v>488</v>
      </c>
      <c r="B705" s="27" t="s">
        <v>188</v>
      </c>
      <c r="C705" s="27" t="s">
        <v>335</v>
      </c>
      <c r="D705" s="27">
        <v>278</v>
      </c>
      <c r="E705" s="27">
        <v>0.23639455782312899</v>
      </c>
      <c r="F705" s="27">
        <v>280</v>
      </c>
      <c r="G705" s="27">
        <v>0.236087689713322</v>
      </c>
      <c r="H705" s="27">
        <v>-2</v>
      </c>
      <c r="I705" s="27">
        <v>-0.71428571428571197</v>
      </c>
    </row>
    <row r="706" spans="1:9" x14ac:dyDescent="0.2">
      <c r="A706" s="27" t="s">
        <v>489</v>
      </c>
      <c r="B706" s="27" t="s">
        <v>224</v>
      </c>
      <c r="C706" s="27" t="s">
        <v>340</v>
      </c>
      <c r="D706" s="27">
        <v>28</v>
      </c>
      <c r="E706" s="27">
        <v>3.81471389645777E-2</v>
      </c>
      <c r="F706" s="27">
        <v>30</v>
      </c>
      <c r="G706" s="27">
        <v>3.8659793814432998E-2</v>
      </c>
      <c r="H706" s="27">
        <v>-2</v>
      </c>
      <c r="I706" s="27">
        <v>-6.6666666666666696</v>
      </c>
    </row>
    <row r="707" spans="1:9" x14ac:dyDescent="0.2">
      <c r="A707" s="27" t="s">
        <v>490</v>
      </c>
      <c r="B707" s="27" t="s">
        <v>208</v>
      </c>
      <c r="C707" s="27" t="s">
        <v>336</v>
      </c>
      <c r="D707" s="27">
        <v>0</v>
      </c>
      <c r="E707" s="27">
        <v>0</v>
      </c>
      <c r="F707" s="27">
        <v>2</v>
      </c>
      <c r="G707" s="27">
        <v>1.6528925619834701E-2</v>
      </c>
      <c r="H707" s="27">
        <v>-2</v>
      </c>
      <c r="I707" s="27">
        <v>-100</v>
      </c>
    </row>
    <row r="708" spans="1:9" x14ac:dyDescent="0.2">
      <c r="A708" s="27" t="s">
        <v>495</v>
      </c>
      <c r="B708" s="27" t="s">
        <v>161</v>
      </c>
      <c r="C708" s="27" t="s">
        <v>339</v>
      </c>
      <c r="D708" s="27">
        <v>12</v>
      </c>
      <c r="E708" s="27">
        <v>6.18556701030928E-2</v>
      </c>
      <c r="F708" s="27">
        <v>14</v>
      </c>
      <c r="G708" s="27">
        <v>2.8225806451612899E-2</v>
      </c>
      <c r="H708" s="27">
        <v>-2</v>
      </c>
      <c r="I708" s="27">
        <v>-14.285714285714301</v>
      </c>
    </row>
    <row r="709" spans="1:9" x14ac:dyDescent="0.2">
      <c r="A709" s="27" t="s">
        <v>544</v>
      </c>
      <c r="B709" s="27" t="s">
        <v>154</v>
      </c>
      <c r="C709" s="27" t="s">
        <v>341</v>
      </c>
      <c r="D709" s="27">
        <v>20</v>
      </c>
      <c r="E709" s="27">
        <v>6.1248239113125501E-4</v>
      </c>
      <c r="F709" s="27">
        <v>23</v>
      </c>
      <c r="G709" s="27">
        <v>7.0852073193272095E-4</v>
      </c>
      <c r="H709" s="27">
        <v>-3</v>
      </c>
      <c r="I709" s="27">
        <v>-13.0434782608696</v>
      </c>
    </row>
    <row r="710" spans="1:9" x14ac:dyDescent="0.2">
      <c r="A710" s="27" t="s">
        <v>554</v>
      </c>
      <c r="B710" s="27" t="s">
        <v>263</v>
      </c>
      <c r="C710" s="27" t="s">
        <v>338</v>
      </c>
      <c r="D710" s="27">
        <v>541</v>
      </c>
      <c r="E710" s="27">
        <v>0.16780397022332499</v>
      </c>
      <c r="F710" s="27">
        <v>544</v>
      </c>
      <c r="G710" s="27">
        <v>0.16539981757373101</v>
      </c>
      <c r="H710" s="27">
        <v>-3</v>
      </c>
      <c r="I710" s="27">
        <v>-0.55147058823529205</v>
      </c>
    </row>
    <row r="711" spans="1:9" x14ac:dyDescent="0.2">
      <c r="A711" s="27" t="s">
        <v>555</v>
      </c>
      <c r="B711" s="27" t="s">
        <v>177</v>
      </c>
      <c r="C711" s="27" t="s">
        <v>336</v>
      </c>
      <c r="D711" s="27">
        <v>67</v>
      </c>
      <c r="E711" s="27">
        <v>0.1046875</v>
      </c>
      <c r="F711" s="27">
        <v>70</v>
      </c>
      <c r="G711" s="27">
        <v>0.110410094637224</v>
      </c>
      <c r="H711" s="27">
        <v>-3</v>
      </c>
      <c r="I711" s="27">
        <v>-4.2857142857142803</v>
      </c>
    </row>
    <row r="712" spans="1:9" x14ac:dyDescent="0.2">
      <c r="A712" s="27" t="s">
        <v>555</v>
      </c>
      <c r="B712" s="27" t="s">
        <v>177</v>
      </c>
      <c r="C712" s="27" t="s">
        <v>342</v>
      </c>
      <c r="D712" s="27">
        <v>43</v>
      </c>
      <c r="E712" s="27">
        <v>6.7187499999999997E-2</v>
      </c>
      <c r="F712" s="27">
        <v>46</v>
      </c>
      <c r="G712" s="27">
        <v>7.2555205047318605E-2</v>
      </c>
      <c r="H712" s="27">
        <v>-3</v>
      </c>
      <c r="I712" s="27">
        <v>-6.5217391304347796</v>
      </c>
    </row>
    <row r="713" spans="1:9" x14ac:dyDescent="0.2">
      <c r="A713" s="27" t="s">
        <v>563</v>
      </c>
      <c r="B713" s="27" t="s">
        <v>242</v>
      </c>
      <c r="C713" s="27" t="s">
        <v>342</v>
      </c>
      <c r="D713" s="27">
        <v>84</v>
      </c>
      <c r="E713" s="27">
        <v>0.147627416520211</v>
      </c>
      <c r="F713" s="27">
        <v>87</v>
      </c>
      <c r="G713" s="27">
        <v>0.15591397849462399</v>
      </c>
      <c r="H713" s="27">
        <v>-3</v>
      </c>
      <c r="I713" s="27">
        <v>-3.44827586206896</v>
      </c>
    </row>
    <row r="714" spans="1:9" x14ac:dyDescent="0.2">
      <c r="A714" s="27" t="s">
        <v>508</v>
      </c>
      <c r="B714" s="27" t="s">
        <v>253</v>
      </c>
      <c r="C714" s="27" t="s">
        <v>336</v>
      </c>
      <c r="D714" s="27">
        <v>69</v>
      </c>
      <c r="E714" s="27">
        <v>0.12126537785588801</v>
      </c>
      <c r="F714" s="27">
        <v>72</v>
      </c>
      <c r="G714" s="27">
        <v>0.126984126984127</v>
      </c>
      <c r="H714" s="27">
        <v>-3</v>
      </c>
      <c r="I714" s="27">
        <v>-4.1666666666666599</v>
      </c>
    </row>
    <row r="715" spans="1:9" x14ac:dyDescent="0.2">
      <c r="A715" s="27" t="s">
        <v>420</v>
      </c>
      <c r="B715" s="27" t="s">
        <v>173</v>
      </c>
      <c r="C715" s="27" t="s">
        <v>336</v>
      </c>
      <c r="D715" s="27">
        <v>13</v>
      </c>
      <c r="E715" s="27">
        <v>4.6428571428571402E-2</v>
      </c>
      <c r="F715" s="27">
        <v>16</v>
      </c>
      <c r="G715" s="27">
        <v>4.26666666666667E-2</v>
      </c>
      <c r="H715" s="27">
        <v>-3</v>
      </c>
      <c r="I715" s="27">
        <v>-18.75</v>
      </c>
    </row>
    <row r="716" spans="1:9" x14ac:dyDescent="0.2">
      <c r="A716" s="27" t="s">
        <v>422</v>
      </c>
      <c r="B716" s="27" t="s">
        <v>170</v>
      </c>
      <c r="C716" s="27" t="s">
        <v>343</v>
      </c>
      <c r="D716" s="27">
        <v>24</v>
      </c>
      <c r="E716" s="27">
        <v>1.16279069767442E-2</v>
      </c>
      <c r="F716" s="27">
        <v>27</v>
      </c>
      <c r="G716" s="27">
        <v>1.3307047806801401E-2</v>
      </c>
      <c r="H716" s="27">
        <v>-3</v>
      </c>
      <c r="I716" s="27">
        <v>-11.1111111111111</v>
      </c>
    </row>
    <row r="717" spans="1:9" x14ac:dyDescent="0.2">
      <c r="A717" s="27" t="s">
        <v>424</v>
      </c>
      <c r="B717" s="27" t="s">
        <v>165</v>
      </c>
      <c r="C717" s="27" t="s">
        <v>340</v>
      </c>
      <c r="D717" s="27">
        <v>656</v>
      </c>
      <c r="E717" s="27">
        <v>0.19836710009071701</v>
      </c>
      <c r="F717" s="27">
        <v>659</v>
      </c>
      <c r="G717" s="27">
        <v>0.189041881812966</v>
      </c>
      <c r="H717" s="27">
        <v>-3</v>
      </c>
      <c r="I717" s="27">
        <v>-0.45523520485584201</v>
      </c>
    </row>
    <row r="718" spans="1:9" x14ac:dyDescent="0.2">
      <c r="A718" s="27" t="s">
        <v>429</v>
      </c>
      <c r="B718" s="27" t="s">
        <v>212</v>
      </c>
      <c r="C718" s="27" t="s">
        <v>338</v>
      </c>
      <c r="D718" s="27">
        <v>28</v>
      </c>
      <c r="E718" s="27">
        <v>0.10486891385767801</v>
      </c>
      <c r="F718" s="27">
        <v>31</v>
      </c>
      <c r="G718" s="27">
        <v>0.113970588235294</v>
      </c>
      <c r="H718" s="27">
        <v>-3</v>
      </c>
      <c r="I718" s="27">
        <v>-9.67741935483871</v>
      </c>
    </row>
    <row r="719" spans="1:9" x14ac:dyDescent="0.2">
      <c r="A719" s="27" t="s">
        <v>504</v>
      </c>
      <c r="B719" s="27" t="s">
        <v>157</v>
      </c>
      <c r="C719" s="27" t="s">
        <v>340</v>
      </c>
      <c r="D719" s="27">
        <v>388</v>
      </c>
      <c r="E719" s="27">
        <v>0.248717948717949</v>
      </c>
      <c r="F719" s="27">
        <v>391</v>
      </c>
      <c r="G719" s="27">
        <v>0.21686078757626201</v>
      </c>
      <c r="H719" s="27">
        <v>-3</v>
      </c>
      <c r="I719" s="27">
        <v>-0.76726342710997697</v>
      </c>
    </row>
    <row r="720" spans="1:9" x14ac:dyDescent="0.2">
      <c r="A720" s="27" t="s">
        <v>439</v>
      </c>
      <c r="B720" s="27" t="s">
        <v>55</v>
      </c>
      <c r="C720" s="27" t="s">
        <v>341</v>
      </c>
      <c r="D720" s="27">
        <v>130</v>
      </c>
      <c r="E720" s="27">
        <v>1.8713652329129999E-4</v>
      </c>
      <c r="F720" s="27">
        <v>133</v>
      </c>
      <c r="G720" s="27">
        <v>1.9123648044355401E-4</v>
      </c>
      <c r="H720" s="27">
        <v>-3</v>
      </c>
      <c r="I720" s="27">
        <v>-2.2556390977443699</v>
      </c>
    </row>
    <row r="721" spans="1:9" x14ac:dyDescent="0.2">
      <c r="A721" s="27" t="s">
        <v>440</v>
      </c>
      <c r="B721" s="27" t="s">
        <v>205</v>
      </c>
      <c r="C721" s="27" t="s">
        <v>343</v>
      </c>
      <c r="D721" s="27">
        <v>89</v>
      </c>
      <c r="E721" s="27">
        <v>0.42788461538461497</v>
      </c>
      <c r="F721" s="27">
        <v>92</v>
      </c>
      <c r="G721" s="27">
        <v>0.42592592592592599</v>
      </c>
      <c r="H721" s="27">
        <v>-3</v>
      </c>
      <c r="I721" s="27">
        <v>-3.2608695652173898</v>
      </c>
    </row>
    <row r="722" spans="1:9" x14ac:dyDescent="0.2">
      <c r="A722" s="27" t="s">
        <v>440</v>
      </c>
      <c r="B722" s="27" t="s">
        <v>205</v>
      </c>
      <c r="C722" s="27" t="s">
        <v>339</v>
      </c>
      <c r="D722" s="27">
        <v>54</v>
      </c>
      <c r="E722" s="27">
        <v>0.25961538461538503</v>
      </c>
      <c r="F722" s="27">
        <v>57</v>
      </c>
      <c r="G722" s="27">
        <v>0.26388888888888901</v>
      </c>
      <c r="H722" s="27">
        <v>-3</v>
      </c>
      <c r="I722" s="27">
        <v>-5.2631578947368496</v>
      </c>
    </row>
    <row r="723" spans="1:9" x14ac:dyDescent="0.2">
      <c r="A723" s="27" t="s">
        <v>443</v>
      </c>
      <c r="B723" s="27" t="s">
        <v>159</v>
      </c>
      <c r="C723" s="27" t="s">
        <v>337</v>
      </c>
      <c r="D723" s="27">
        <v>141</v>
      </c>
      <c r="E723" s="27">
        <v>6.2005277044854902E-2</v>
      </c>
      <c r="F723" s="27">
        <v>144</v>
      </c>
      <c r="G723" s="27">
        <v>6.2635928664636797E-2</v>
      </c>
      <c r="H723" s="27">
        <v>-3</v>
      </c>
      <c r="I723" s="27">
        <v>-2.0833333333333401</v>
      </c>
    </row>
    <row r="724" spans="1:9" x14ac:dyDescent="0.2">
      <c r="A724" s="27" t="s">
        <v>443</v>
      </c>
      <c r="B724" s="27" t="s">
        <v>159</v>
      </c>
      <c r="C724" s="27" t="s">
        <v>342</v>
      </c>
      <c r="D724" s="27">
        <v>1572</v>
      </c>
      <c r="E724" s="27">
        <v>0.691292875989446</v>
      </c>
      <c r="F724" s="27">
        <v>1575</v>
      </c>
      <c r="G724" s="27">
        <v>0.68508046976946502</v>
      </c>
      <c r="H724" s="27">
        <v>-3</v>
      </c>
      <c r="I724" s="27">
        <v>-0.190476190476185</v>
      </c>
    </row>
    <row r="725" spans="1:9" x14ac:dyDescent="0.2">
      <c r="A725" s="27" t="s">
        <v>444</v>
      </c>
      <c r="B725" s="27" t="s">
        <v>246</v>
      </c>
      <c r="C725" s="27" t="s">
        <v>343</v>
      </c>
      <c r="D725" s="27">
        <v>13</v>
      </c>
      <c r="E725" s="27">
        <v>1.8230262235310599E-3</v>
      </c>
      <c r="F725" s="27">
        <v>16</v>
      </c>
      <c r="G725" s="27">
        <v>2.1869874248223102E-3</v>
      </c>
      <c r="H725" s="27">
        <v>-3</v>
      </c>
      <c r="I725" s="27">
        <v>-18.75</v>
      </c>
    </row>
    <row r="726" spans="1:9" x14ac:dyDescent="0.2">
      <c r="A726" s="27" t="s">
        <v>445</v>
      </c>
      <c r="B726" s="27" t="s">
        <v>200</v>
      </c>
      <c r="C726" s="27" t="s">
        <v>340</v>
      </c>
      <c r="D726" s="27">
        <v>190</v>
      </c>
      <c r="E726" s="27">
        <v>0.29185867895545298</v>
      </c>
      <c r="F726" s="27">
        <v>193</v>
      </c>
      <c r="G726" s="27">
        <v>0.291981845688351</v>
      </c>
      <c r="H726" s="27">
        <v>-3</v>
      </c>
      <c r="I726" s="27">
        <v>-1.5544041450777299</v>
      </c>
    </row>
    <row r="727" spans="1:9" x14ac:dyDescent="0.2">
      <c r="A727" s="27" t="s">
        <v>447</v>
      </c>
      <c r="B727" s="27" t="s">
        <v>179</v>
      </c>
      <c r="C727" s="27" t="s">
        <v>335</v>
      </c>
      <c r="D727" s="27">
        <v>34</v>
      </c>
      <c r="E727" s="27">
        <v>2.6729559748427702E-2</v>
      </c>
      <c r="F727" s="27">
        <v>37</v>
      </c>
      <c r="G727" s="27">
        <v>2.8906250000000001E-2</v>
      </c>
      <c r="H727" s="27">
        <v>-3</v>
      </c>
      <c r="I727" s="27">
        <v>-8.1081081081080999</v>
      </c>
    </row>
    <row r="728" spans="1:9" x14ac:dyDescent="0.2">
      <c r="A728" s="27" t="s">
        <v>507</v>
      </c>
      <c r="B728" s="27" t="s">
        <v>176</v>
      </c>
      <c r="C728" s="27" t="s">
        <v>335</v>
      </c>
      <c r="D728" s="27">
        <v>137</v>
      </c>
      <c r="E728" s="27">
        <v>3.7218147242597102E-2</v>
      </c>
      <c r="F728" s="27">
        <v>140</v>
      </c>
      <c r="G728" s="27">
        <v>3.9303761931499197E-2</v>
      </c>
      <c r="H728" s="27">
        <v>-3</v>
      </c>
      <c r="I728" s="27">
        <v>-2.1428571428571499</v>
      </c>
    </row>
    <row r="729" spans="1:9" x14ac:dyDescent="0.2">
      <c r="A729" s="27" t="s">
        <v>454</v>
      </c>
      <c r="B729" s="27" t="s">
        <v>201</v>
      </c>
      <c r="C729" s="27" t="s">
        <v>336</v>
      </c>
      <c r="D729" s="27">
        <v>9</v>
      </c>
      <c r="E729" s="27">
        <v>5.6250000000000001E-2</v>
      </c>
      <c r="F729" s="27">
        <v>12</v>
      </c>
      <c r="G729" s="27">
        <v>7.3170731707317097E-2</v>
      </c>
      <c r="H729" s="27">
        <v>-3</v>
      </c>
      <c r="I729" s="27">
        <v>-25</v>
      </c>
    </row>
    <row r="730" spans="1:9" x14ac:dyDescent="0.2">
      <c r="A730" s="27" t="s">
        <v>479</v>
      </c>
      <c r="B730" s="27" t="s">
        <v>238</v>
      </c>
      <c r="C730" s="27" t="s">
        <v>342</v>
      </c>
      <c r="D730" s="27">
        <v>31</v>
      </c>
      <c r="E730" s="27">
        <v>1.2617012617012599E-2</v>
      </c>
      <c r="F730" s="27">
        <v>34</v>
      </c>
      <c r="G730" s="27">
        <v>1.47826086956522E-2</v>
      </c>
      <c r="H730" s="27">
        <v>-3</v>
      </c>
      <c r="I730" s="27">
        <v>-8.8235294117647101</v>
      </c>
    </row>
    <row r="731" spans="1:9" x14ac:dyDescent="0.2">
      <c r="A731" s="27" t="s">
        <v>491</v>
      </c>
      <c r="B731" s="27" t="s">
        <v>178</v>
      </c>
      <c r="C731" s="27" t="s">
        <v>335</v>
      </c>
      <c r="D731" s="27">
        <v>151</v>
      </c>
      <c r="E731" s="27">
        <v>0.121970920840065</v>
      </c>
      <c r="F731" s="27">
        <v>154</v>
      </c>
      <c r="G731" s="27">
        <v>0.122905027932961</v>
      </c>
      <c r="H731" s="27">
        <v>-3</v>
      </c>
      <c r="I731" s="27">
        <v>-1.94805194805194</v>
      </c>
    </row>
    <row r="732" spans="1:9" x14ac:dyDescent="0.2">
      <c r="A732" s="27" t="s">
        <v>497</v>
      </c>
      <c r="B732" s="27" t="s">
        <v>143</v>
      </c>
      <c r="C732" s="27" t="s">
        <v>341</v>
      </c>
      <c r="D732" s="27">
        <v>186</v>
      </c>
      <c r="E732" s="27">
        <v>1.57723356624381E-3</v>
      </c>
      <c r="F732" s="27">
        <v>189</v>
      </c>
      <c r="G732" s="27">
        <v>1.6211626051825701E-3</v>
      </c>
      <c r="H732" s="27">
        <v>-3</v>
      </c>
      <c r="I732" s="27">
        <v>-1.5873015873015901</v>
      </c>
    </row>
    <row r="733" spans="1:9" x14ac:dyDescent="0.2">
      <c r="A733" s="27" t="s">
        <v>545</v>
      </c>
      <c r="B733" s="27" t="s">
        <v>236</v>
      </c>
      <c r="C733" s="27" t="s">
        <v>337</v>
      </c>
      <c r="D733" s="27">
        <v>213</v>
      </c>
      <c r="E733" s="27">
        <v>0.23101952277657301</v>
      </c>
      <c r="F733" s="27">
        <v>217</v>
      </c>
      <c r="G733" s="27">
        <v>0.23872387238723899</v>
      </c>
      <c r="H733" s="27">
        <v>-4</v>
      </c>
      <c r="I733" s="27">
        <v>-1.84331797235023</v>
      </c>
    </row>
    <row r="734" spans="1:9" x14ac:dyDescent="0.2">
      <c r="A734" s="27" t="s">
        <v>557</v>
      </c>
      <c r="B734" s="27" t="s">
        <v>158</v>
      </c>
      <c r="C734" s="27" t="s">
        <v>339</v>
      </c>
      <c r="D734" s="27">
        <v>91</v>
      </c>
      <c r="E734" s="27">
        <v>3.1929824561403503E-2</v>
      </c>
      <c r="F734" s="27">
        <v>95</v>
      </c>
      <c r="G734" s="27">
        <v>3.1467373302418E-2</v>
      </c>
      <c r="H734" s="27">
        <v>-4</v>
      </c>
      <c r="I734" s="27">
        <v>-4.2105263157894797</v>
      </c>
    </row>
    <row r="735" spans="1:9" x14ac:dyDescent="0.2">
      <c r="A735" s="27" t="s">
        <v>547</v>
      </c>
      <c r="B735" s="27" t="s">
        <v>249</v>
      </c>
      <c r="C735" s="27" t="s">
        <v>337</v>
      </c>
      <c r="D735" s="27">
        <v>14</v>
      </c>
      <c r="E735" s="27">
        <v>1.8970189701897001E-2</v>
      </c>
      <c r="F735" s="27">
        <v>18</v>
      </c>
      <c r="G735" s="27">
        <v>3.3395176252319102E-2</v>
      </c>
      <c r="H735" s="27">
        <v>-4</v>
      </c>
      <c r="I735" s="27">
        <v>-22.2222222222222</v>
      </c>
    </row>
    <row r="736" spans="1:9" x14ac:dyDescent="0.2">
      <c r="A736" s="27" t="s">
        <v>561</v>
      </c>
      <c r="B736" s="27" t="s">
        <v>150</v>
      </c>
      <c r="C736" s="27" t="s">
        <v>336</v>
      </c>
      <c r="D736" s="27">
        <v>27</v>
      </c>
      <c r="E736" s="27">
        <v>1.04489164086687E-2</v>
      </c>
      <c r="F736" s="27">
        <v>31</v>
      </c>
      <c r="G736" s="27">
        <v>1.12932604735883E-2</v>
      </c>
      <c r="H736" s="27">
        <v>-4</v>
      </c>
      <c r="I736" s="27">
        <v>-12.9032258064516</v>
      </c>
    </row>
    <row r="737" spans="1:9" x14ac:dyDescent="0.2">
      <c r="A737" s="27" t="s">
        <v>503</v>
      </c>
      <c r="B737" s="27" t="s">
        <v>186</v>
      </c>
      <c r="C737" s="27" t="s">
        <v>343</v>
      </c>
      <c r="D737" s="27">
        <v>31</v>
      </c>
      <c r="E737" s="27">
        <v>2.32715261616996E-3</v>
      </c>
      <c r="F737" s="27">
        <v>35</v>
      </c>
      <c r="G737" s="27">
        <v>2.6250656266406701E-3</v>
      </c>
      <c r="H737" s="27">
        <v>-4</v>
      </c>
      <c r="I737" s="27">
        <v>-11.4285714285714</v>
      </c>
    </row>
    <row r="738" spans="1:9" x14ac:dyDescent="0.2">
      <c r="A738" s="27" t="s">
        <v>418</v>
      </c>
      <c r="B738" s="27" t="s">
        <v>265</v>
      </c>
      <c r="C738" s="27" t="s">
        <v>342</v>
      </c>
      <c r="D738" s="27">
        <v>321</v>
      </c>
      <c r="E738" s="27">
        <v>5.5952588460868001E-2</v>
      </c>
      <c r="F738" s="27">
        <v>325</v>
      </c>
      <c r="G738" s="27">
        <v>5.6600487634970401E-2</v>
      </c>
      <c r="H738" s="27">
        <v>-4</v>
      </c>
      <c r="I738" s="27">
        <v>-1.2307692307692399</v>
      </c>
    </row>
    <row r="739" spans="1:9" x14ac:dyDescent="0.2">
      <c r="A739" s="27" t="s">
        <v>419</v>
      </c>
      <c r="B739" s="27" t="s">
        <v>260</v>
      </c>
      <c r="C739" s="27" t="s">
        <v>336</v>
      </c>
      <c r="D739" s="27">
        <v>18</v>
      </c>
      <c r="E739" s="27">
        <v>3.6217303822937599E-2</v>
      </c>
      <c r="F739" s="27">
        <v>22</v>
      </c>
      <c r="G739" s="27">
        <v>3.9855072463768099E-2</v>
      </c>
      <c r="H739" s="27">
        <v>-4</v>
      </c>
      <c r="I739" s="27">
        <v>-18.181818181818201</v>
      </c>
    </row>
    <row r="740" spans="1:9" x14ac:dyDescent="0.2">
      <c r="A740" s="27" t="s">
        <v>420</v>
      </c>
      <c r="B740" s="27" t="s">
        <v>173</v>
      </c>
      <c r="C740" s="27" t="s">
        <v>340</v>
      </c>
      <c r="D740" s="27">
        <v>57</v>
      </c>
      <c r="E740" s="27">
        <v>0.20357142857142899</v>
      </c>
      <c r="F740" s="27">
        <v>61</v>
      </c>
      <c r="G740" s="27">
        <v>0.16266666666666699</v>
      </c>
      <c r="H740" s="27">
        <v>-4</v>
      </c>
      <c r="I740" s="27">
        <v>-6.55737704918032</v>
      </c>
    </row>
    <row r="741" spans="1:9" x14ac:dyDescent="0.2">
      <c r="A741" s="27" t="s">
        <v>444</v>
      </c>
      <c r="B741" s="27" t="s">
        <v>246</v>
      </c>
      <c r="C741" s="27" t="s">
        <v>339</v>
      </c>
      <c r="D741" s="27">
        <v>267</v>
      </c>
      <c r="E741" s="27">
        <v>3.7442153975599503E-2</v>
      </c>
      <c r="F741" s="27">
        <v>271</v>
      </c>
      <c r="G741" s="27">
        <v>3.7042099507927799E-2</v>
      </c>
      <c r="H741" s="27">
        <v>-4</v>
      </c>
      <c r="I741" s="27">
        <v>-1.4760147601475999</v>
      </c>
    </row>
    <row r="742" spans="1:9" x14ac:dyDescent="0.2">
      <c r="A742" s="27" t="s">
        <v>447</v>
      </c>
      <c r="B742" s="27" t="s">
        <v>179</v>
      </c>
      <c r="C742" s="27" t="s">
        <v>340</v>
      </c>
      <c r="D742" s="27">
        <v>371</v>
      </c>
      <c r="E742" s="27">
        <v>0.29166666666666702</v>
      </c>
      <c r="F742" s="27">
        <v>375</v>
      </c>
      <c r="G742" s="27">
        <v>0.29296875</v>
      </c>
      <c r="H742" s="27">
        <v>-4</v>
      </c>
      <c r="I742" s="27">
        <v>-1.06666666666667</v>
      </c>
    </row>
    <row r="743" spans="1:9" x14ac:dyDescent="0.2">
      <c r="A743" s="27" t="s">
        <v>450</v>
      </c>
      <c r="B743" s="27" t="s">
        <v>152</v>
      </c>
      <c r="C743" s="27" t="s">
        <v>342</v>
      </c>
      <c r="D743" s="27">
        <v>719</v>
      </c>
      <c r="E743" s="27">
        <v>0.11360404487280799</v>
      </c>
      <c r="F743" s="27">
        <v>723</v>
      </c>
      <c r="G743" s="27">
        <v>0.114453063162894</v>
      </c>
      <c r="H743" s="27">
        <v>-4</v>
      </c>
      <c r="I743" s="27">
        <v>-0.55325034578146404</v>
      </c>
    </row>
    <row r="744" spans="1:9" x14ac:dyDescent="0.2">
      <c r="A744" s="27" t="s">
        <v>506</v>
      </c>
      <c r="B744" s="27" t="s">
        <v>172</v>
      </c>
      <c r="C744" s="27" t="s">
        <v>342</v>
      </c>
      <c r="D744" s="27">
        <v>308</v>
      </c>
      <c r="E744" s="27">
        <v>4.5055588063194901E-2</v>
      </c>
      <c r="F744" s="27">
        <v>312</v>
      </c>
      <c r="G744" s="27">
        <v>4.78234212139792E-2</v>
      </c>
      <c r="H744" s="27">
        <v>-4</v>
      </c>
      <c r="I744" s="27">
        <v>-1.2820512820512799</v>
      </c>
    </row>
    <row r="745" spans="1:9" x14ac:dyDescent="0.2">
      <c r="A745" s="27" t="s">
        <v>465</v>
      </c>
      <c r="B745" s="27" t="s">
        <v>197</v>
      </c>
      <c r="C745" s="27" t="s">
        <v>335</v>
      </c>
      <c r="D745" s="27">
        <v>153</v>
      </c>
      <c r="E745" s="27">
        <v>0.234303215926493</v>
      </c>
      <c r="F745" s="27">
        <v>157</v>
      </c>
      <c r="G745" s="27">
        <v>0.270689655172414</v>
      </c>
      <c r="H745" s="27">
        <v>-4</v>
      </c>
      <c r="I745" s="27">
        <v>-2.5477707006369399</v>
      </c>
    </row>
    <row r="746" spans="1:9" x14ac:dyDescent="0.2">
      <c r="A746" s="27" t="s">
        <v>478</v>
      </c>
      <c r="B746" s="27" t="s">
        <v>181</v>
      </c>
      <c r="C746" s="27" t="s">
        <v>336</v>
      </c>
      <c r="D746" s="27">
        <v>34</v>
      </c>
      <c r="E746" s="27">
        <v>8.6075949367088594E-3</v>
      </c>
      <c r="F746" s="27">
        <v>38</v>
      </c>
      <c r="G746" s="27">
        <v>9.4810379241517008E-3</v>
      </c>
      <c r="H746" s="27">
        <v>-4</v>
      </c>
      <c r="I746" s="27">
        <v>-10.526315789473699</v>
      </c>
    </row>
    <row r="747" spans="1:9" x14ac:dyDescent="0.2">
      <c r="A747" s="27" t="s">
        <v>500</v>
      </c>
      <c r="B747" s="27" t="s">
        <v>258</v>
      </c>
      <c r="C747" s="27" t="s">
        <v>335</v>
      </c>
      <c r="D747" s="27">
        <v>157</v>
      </c>
      <c r="E747" s="27">
        <v>4.4998566924620197E-2</v>
      </c>
      <c r="F747" s="27">
        <v>161</v>
      </c>
      <c r="G747" s="27">
        <v>4.6856810244470297E-2</v>
      </c>
      <c r="H747" s="27">
        <v>-4</v>
      </c>
      <c r="I747" s="27">
        <v>-2.4844720496894501</v>
      </c>
    </row>
    <row r="748" spans="1:9" x14ac:dyDescent="0.2">
      <c r="A748" s="27" t="s">
        <v>491</v>
      </c>
      <c r="B748" s="27" t="s">
        <v>178</v>
      </c>
      <c r="C748" s="27" t="s">
        <v>338</v>
      </c>
      <c r="D748" s="27">
        <v>342</v>
      </c>
      <c r="E748" s="27">
        <v>0.276252019386107</v>
      </c>
      <c r="F748" s="27">
        <v>346</v>
      </c>
      <c r="G748" s="27">
        <v>0.27613727055067799</v>
      </c>
      <c r="H748" s="27">
        <v>-4</v>
      </c>
      <c r="I748" s="27">
        <v>-1.15606936416185</v>
      </c>
    </row>
    <row r="749" spans="1:9" x14ac:dyDescent="0.2">
      <c r="A749" s="27" t="s">
        <v>496</v>
      </c>
      <c r="B749" s="27" t="s">
        <v>194</v>
      </c>
      <c r="C749" s="27" t="s">
        <v>340</v>
      </c>
      <c r="D749" s="27">
        <v>111</v>
      </c>
      <c r="E749" s="27">
        <v>0.22023809523809501</v>
      </c>
      <c r="F749" s="27">
        <v>115</v>
      </c>
      <c r="G749" s="27">
        <v>0.22157996146435499</v>
      </c>
      <c r="H749" s="27">
        <v>-4</v>
      </c>
      <c r="I749" s="27">
        <v>-3.47826086956522</v>
      </c>
    </row>
    <row r="750" spans="1:9" x14ac:dyDescent="0.2">
      <c r="A750" s="27" t="s">
        <v>497</v>
      </c>
      <c r="B750" s="27" t="s">
        <v>143</v>
      </c>
      <c r="C750" s="27" t="s">
        <v>338</v>
      </c>
      <c r="D750" s="27">
        <v>56117</v>
      </c>
      <c r="E750" s="27">
        <v>0.47585815073604198</v>
      </c>
      <c r="F750" s="27">
        <v>56121</v>
      </c>
      <c r="G750" s="27">
        <v>0.481382362780165</v>
      </c>
      <c r="H750" s="27">
        <v>-4</v>
      </c>
      <c r="I750" s="27">
        <v>-7.1274567452484002E-3</v>
      </c>
    </row>
    <row r="751" spans="1:9" x14ac:dyDescent="0.2">
      <c r="A751" s="27" t="s">
        <v>560</v>
      </c>
      <c r="B751" s="27" t="s">
        <v>264</v>
      </c>
      <c r="C751" s="27" t="s">
        <v>340</v>
      </c>
      <c r="D751" s="27">
        <v>527</v>
      </c>
      <c r="E751" s="27">
        <v>0.22569593147751599</v>
      </c>
      <c r="F751" s="27">
        <v>532</v>
      </c>
      <c r="G751" s="27">
        <v>0.198064035740879</v>
      </c>
      <c r="H751" s="27">
        <v>-5</v>
      </c>
      <c r="I751" s="27">
        <v>-0.93984962406015204</v>
      </c>
    </row>
    <row r="752" spans="1:9" x14ac:dyDescent="0.2">
      <c r="A752" s="27" t="s">
        <v>552</v>
      </c>
      <c r="B752" s="27" t="s">
        <v>149</v>
      </c>
      <c r="C752" s="27" t="s">
        <v>342</v>
      </c>
      <c r="D752" s="27">
        <v>192</v>
      </c>
      <c r="E752" s="27">
        <v>3.4675817229546699E-2</v>
      </c>
      <c r="F752" s="27">
        <v>197</v>
      </c>
      <c r="G752" s="27">
        <v>3.5540321125744199E-2</v>
      </c>
      <c r="H752" s="27">
        <v>-5</v>
      </c>
      <c r="I752" s="27">
        <v>-2.5380710659898398</v>
      </c>
    </row>
    <row r="753" spans="1:9" x14ac:dyDescent="0.2">
      <c r="A753" s="27" t="s">
        <v>551</v>
      </c>
      <c r="B753" s="27" t="s">
        <v>227</v>
      </c>
      <c r="C753" s="27" t="s">
        <v>337</v>
      </c>
      <c r="D753" s="27">
        <v>475</v>
      </c>
      <c r="E753" s="27">
        <v>6.9586873718136502E-2</v>
      </c>
      <c r="F753" s="27">
        <v>480</v>
      </c>
      <c r="G753" s="27">
        <v>7.0786019761097205E-2</v>
      </c>
      <c r="H753" s="27">
        <v>-5</v>
      </c>
      <c r="I753" s="27">
        <v>-1.0416666666666601</v>
      </c>
    </row>
    <row r="754" spans="1:9" x14ac:dyDescent="0.2">
      <c r="A754" s="27" t="s">
        <v>551</v>
      </c>
      <c r="B754" s="27" t="s">
        <v>227</v>
      </c>
      <c r="C754" s="27" t="s">
        <v>336</v>
      </c>
      <c r="D754" s="27">
        <v>750</v>
      </c>
      <c r="E754" s="27">
        <v>0.1098740111339</v>
      </c>
      <c r="F754" s="27">
        <v>755</v>
      </c>
      <c r="G754" s="27">
        <v>0.111340510249226</v>
      </c>
      <c r="H754" s="27">
        <v>-5</v>
      </c>
      <c r="I754" s="27">
        <v>-0.66225165562914201</v>
      </c>
    </row>
    <row r="755" spans="1:9" x14ac:dyDescent="0.2">
      <c r="A755" s="27" t="s">
        <v>551</v>
      </c>
      <c r="B755" s="27" t="s">
        <v>227</v>
      </c>
      <c r="C755" s="27" t="s">
        <v>339</v>
      </c>
      <c r="D755" s="27">
        <v>470</v>
      </c>
      <c r="E755" s="27">
        <v>6.8854380310577196E-2</v>
      </c>
      <c r="F755" s="27">
        <v>475</v>
      </c>
      <c r="G755" s="27">
        <v>7.0048665388585798E-2</v>
      </c>
      <c r="H755" s="27">
        <v>-5</v>
      </c>
      <c r="I755" s="27">
        <v>-1.0526315789473699</v>
      </c>
    </row>
    <row r="756" spans="1:9" x14ac:dyDescent="0.2">
      <c r="A756" s="27" t="s">
        <v>415</v>
      </c>
      <c r="B756" s="27" t="s">
        <v>255</v>
      </c>
      <c r="C756" s="27" t="s">
        <v>343</v>
      </c>
      <c r="D756" s="27">
        <v>161</v>
      </c>
      <c r="E756" s="27">
        <v>1.44433479860052E-2</v>
      </c>
      <c r="F756" s="27">
        <v>166</v>
      </c>
      <c r="G756" s="27">
        <v>1.4565236465736601E-2</v>
      </c>
      <c r="H756" s="27">
        <v>-5</v>
      </c>
      <c r="I756" s="27">
        <v>-3.0120481927710898</v>
      </c>
    </row>
    <row r="757" spans="1:9" x14ac:dyDescent="0.2">
      <c r="A757" s="27" t="s">
        <v>415</v>
      </c>
      <c r="B757" s="27" t="s">
        <v>255</v>
      </c>
      <c r="C757" s="27" t="s">
        <v>338</v>
      </c>
      <c r="D757" s="27">
        <v>1020</v>
      </c>
      <c r="E757" s="27">
        <v>9.1504440656678898E-2</v>
      </c>
      <c r="F757" s="27">
        <v>1025</v>
      </c>
      <c r="G757" s="27">
        <v>8.9935948056506093E-2</v>
      </c>
      <c r="H757" s="27">
        <v>-5</v>
      </c>
      <c r="I757" s="27">
        <v>-0.48780487804878098</v>
      </c>
    </row>
    <row r="758" spans="1:9" x14ac:dyDescent="0.2">
      <c r="A758" s="27" t="s">
        <v>437</v>
      </c>
      <c r="B758" s="27" t="s">
        <v>198</v>
      </c>
      <c r="C758" s="27" t="s">
        <v>339</v>
      </c>
      <c r="D758" s="27">
        <v>30</v>
      </c>
      <c r="E758" s="27">
        <v>1.19094878920206E-2</v>
      </c>
      <c r="F758" s="27">
        <v>35</v>
      </c>
      <c r="G758" s="27">
        <v>1.3823064770932101E-2</v>
      </c>
      <c r="H758" s="27">
        <v>-5</v>
      </c>
      <c r="I758" s="27">
        <v>-14.285714285714301</v>
      </c>
    </row>
    <row r="759" spans="1:9" x14ac:dyDescent="0.2">
      <c r="A759" s="27" t="s">
        <v>441</v>
      </c>
      <c r="B759" s="27" t="s">
        <v>206</v>
      </c>
      <c r="C759" s="27" t="s">
        <v>338</v>
      </c>
      <c r="D759" s="27">
        <v>30</v>
      </c>
      <c r="E759" s="27">
        <v>0.3</v>
      </c>
      <c r="F759" s="27">
        <v>35</v>
      </c>
      <c r="G759" s="27">
        <v>0.330188679245283</v>
      </c>
      <c r="H759" s="27">
        <v>-5</v>
      </c>
      <c r="I759" s="27">
        <v>-14.285714285714301</v>
      </c>
    </row>
    <row r="760" spans="1:9" x14ac:dyDescent="0.2">
      <c r="A760" s="27" t="s">
        <v>448</v>
      </c>
      <c r="B760" s="27" t="s">
        <v>252</v>
      </c>
      <c r="C760" s="27" t="s">
        <v>340</v>
      </c>
      <c r="D760" s="27">
        <v>96</v>
      </c>
      <c r="E760" s="27">
        <v>5.4825813820673898E-2</v>
      </c>
      <c r="F760" s="27">
        <v>101</v>
      </c>
      <c r="G760" s="27">
        <v>5.8280438545874197E-2</v>
      </c>
      <c r="H760" s="27">
        <v>-5</v>
      </c>
      <c r="I760" s="27">
        <v>-4.9504950495049496</v>
      </c>
    </row>
    <row r="761" spans="1:9" x14ac:dyDescent="0.2">
      <c r="A761" s="27" t="s">
        <v>448</v>
      </c>
      <c r="B761" s="27" t="s">
        <v>252</v>
      </c>
      <c r="C761" s="27" t="s">
        <v>335</v>
      </c>
      <c r="D761" s="27">
        <v>247</v>
      </c>
      <c r="E761" s="27">
        <v>0.14106225014277601</v>
      </c>
      <c r="F761" s="27">
        <v>252</v>
      </c>
      <c r="G761" s="27">
        <v>0.14541257934218099</v>
      </c>
      <c r="H761" s="27">
        <v>-5</v>
      </c>
      <c r="I761" s="27">
        <v>-1.98412698412699</v>
      </c>
    </row>
    <row r="762" spans="1:9" x14ac:dyDescent="0.2">
      <c r="A762" s="27" t="s">
        <v>458</v>
      </c>
      <c r="B762" s="27" t="s">
        <v>232</v>
      </c>
      <c r="C762" s="27" t="s">
        <v>342</v>
      </c>
      <c r="D762" s="27">
        <v>101</v>
      </c>
      <c r="E762" s="27">
        <v>0.21218487394957999</v>
      </c>
      <c r="F762" s="27">
        <v>106</v>
      </c>
      <c r="G762" s="27">
        <v>0.215885947046843</v>
      </c>
      <c r="H762" s="27">
        <v>-5</v>
      </c>
      <c r="I762" s="27">
        <v>-4.7169811320754702</v>
      </c>
    </row>
    <row r="763" spans="1:9" x14ac:dyDescent="0.2">
      <c r="A763" s="27" t="s">
        <v>476</v>
      </c>
      <c r="B763" s="27" t="s">
        <v>207</v>
      </c>
      <c r="C763" s="27" t="s">
        <v>336</v>
      </c>
      <c r="D763" s="27">
        <v>43</v>
      </c>
      <c r="E763" s="27">
        <v>0.70491803278688503</v>
      </c>
      <c r="F763" s="27">
        <v>48</v>
      </c>
      <c r="G763" s="27">
        <v>0.77419354838709697</v>
      </c>
      <c r="H763" s="27">
        <v>-5</v>
      </c>
      <c r="I763" s="27">
        <v>-10.4166666666667</v>
      </c>
    </row>
    <row r="764" spans="1:9" x14ac:dyDescent="0.2">
      <c r="A764" s="27" t="s">
        <v>485</v>
      </c>
      <c r="B764" s="27" t="s">
        <v>153</v>
      </c>
      <c r="C764" s="27" t="s">
        <v>340</v>
      </c>
      <c r="D764" s="27">
        <v>722</v>
      </c>
      <c r="E764" s="27">
        <v>0.112146629388009</v>
      </c>
      <c r="F764" s="27">
        <v>727</v>
      </c>
      <c r="G764" s="27">
        <v>0.12294943345171699</v>
      </c>
      <c r="H764" s="27">
        <v>-5</v>
      </c>
      <c r="I764" s="27">
        <v>-0.68775790921595803</v>
      </c>
    </row>
    <row r="765" spans="1:9" x14ac:dyDescent="0.2">
      <c r="A765" s="27" t="s">
        <v>486</v>
      </c>
      <c r="B765" s="27" t="s">
        <v>155</v>
      </c>
      <c r="C765" s="27" t="s">
        <v>342</v>
      </c>
      <c r="D765" s="27">
        <v>244</v>
      </c>
      <c r="E765" s="27">
        <v>8.6956521739130405E-2</v>
      </c>
      <c r="F765" s="27">
        <v>249</v>
      </c>
      <c r="G765" s="27">
        <v>8.7737843551797007E-2</v>
      </c>
      <c r="H765" s="27">
        <v>-5</v>
      </c>
      <c r="I765" s="27">
        <v>-2.0080321285140599</v>
      </c>
    </row>
    <row r="766" spans="1:9" x14ac:dyDescent="0.2">
      <c r="A766" s="27" t="s">
        <v>488</v>
      </c>
      <c r="B766" s="27" t="s">
        <v>188</v>
      </c>
      <c r="C766" s="27" t="s">
        <v>338</v>
      </c>
      <c r="D766" s="27">
        <v>276</v>
      </c>
      <c r="E766" s="27">
        <v>0.23469387755102</v>
      </c>
      <c r="F766" s="27">
        <v>281</v>
      </c>
      <c r="G766" s="27">
        <v>0.23693086003372699</v>
      </c>
      <c r="H766" s="27">
        <v>-5</v>
      </c>
      <c r="I766" s="27">
        <v>-1.77935943060499</v>
      </c>
    </row>
    <row r="767" spans="1:9" x14ac:dyDescent="0.2">
      <c r="A767" s="27" t="s">
        <v>557</v>
      </c>
      <c r="B767" s="27" t="s">
        <v>158</v>
      </c>
      <c r="C767" s="27" t="s">
        <v>336</v>
      </c>
      <c r="D767" s="27">
        <v>130</v>
      </c>
      <c r="E767" s="27">
        <v>4.5614035087719301E-2</v>
      </c>
      <c r="F767" s="27">
        <v>136</v>
      </c>
      <c r="G767" s="27">
        <v>4.5048029148724703E-2</v>
      </c>
      <c r="H767" s="27">
        <v>-6</v>
      </c>
      <c r="I767" s="27">
        <v>-4.4117647058823497</v>
      </c>
    </row>
    <row r="768" spans="1:9" x14ac:dyDescent="0.2">
      <c r="A768" s="27" t="s">
        <v>418</v>
      </c>
      <c r="B768" s="27" t="s">
        <v>265</v>
      </c>
      <c r="C768" s="27" t="s">
        <v>335</v>
      </c>
      <c r="D768" s="27">
        <v>261</v>
      </c>
      <c r="E768" s="27">
        <v>4.5494160711173098E-2</v>
      </c>
      <c r="F768" s="27">
        <v>267</v>
      </c>
      <c r="G768" s="27">
        <v>4.6499477533960297E-2</v>
      </c>
      <c r="H768" s="27">
        <v>-6</v>
      </c>
      <c r="I768" s="27">
        <v>-2.2471910112359601</v>
      </c>
    </row>
    <row r="769" spans="1:9" x14ac:dyDescent="0.2">
      <c r="A769" s="27" t="s">
        <v>435</v>
      </c>
      <c r="B769" s="27" t="s">
        <v>169</v>
      </c>
      <c r="C769" s="27" t="s">
        <v>335</v>
      </c>
      <c r="D769" s="27">
        <v>140</v>
      </c>
      <c r="E769" s="27">
        <v>3.8002171552660197E-2</v>
      </c>
      <c r="F769" s="27">
        <v>146</v>
      </c>
      <c r="G769" s="27">
        <v>4.01761144744084E-2</v>
      </c>
      <c r="H769" s="27">
        <v>-6</v>
      </c>
      <c r="I769" s="27">
        <v>-4.1095890410958997</v>
      </c>
    </row>
    <row r="770" spans="1:9" x14ac:dyDescent="0.2">
      <c r="A770" s="27" t="s">
        <v>445</v>
      </c>
      <c r="B770" s="27" t="s">
        <v>200</v>
      </c>
      <c r="C770" s="27" t="s">
        <v>337</v>
      </c>
      <c r="D770" s="27">
        <v>170</v>
      </c>
      <c r="E770" s="27">
        <v>0.26113671274961597</v>
      </c>
      <c r="F770" s="27">
        <v>176</v>
      </c>
      <c r="G770" s="27">
        <v>0.26626323751891101</v>
      </c>
      <c r="H770" s="27">
        <v>-6</v>
      </c>
      <c r="I770" s="27">
        <v>-3.4090909090909101</v>
      </c>
    </row>
    <row r="771" spans="1:9" x14ac:dyDescent="0.2">
      <c r="A771" s="27" t="s">
        <v>447</v>
      </c>
      <c r="B771" s="27" t="s">
        <v>179</v>
      </c>
      <c r="C771" s="27" t="s">
        <v>338</v>
      </c>
      <c r="D771" s="27">
        <v>470</v>
      </c>
      <c r="E771" s="27">
        <v>0.36949685534591198</v>
      </c>
      <c r="F771" s="27">
        <v>476</v>
      </c>
      <c r="G771" s="27">
        <v>0.37187500000000001</v>
      </c>
      <c r="H771" s="27">
        <v>-6</v>
      </c>
      <c r="I771" s="27">
        <v>-1.26050420168067</v>
      </c>
    </row>
    <row r="772" spans="1:9" x14ac:dyDescent="0.2">
      <c r="A772" s="27" t="s">
        <v>507</v>
      </c>
      <c r="B772" s="27" t="s">
        <v>176</v>
      </c>
      <c r="C772" s="27" t="s">
        <v>342</v>
      </c>
      <c r="D772" s="27">
        <v>55</v>
      </c>
      <c r="E772" s="27">
        <v>1.4941591958706899E-2</v>
      </c>
      <c r="F772" s="27">
        <v>61</v>
      </c>
      <c r="G772" s="27">
        <v>1.71252105558675E-2</v>
      </c>
      <c r="H772" s="27">
        <v>-6</v>
      </c>
      <c r="I772" s="27">
        <v>-9.8360655737704903</v>
      </c>
    </row>
    <row r="773" spans="1:9" x14ac:dyDescent="0.2">
      <c r="A773" s="27" t="s">
        <v>472</v>
      </c>
      <c r="B773" s="27" t="s">
        <v>231</v>
      </c>
      <c r="C773" s="27" t="s">
        <v>336</v>
      </c>
      <c r="D773" s="27">
        <v>1</v>
      </c>
      <c r="E773" s="27">
        <v>1.3333333333333299E-2</v>
      </c>
      <c r="F773" s="27">
        <v>7</v>
      </c>
      <c r="G773" s="27">
        <v>8.6419753086419707E-2</v>
      </c>
      <c r="H773" s="27">
        <v>-6</v>
      </c>
      <c r="I773" s="27">
        <v>-85.714285714285694</v>
      </c>
    </row>
    <row r="774" spans="1:9" x14ac:dyDescent="0.2">
      <c r="A774" s="27" t="s">
        <v>485</v>
      </c>
      <c r="B774" s="27" t="s">
        <v>153</v>
      </c>
      <c r="C774" s="27" t="s">
        <v>343</v>
      </c>
      <c r="D774" s="27">
        <v>28</v>
      </c>
      <c r="E774" s="27">
        <v>4.3491767629698702E-3</v>
      </c>
      <c r="F774" s="27">
        <v>34</v>
      </c>
      <c r="G774" s="27">
        <v>5.7500422797226404E-3</v>
      </c>
      <c r="H774" s="27">
        <v>-6</v>
      </c>
      <c r="I774" s="27">
        <v>-17.647058823529399</v>
      </c>
    </row>
    <row r="775" spans="1:9" x14ac:dyDescent="0.2">
      <c r="A775" s="27" t="s">
        <v>495</v>
      </c>
      <c r="B775" s="27" t="s">
        <v>161</v>
      </c>
      <c r="C775" s="27" t="s">
        <v>337</v>
      </c>
      <c r="D775" s="27">
        <v>59</v>
      </c>
      <c r="E775" s="27">
        <v>0.30412371134020599</v>
      </c>
      <c r="F775" s="27">
        <v>65</v>
      </c>
      <c r="G775" s="27">
        <v>0.13104838709677399</v>
      </c>
      <c r="H775" s="27">
        <v>-6</v>
      </c>
      <c r="I775" s="27">
        <v>-9.2307692307692299</v>
      </c>
    </row>
    <row r="776" spans="1:9" x14ac:dyDescent="0.2">
      <c r="A776" s="27" t="s">
        <v>544</v>
      </c>
      <c r="B776" s="27" t="s">
        <v>154</v>
      </c>
      <c r="C776" s="27" t="s">
        <v>338</v>
      </c>
      <c r="D776" s="27">
        <v>7760</v>
      </c>
      <c r="E776" s="27">
        <v>0.23764316775892699</v>
      </c>
      <c r="F776" s="27">
        <v>7767</v>
      </c>
      <c r="G776" s="27">
        <v>0.23926437064875899</v>
      </c>
      <c r="H776" s="27">
        <v>-7</v>
      </c>
      <c r="I776" s="27">
        <v>-9.0124887343889806E-2</v>
      </c>
    </row>
    <row r="777" spans="1:9" x14ac:dyDescent="0.2">
      <c r="A777" s="27" t="s">
        <v>558</v>
      </c>
      <c r="B777" s="27" t="s">
        <v>254</v>
      </c>
      <c r="C777" s="27" t="s">
        <v>337</v>
      </c>
      <c r="D777" s="27">
        <v>325</v>
      </c>
      <c r="E777" s="27">
        <v>0.85978835978835999</v>
      </c>
      <c r="F777" s="27">
        <v>332</v>
      </c>
      <c r="G777" s="27">
        <v>0.87598944591029004</v>
      </c>
      <c r="H777" s="27">
        <v>-7</v>
      </c>
      <c r="I777" s="27">
        <v>-2.1084337349397599</v>
      </c>
    </row>
    <row r="778" spans="1:9" x14ac:dyDescent="0.2">
      <c r="A778" s="27" t="s">
        <v>554</v>
      </c>
      <c r="B778" s="27" t="s">
        <v>263</v>
      </c>
      <c r="C778" s="27" t="s">
        <v>336</v>
      </c>
      <c r="D778" s="27">
        <v>151</v>
      </c>
      <c r="E778" s="27">
        <v>4.6836228287841203E-2</v>
      </c>
      <c r="F778" s="27">
        <v>158</v>
      </c>
      <c r="G778" s="27">
        <v>4.8038917604134999E-2</v>
      </c>
      <c r="H778" s="27">
        <v>-7</v>
      </c>
      <c r="I778" s="27">
        <v>-4.43037974683544</v>
      </c>
    </row>
    <row r="779" spans="1:9" x14ac:dyDescent="0.2">
      <c r="A779" s="27" t="s">
        <v>503</v>
      </c>
      <c r="B779" s="27" t="s">
        <v>186</v>
      </c>
      <c r="C779" s="27" t="s">
        <v>335</v>
      </c>
      <c r="D779" s="27">
        <v>193</v>
      </c>
      <c r="E779" s="27">
        <v>1.4488401771638799E-2</v>
      </c>
      <c r="F779" s="27">
        <v>200</v>
      </c>
      <c r="G779" s="27">
        <v>1.50003750093752E-2</v>
      </c>
      <c r="H779" s="27">
        <v>-7</v>
      </c>
      <c r="I779" s="27">
        <v>-3.5</v>
      </c>
    </row>
    <row r="780" spans="1:9" x14ac:dyDescent="0.2">
      <c r="A780" s="27" t="s">
        <v>415</v>
      </c>
      <c r="B780" s="27" t="s">
        <v>255</v>
      </c>
      <c r="C780" s="27" t="s">
        <v>340</v>
      </c>
      <c r="D780" s="27">
        <v>2247</v>
      </c>
      <c r="E780" s="27">
        <v>0.20157890015250701</v>
      </c>
      <c r="F780" s="27">
        <v>2254</v>
      </c>
      <c r="G780" s="27">
        <v>0.19777134333596599</v>
      </c>
      <c r="H780" s="27">
        <v>-7</v>
      </c>
      <c r="I780" s="27">
        <v>-0.31055900621117499</v>
      </c>
    </row>
    <row r="781" spans="1:9" x14ac:dyDescent="0.2">
      <c r="A781" s="27" t="s">
        <v>418</v>
      </c>
      <c r="B781" s="27" t="s">
        <v>265</v>
      </c>
      <c r="C781" s="27" t="s">
        <v>338</v>
      </c>
      <c r="D781" s="27">
        <v>1733</v>
      </c>
      <c r="E781" s="27">
        <v>0.30207425483702299</v>
      </c>
      <c r="F781" s="27">
        <v>1740</v>
      </c>
      <c r="G781" s="27">
        <v>0.30303030303030298</v>
      </c>
      <c r="H781" s="27">
        <v>-7</v>
      </c>
      <c r="I781" s="27">
        <v>-0.40229885057471199</v>
      </c>
    </row>
    <row r="782" spans="1:9" x14ac:dyDescent="0.2">
      <c r="A782" s="27" t="s">
        <v>511</v>
      </c>
      <c r="B782" s="27" t="s">
        <v>243</v>
      </c>
      <c r="C782" s="27" t="s">
        <v>342</v>
      </c>
      <c r="D782" s="27">
        <v>305</v>
      </c>
      <c r="E782" s="27">
        <v>4.3465868604816903E-2</v>
      </c>
      <c r="F782" s="27">
        <v>312</v>
      </c>
      <c r="G782" s="27">
        <v>4.63182897862233E-2</v>
      </c>
      <c r="H782" s="27">
        <v>-7</v>
      </c>
      <c r="I782" s="27">
        <v>-2.2435897435897498</v>
      </c>
    </row>
    <row r="783" spans="1:9" x14ac:dyDescent="0.2">
      <c r="A783" s="27" t="s">
        <v>429</v>
      </c>
      <c r="B783" s="27" t="s">
        <v>212</v>
      </c>
      <c r="C783" s="27" t="s">
        <v>342</v>
      </c>
      <c r="D783" s="27">
        <v>24</v>
      </c>
      <c r="E783" s="27">
        <v>8.98876404494382E-2</v>
      </c>
      <c r="F783" s="27">
        <v>31</v>
      </c>
      <c r="G783" s="27">
        <v>0.113970588235294</v>
      </c>
      <c r="H783" s="27">
        <v>-7</v>
      </c>
      <c r="I783" s="27">
        <v>-22.580645161290299</v>
      </c>
    </row>
    <row r="784" spans="1:9" x14ac:dyDescent="0.2">
      <c r="A784" s="27" t="s">
        <v>432</v>
      </c>
      <c r="B784" s="27" t="s">
        <v>185</v>
      </c>
      <c r="C784" s="27" t="s">
        <v>335</v>
      </c>
      <c r="D784" s="27">
        <v>1</v>
      </c>
      <c r="E784" s="27">
        <v>4.5662100456621002E-3</v>
      </c>
      <c r="F784" s="27">
        <v>8</v>
      </c>
      <c r="G784" s="27">
        <v>3.5555555555555597E-2</v>
      </c>
      <c r="H784" s="27">
        <v>-7</v>
      </c>
      <c r="I784" s="27">
        <v>-87.5</v>
      </c>
    </row>
    <row r="785" spans="1:9" x14ac:dyDescent="0.2">
      <c r="A785" s="27" t="s">
        <v>459</v>
      </c>
      <c r="B785" s="27" t="s">
        <v>240</v>
      </c>
      <c r="C785" s="27" t="s">
        <v>340</v>
      </c>
      <c r="D785" s="27">
        <v>148</v>
      </c>
      <c r="E785" s="27">
        <v>0.147410358565737</v>
      </c>
      <c r="F785" s="27">
        <v>155</v>
      </c>
      <c r="G785" s="27">
        <v>0.155</v>
      </c>
      <c r="H785" s="27">
        <v>-7</v>
      </c>
      <c r="I785" s="27">
        <v>-4.5161290322580596</v>
      </c>
    </row>
    <row r="786" spans="1:9" x14ac:dyDescent="0.2">
      <c r="A786" s="27" t="s">
        <v>462</v>
      </c>
      <c r="B786" s="27" t="s">
        <v>217</v>
      </c>
      <c r="C786" s="27" t="s">
        <v>338</v>
      </c>
      <c r="D786" s="27">
        <v>3</v>
      </c>
      <c r="E786" s="27">
        <v>0.13043478260869601</v>
      </c>
      <c r="F786" s="27">
        <v>10</v>
      </c>
      <c r="G786" s="27">
        <v>0.3125</v>
      </c>
      <c r="H786" s="27">
        <v>-7</v>
      </c>
      <c r="I786" s="27">
        <v>-70</v>
      </c>
    </row>
    <row r="787" spans="1:9" x14ac:dyDescent="0.2">
      <c r="A787" s="27" t="s">
        <v>482</v>
      </c>
      <c r="B787" s="27" t="s">
        <v>164</v>
      </c>
      <c r="C787" s="27" t="s">
        <v>342</v>
      </c>
      <c r="D787" s="27">
        <v>286</v>
      </c>
      <c r="E787" s="27">
        <v>4.6481391191288801E-2</v>
      </c>
      <c r="F787" s="27">
        <v>293</v>
      </c>
      <c r="G787" s="27">
        <v>4.9103402044578498E-2</v>
      </c>
      <c r="H787" s="27">
        <v>-7</v>
      </c>
      <c r="I787" s="27">
        <v>-2.3890784982935198</v>
      </c>
    </row>
    <row r="788" spans="1:9" x14ac:dyDescent="0.2">
      <c r="A788" s="27" t="s">
        <v>549</v>
      </c>
      <c r="B788" s="27" t="s">
        <v>257</v>
      </c>
      <c r="C788" s="27" t="s">
        <v>336</v>
      </c>
      <c r="D788" s="27">
        <v>55</v>
      </c>
      <c r="E788" s="27">
        <v>2.2983702465524398E-2</v>
      </c>
      <c r="F788" s="27">
        <v>63</v>
      </c>
      <c r="G788" s="27">
        <v>2.6337792642140499E-2</v>
      </c>
      <c r="H788" s="27">
        <v>-8</v>
      </c>
      <c r="I788" s="27">
        <v>-12.698412698412699</v>
      </c>
    </row>
    <row r="789" spans="1:9" x14ac:dyDescent="0.2">
      <c r="A789" s="27" t="s">
        <v>415</v>
      </c>
      <c r="B789" s="27" t="s">
        <v>255</v>
      </c>
      <c r="C789" s="27" t="s">
        <v>339</v>
      </c>
      <c r="D789" s="27">
        <v>379</v>
      </c>
      <c r="E789" s="27">
        <v>3.4000179420471899E-2</v>
      </c>
      <c r="F789" s="27">
        <v>387</v>
      </c>
      <c r="G789" s="27">
        <v>3.3956304290602798E-2</v>
      </c>
      <c r="H789" s="27">
        <v>-8</v>
      </c>
      <c r="I789" s="27">
        <v>-2.0671834625323</v>
      </c>
    </row>
    <row r="790" spans="1:9" x14ac:dyDescent="0.2">
      <c r="A790" s="27" t="s">
        <v>424</v>
      </c>
      <c r="B790" s="27" t="s">
        <v>165</v>
      </c>
      <c r="C790" s="27" t="s">
        <v>336</v>
      </c>
      <c r="D790" s="27">
        <v>41</v>
      </c>
      <c r="E790" s="27">
        <v>1.2397943755669801E-2</v>
      </c>
      <c r="F790" s="27">
        <v>49</v>
      </c>
      <c r="G790" s="27">
        <v>1.40562248995984E-2</v>
      </c>
      <c r="H790" s="27">
        <v>-8</v>
      </c>
      <c r="I790" s="27">
        <v>-16.326530612244898</v>
      </c>
    </row>
    <row r="791" spans="1:9" x14ac:dyDescent="0.2">
      <c r="A791" s="27" t="s">
        <v>437</v>
      </c>
      <c r="B791" s="27" t="s">
        <v>198</v>
      </c>
      <c r="C791" s="27" t="s">
        <v>342</v>
      </c>
      <c r="D791" s="27">
        <v>558</v>
      </c>
      <c r="E791" s="27">
        <v>0.22151647479158401</v>
      </c>
      <c r="F791" s="27">
        <v>566</v>
      </c>
      <c r="G791" s="27">
        <v>0.22353870458135899</v>
      </c>
      <c r="H791" s="27">
        <v>-8</v>
      </c>
      <c r="I791" s="27">
        <v>-1.4134275618374501</v>
      </c>
    </row>
    <row r="792" spans="1:9" x14ac:dyDescent="0.2">
      <c r="A792" s="27" t="s">
        <v>450</v>
      </c>
      <c r="B792" s="27" t="s">
        <v>152</v>
      </c>
      <c r="C792" s="27" t="s">
        <v>335</v>
      </c>
      <c r="D792" s="27">
        <v>129</v>
      </c>
      <c r="E792" s="27">
        <v>2.0382366882603899E-2</v>
      </c>
      <c r="F792" s="27">
        <v>137</v>
      </c>
      <c r="G792" s="27">
        <v>2.1687509893937001E-2</v>
      </c>
      <c r="H792" s="27">
        <v>-8</v>
      </c>
      <c r="I792" s="27">
        <v>-5.8394160583941597</v>
      </c>
    </row>
    <row r="793" spans="1:9" x14ac:dyDescent="0.2">
      <c r="A793" s="27" t="s">
        <v>463</v>
      </c>
      <c r="B793" s="27" t="s">
        <v>147</v>
      </c>
      <c r="C793" s="27" t="s">
        <v>343</v>
      </c>
      <c r="D793" s="27">
        <v>223</v>
      </c>
      <c r="E793" s="27">
        <v>9.6133120662154608E-3</v>
      </c>
      <c r="F793" s="27">
        <v>231</v>
      </c>
      <c r="G793" s="27">
        <v>1.00143061516452E-2</v>
      </c>
      <c r="H793" s="27">
        <v>-8</v>
      </c>
      <c r="I793" s="27">
        <v>-3.4632034632034698</v>
      </c>
    </row>
    <row r="794" spans="1:9" x14ac:dyDescent="0.2">
      <c r="A794" s="27" t="s">
        <v>470</v>
      </c>
      <c r="B794" s="27" t="s">
        <v>156</v>
      </c>
      <c r="C794" s="27" t="s">
        <v>335</v>
      </c>
      <c r="D794" s="27">
        <v>326</v>
      </c>
      <c r="E794" s="27">
        <v>4.7639227835337798E-3</v>
      </c>
      <c r="F794" s="27">
        <v>334</v>
      </c>
      <c r="G794" s="27">
        <v>4.9113313531158999E-3</v>
      </c>
      <c r="H794" s="27">
        <v>-8</v>
      </c>
      <c r="I794" s="27">
        <v>-2.39520958083832</v>
      </c>
    </row>
    <row r="795" spans="1:9" x14ac:dyDescent="0.2">
      <c r="A795" s="27" t="s">
        <v>474</v>
      </c>
      <c r="B795" s="27" t="s">
        <v>221</v>
      </c>
      <c r="C795" s="27" t="s">
        <v>340</v>
      </c>
      <c r="D795" s="27">
        <v>199</v>
      </c>
      <c r="E795" s="27">
        <v>0.202235772357724</v>
      </c>
      <c r="F795" s="27">
        <v>207</v>
      </c>
      <c r="G795" s="27">
        <v>0.20783132530120499</v>
      </c>
      <c r="H795" s="27">
        <v>-8</v>
      </c>
      <c r="I795" s="27">
        <v>-3.8647342995169001</v>
      </c>
    </row>
    <row r="796" spans="1:9" x14ac:dyDescent="0.2">
      <c r="A796" s="27" t="s">
        <v>494</v>
      </c>
      <c r="B796" s="27" t="s">
        <v>251</v>
      </c>
      <c r="C796" s="27" t="s">
        <v>336</v>
      </c>
      <c r="D796" s="27">
        <v>968</v>
      </c>
      <c r="E796" s="27">
        <v>0.10273827212906</v>
      </c>
      <c r="F796" s="27">
        <v>976</v>
      </c>
      <c r="G796" s="27">
        <v>0.101964061847054</v>
      </c>
      <c r="H796" s="27">
        <v>-8</v>
      </c>
      <c r="I796" s="27">
        <v>-0.819672131147542</v>
      </c>
    </row>
    <row r="797" spans="1:9" x14ac:dyDescent="0.2">
      <c r="A797" s="27" t="s">
        <v>437</v>
      </c>
      <c r="B797" s="27" t="s">
        <v>198</v>
      </c>
      <c r="C797" s="27" t="s">
        <v>340</v>
      </c>
      <c r="D797" s="27">
        <v>1037</v>
      </c>
      <c r="E797" s="27">
        <v>0.41167129813418002</v>
      </c>
      <c r="F797" s="27">
        <v>1046</v>
      </c>
      <c r="G797" s="27">
        <v>0.41311216429699799</v>
      </c>
      <c r="H797" s="27">
        <v>-9</v>
      </c>
      <c r="I797" s="27">
        <v>-0.86042065009560598</v>
      </c>
    </row>
    <row r="798" spans="1:9" x14ac:dyDescent="0.2">
      <c r="A798" s="27" t="s">
        <v>491</v>
      </c>
      <c r="B798" s="27" t="s">
        <v>178</v>
      </c>
      <c r="C798" s="27" t="s">
        <v>337</v>
      </c>
      <c r="D798" s="27">
        <v>178</v>
      </c>
      <c r="E798" s="27">
        <v>0.14378029079159901</v>
      </c>
      <c r="F798" s="27">
        <v>187</v>
      </c>
      <c r="G798" s="27">
        <v>0.149241819632881</v>
      </c>
      <c r="H798" s="27">
        <v>-9</v>
      </c>
      <c r="I798" s="27">
        <v>-4.8128342245989302</v>
      </c>
    </row>
    <row r="799" spans="1:9" x14ac:dyDescent="0.2">
      <c r="A799" s="27" t="s">
        <v>503</v>
      </c>
      <c r="B799" s="27" t="s">
        <v>186</v>
      </c>
      <c r="C799" s="27" t="s">
        <v>337</v>
      </c>
      <c r="D799" s="27">
        <v>1282</v>
      </c>
      <c r="E799" s="27">
        <v>9.6239021094512406E-2</v>
      </c>
      <c r="F799" s="27">
        <v>1292</v>
      </c>
      <c r="G799" s="27">
        <v>9.6902422560564E-2</v>
      </c>
      <c r="H799" s="27">
        <v>-10</v>
      </c>
      <c r="I799" s="27">
        <v>-0.77399380804953299</v>
      </c>
    </row>
    <row r="800" spans="1:9" x14ac:dyDescent="0.2">
      <c r="A800" s="27" t="s">
        <v>479</v>
      </c>
      <c r="B800" s="27" t="s">
        <v>238</v>
      </c>
      <c r="C800" s="27" t="s">
        <v>340</v>
      </c>
      <c r="D800" s="27">
        <v>254</v>
      </c>
      <c r="E800" s="27">
        <v>0.10337810337810301</v>
      </c>
      <c r="F800" s="27">
        <v>264</v>
      </c>
      <c r="G800" s="27">
        <v>0.114782608695652</v>
      </c>
      <c r="H800" s="27">
        <v>-10</v>
      </c>
      <c r="I800" s="27">
        <v>-3.7878787878787801</v>
      </c>
    </row>
    <row r="801" spans="1:9" x14ac:dyDescent="0.2">
      <c r="A801" s="27" t="s">
        <v>554</v>
      </c>
      <c r="B801" s="27" t="s">
        <v>263</v>
      </c>
      <c r="C801" s="27" t="s">
        <v>340</v>
      </c>
      <c r="D801" s="27">
        <v>261</v>
      </c>
      <c r="E801" s="27">
        <v>8.0955334987593094E-2</v>
      </c>
      <c r="F801" s="27">
        <v>272</v>
      </c>
      <c r="G801" s="27">
        <v>8.2699908786865298E-2</v>
      </c>
      <c r="H801" s="27">
        <v>-11</v>
      </c>
      <c r="I801" s="27">
        <v>-4.0441176470588198</v>
      </c>
    </row>
    <row r="802" spans="1:9" x14ac:dyDescent="0.2">
      <c r="A802" s="27" t="s">
        <v>415</v>
      </c>
      <c r="B802" s="27" t="s">
        <v>255</v>
      </c>
      <c r="C802" s="27" t="s">
        <v>335</v>
      </c>
      <c r="D802" s="27">
        <v>1598</v>
      </c>
      <c r="E802" s="27">
        <v>0.143356957028797</v>
      </c>
      <c r="F802" s="27">
        <v>1609</v>
      </c>
      <c r="G802" s="27">
        <v>0.141177502851628</v>
      </c>
      <c r="H802" s="27">
        <v>-11</v>
      </c>
      <c r="I802" s="27">
        <v>-0.68365444375388895</v>
      </c>
    </row>
    <row r="803" spans="1:9" x14ac:dyDescent="0.2">
      <c r="A803" s="27" t="s">
        <v>446</v>
      </c>
      <c r="B803" s="27" t="s">
        <v>167</v>
      </c>
      <c r="C803" s="27" t="s">
        <v>335</v>
      </c>
      <c r="D803" s="27">
        <v>506</v>
      </c>
      <c r="E803" s="27">
        <v>0.184469558877142</v>
      </c>
      <c r="F803" s="27">
        <v>517</v>
      </c>
      <c r="G803" s="27">
        <v>0.18725099601593601</v>
      </c>
      <c r="H803" s="27">
        <v>-11</v>
      </c>
      <c r="I803" s="27">
        <v>-2.12765957446809</v>
      </c>
    </row>
    <row r="804" spans="1:9" x14ac:dyDescent="0.2">
      <c r="A804" s="27" t="s">
        <v>488</v>
      </c>
      <c r="B804" s="27" t="s">
        <v>188</v>
      </c>
      <c r="C804" s="27" t="s">
        <v>337</v>
      </c>
      <c r="D804" s="27">
        <v>218</v>
      </c>
      <c r="E804" s="27">
        <v>0.18537414965986401</v>
      </c>
      <c r="F804" s="27">
        <v>229</v>
      </c>
      <c r="G804" s="27">
        <v>0.193086003372681</v>
      </c>
      <c r="H804" s="27">
        <v>-11</v>
      </c>
      <c r="I804" s="27">
        <v>-4.8034934497816604</v>
      </c>
    </row>
    <row r="805" spans="1:9" x14ac:dyDescent="0.2">
      <c r="A805" s="27" t="s">
        <v>509</v>
      </c>
      <c r="B805" s="27" t="s">
        <v>211</v>
      </c>
      <c r="C805" s="27" t="s">
        <v>338</v>
      </c>
      <c r="D805" s="27">
        <v>39</v>
      </c>
      <c r="E805" s="27">
        <v>0.54929577464788704</v>
      </c>
      <c r="F805" s="27">
        <v>51</v>
      </c>
      <c r="G805" s="27">
        <v>0.62962962962962998</v>
      </c>
      <c r="H805" s="27">
        <v>-12</v>
      </c>
      <c r="I805" s="27">
        <v>-23.529411764705898</v>
      </c>
    </row>
    <row r="806" spans="1:9" x14ac:dyDescent="0.2">
      <c r="A806" s="27" t="s">
        <v>503</v>
      </c>
      <c r="B806" s="27" t="s">
        <v>186</v>
      </c>
      <c r="C806" s="27" t="s">
        <v>340</v>
      </c>
      <c r="D806" s="27">
        <v>1392</v>
      </c>
      <c r="E806" s="27">
        <v>0.10449665940995401</v>
      </c>
      <c r="F806" s="27">
        <v>1404</v>
      </c>
      <c r="G806" s="27">
        <v>0.105302632565814</v>
      </c>
      <c r="H806" s="27">
        <v>-12</v>
      </c>
      <c r="I806" s="27">
        <v>-0.854700854700852</v>
      </c>
    </row>
    <row r="807" spans="1:9" x14ac:dyDescent="0.2">
      <c r="A807" s="27" t="s">
        <v>435</v>
      </c>
      <c r="B807" s="27" t="s">
        <v>169</v>
      </c>
      <c r="C807" s="27" t="s">
        <v>337</v>
      </c>
      <c r="D807" s="27">
        <v>787</v>
      </c>
      <c r="E807" s="27">
        <v>0.213626492942454</v>
      </c>
      <c r="F807" s="27">
        <v>799</v>
      </c>
      <c r="G807" s="27">
        <v>0.21986791414419399</v>
      </c>
      <c r="H807" s="27">
        <v>-12</v>
      </c>
      <c r="I807" s="27">
        <v>-1.5018773466833599</v>
      </c>
    </row>
    <row r="808" spans="1:9" x14ac:dyDescent="0.2">
      <c r="A808" s="27" t="s">
        <v>493</v>
      </c>
      <c r="B808" s="27" t="s">
        <v>259</v>
      </c>
      <c r="C808" s="27" t="s">
        <v>335</v>
      </c>
      <c r="D808" s="27">
        <v>4201</v>
      </c>
      <c r="E808" s="27">
        <v>0.104909599440615</v>
      </c>
      <c r="F808" s="27">
        <v>4213</v>
      </c>
      <c r="G808" s="27">
        <v>0.105787821720025</v>
      </c>
      <c r="H808" s="27">
        <v>-12</v>
      </c>
      <c r="I808" s="27">
        <v>-0.284832660811773</v>
      </c>
    </row>
    <row r="809" spans="1:9" x14ac:dyDescent="0.2">
      <c r="A809" s="27" t="s">
        <v>451</v>
      </c>
      <c r="B809" s="27" t="s">
        <v>166</v>
      </c>
      <c r="C809" s="27" t="s">
        <v>338</v>
      </c>
      <c r="D809" s="27">
        <v>852</v>
      </c>
      <c r="E809" s="27">
        <v>0.54720616570327596</v>
      </c>
      <c r="F809" s="27">
        <v>865</v>
      </c>
      <c r="G809" s="27">
        <v>0.55306905370843995</v>
      </c>
      <c r="H809" s="27">
        <v>-13</v>
      </c>
      <c r="I809" s="27">
        <v>-1.5028901734104101</v>
      </c>
    </row>
    <row r="810" spans="1:9" x14ac:dyDescent="0.2">
      <c r="A810" s="27" t="s">
        <v>453</v>
      </c>
      <c r="B810" s="27" t="s">
        <v>151</v>
      </c>
      <c r="C810" s="27" t="s">
        <v>336</v>
      </c>
      <c r="D810" s="27">
        <v>2849</v>
      </c>
      <c r="E810" s="27">
        <v>7.45909150412358E-2</v>
      </c>
      <c r="F810" s="27">
        <v>2862</v>
      </c>
      <c r="G810" s="27">
        <v>7.6056338028168996E-2</v>
      </c>
      <c r="H810" s="27">
        <v>-13</v>
      </c>
      <c r="I810" s="27">
        <v>-0.45422781271837698</v>
      </c>
    </row>
    <row r="811" spans="1:9" x14ac:dyDescent="0.2">
      <c r="A811" s="27" t="s">
        <v>550</v>
      </c>
      <c r="B811" s="27" t="s">
        <v>262</v>
      </c>
      <c r="C811" s="27" t="s">
        <v>338</v>
      </c>
      <c r="D811" s="27">
        <v>181</v>
      </c>
      <c r="E811" s="27">
        <v>0.117838541666667</v>
      </c>
      <c r="F811" s="27">
        <v>195</v>
      </c>
      <c r="G811" s="27">
        <v>0.12564432989690699</v>
      </c>
      <c r="H811" s="27">
        <v>-14</v>
      </c>
      <c r="I811" s="27">
        <v>-7.1794871794871797</v>
      </c>
    </row>
    <row r="812" spans="1:9" x14ac:dyDescent="0.2">
      <c r="A812" s="27" t="s">
        <v>417</v>
      </c>
      <c r="B812" s="27" t="s">
        <v>204</v>
      </c>
      <c r="C812" s="27" t="s">
        <v>336</v>
      </c>
      <c r="D812" s="27">
        <v>37</v>
      </c>
      <c r="E812" s="27">
        <v>0.101092896174863</v>
      </c>
      <c r="F812" s="27">
        <v>51</v>
      </c>
      <c r="G812" s="27">
        <v>0.134920634920635</v>
      </c>
      <c r="H812" s="27">
        <v>-14</v>
      </c>
      <c r="I812" s="27">
        <v>-27.4509803921569</v>
      </c>
    </row>
    <row r="813" spans="1:9" x14ac:dyDescent="0.2">
      <c r="A813" s="27" t="s">
        <v>418</v>
      </c>
      <c r="B813" s="27" t="s">
        <v>265</v>
      </c>
      <c r="C813" s="27" t="s">
        <v>337</v>
      </c>
      <c r="D813" s="27">
        <v>432</v>
      </c>
      <c r="E813" s="27">
        <v>7.5300679797803693E-2</v>
      </c>
      <c r="F813" s="27">
        <v>446</v>
      </c>
      <c r="G813" s="27">
        <v>7.7673284569836298E-2</v>
      </c>
      <c r="H813" s="27">
        <v>-14</v>
      </c>
      <c r="I813" s="27">
        <v>-3.1390134529148002</v>
      </c>
    </row>
    <row r="814" spans="1:9" x14ac:dyDescent="0.2">
      <c r="A814" s="27" t="s">
        <v>423</v>
      </c>
      <c r="B814" s="27" t="s">
        <v>146</v>
      </c>
      <c r="C814" s="27" t="s">
        <v>341</v>
      </c>
      <c r="D814" s="27">
        <v>162</v>
      </c>
      <c r="E814" s="27">
        <v>4.4603524229074902E-3</v>
      </c>
      <c r="F814" s="27">
        <v>176</v>
      </c>
      <c r="G814" s="27">
        <v>4.8268107396538997E-3</v>
      </c>
      <c r="H814" s="27">
        <v>-14</v>
      </c>
      <c r="I814" s="27">
        <v>-7.9545454545454604</v>
      </c>
    </row>
    <row r="815" spans="1:9" x14ac:dyDescent="0.2">
      <c r="A815" s="27" t="s">
        <v>560</v>
      </c>
      <c r="B815" s="27" t="s">
        <v>264</v>
      </c>
      <c r="C815" s="27" t="s">
        <v>338</v>
      </c>
      <c r="D815" s="27">
        <v>682</v>
      </c>
      <c r="E815" s="27">
        <v>0.29207708779443298</v>
      </c>
      <c r="F815" s="27">
        <v>697</v>
      </c>
      <c r="G815" s="27">
        <v>0.259493670886076</v>
      </c>
      <c r="H815" s="27">
        <v>-15</v>
      </c>
      <c r="I815" s="27">
        <v>-2.15208034433285</v>
      </c>
    </row>
    <row r="816" spans="1:9" x14ac:dyDescent="0.2">
      <c r="A816" s="27" t="s">
        <v>453</v>
      </c>
      <c r="B816" s="27" t="s">
        <v>151</v>
      </c>
      <c r="C816" s="27" t="s">
        <v>342</v>
      </c>
      <c r="D816" s="27">
        <v>1888</v>
      </c>
      <c r="E816" s="27">
        <v>4.9430553737400199E-2</v>
      </c>
      <c r="F816" s="27">
        <v>1903</v>
      </c>
      <c r="G816" s="27">
        <v>5.05713526441669E-2</v>
      </c>
      <c r="H816" s="27">
        <v>-15</v>
      </c>
      <c r="I816" s="27">
        <v>-0.78822911192852896</v>
      </c>
    </row>
    <row r="817" spans="1:9" x14ac:dyDescent="0.2">
      <c r="A817" s="27" t="s">
        <v>458</v>
      </c>
      <c r="B817" s="27" t="s">
        <v>232</v>
      </c>
      <c r="C817" s="27" t="s">
        <v>335</v>
      </c>
      <c r="D817" s="27">
        <v>34</v>
      </c>
      <c r="E817" s="27">
        <v>7.1428571428571397E-2</v>
      </c>
      <c r="F817" s="27">
        <v>49</v>
      </c>
      <c r="G817" s="27">
        <v>9.9796334012220003E-2</v>
      </c>
      <c r="H817" s="27">
        <v>-15</v>
      </c>
      <c r="I817" s="27">
        <v>-30.612244897959201</v>
      </c>
    </row>
    <row r="818" spans="1:9" x14ac:dyDescent="0.2">
      <c r="A818" s="27" t="s">
        <v>463</v>
      </c>
      <c r="B818" s="27" t="s">
        <v>147</v>
      </c>
      <c r="C818" s="27" t="s">
        <v>338</v>
      </c>
      <c r="D818" s="27">
        <v>10091</v>
      </c>
      <c r="E818" s="27">
        <v>0.43501314825192899</v>
      </c>
      <c r="F818" s="27">
        <v>10106</v>
      </c>
      <c r="G818" s="27">
        <v>0.43811505614080698</v>
      </c>
      <c r="H818" s="27">
        <v>-15</v>
      </c>
      <c r="I818" s="27">
        <v>-0.14842667722144701</v>
      </c>
    </row>
    <row r="819" spans="1:9" x14ac:dyDescent="0.2">
      <c r="A819" s="27" t="s">
        <v>548</v>
      </c>
      <c r="B819" s="27" t="s">
        <v>250</v>
      </c>
      <c r="C819" s="27" t="s">
        <v>342</v>
      </c>
      <c r="D819" s="27">
        <v>331</v>
      </c>
      <c r="E819" s="27">
        <v>0.24090247452692901</v>
      </c>
      <c r="F819" s="27">
        <v>347</v>
      </c>
      <c r="G819" s="27">
        <v>0.252915451895044</v>
      </c>
      <c r="H819" s="27">
        <v>-16</v>
      </c>
      <c r="I819" s="27">
        <v>-4.6109510086455403</v>
      </c>
    </row>
    <row r="820" spans="1:9" x14ac:dyDescent="0.2">
      <c r="A820" s="27" t="s">
        <v>464</v>
      </c>
      <c r="B820" s="27" t="s">
        <v>245</v>
      </c>
      <c r="C820" s="27" t="s">
        <v>336</v>
      </c>
      <c r="D820" s="27">
        <v>83</v>
      </c>
      <c r="E820" s="27">
        <v>0.11976911976912</v>
      </c>
      <c r="F820" s="27">
        <v>99</v>
      </c>
      <c r="G820" s="27">
        <v>0.144948755490483</v>
      </c>
      <c r="H820" s="27">
        <v>-16</v>
      </c>
      <c r="I820" s="27">
        <v>-16.161616161616202</v>
      </c>
    </row>
    <row r="821" spans="1:9" x14ac:dyDescent="0.2">
      <c r="A821" s="27" t="s">
        <v>507</v>
      </c>
      <c r="B821" s="27" t="s">
        <v>176</v>
      </c>
      <c r="C821" s="27" t="s">
        <v>338</v>
      </c>
      <c r="D821" s="27">
        <v>1337</v>
      </c>
      <c r="E821" s="27">
        <v>0.363216517250747</v>
      </c>
      <c r="F821" s="27">
        <v>1354</v>
      </c>
      <c r="G821" s="27">
        <v>0.38012352610892802</v>
      </c>
      <c r="H821" s="27">
        <v>-17</v>
      </c>
      <c r="I821" s="27">
        <v>-1.25553914327917</v>
      </c>
    </row>
    <row r="822" spans="1:9" x14ac:dyDescent="0.2">
      <c r="A822" s="27" t="s">
        <v>552</v>
      </c>
      <c r="B822" s="27" t="s">
        <v>149</v>
      </c>
      <c r="C822" s="27" t="s">
        <v>337</v>
      </c>
      <c r="D822" s="27">
        <v>2114</v>
      </c>
      <c r="E822" s="27">
        <v>0.38179519595448802</v>
      </c>
      <c r="F822" s="27">
        <v>2132</v>
      </c>
      <c r="G822" s="27">
        <v>0.38462926213241899</v>
      </c>
      <c r="H822" s="27">
        <v>-18</v>
      </c>
      <c r="I822" s="27">
        <v>-0.84427767354596805</v>
      </c>
    </row>
    <row r="823" spans="1:9" x14ac:dyDescent="0.2">
      <c r="A823" s="27" t="s">
        <v>435</v>
      </c>
      <c r="B823" s="27" t="s">
        <v>169</v>
      </c>
      <c r="C823" s="27" t="s">
        <v>336</v>
      </c>
      <c r="D823" s="27">
        <v>262</v>
      </c>
      <c r="E823" s="27">
        <v>7.1118349619978302E-2</v>
      </c>
      <c r="F823" s="27">
        <v>281</v>
      </c>
      <c r="G823" s="27">
        <v>7.7325261419922894E-2</v>
      </c>
      <c r="H823" s="27">
        <v>-19</v>
      </c>
      <c r="I823" s="27">
        <v>-6.7615658362989297</v>
      </c>
    </row>
    <row r="824" spans="1:9" x14ac:dyDescent="0.2">
      <c r="A824" s="27" t="s">
        <v>446</v>
      </c>
      <c r="B824" s="27" t="s">
        <v>167</v>
      </c>
      <c r="C824" s="27" t="s">
        <v>340</v>
      </c>
      <c r="D824" s="27">
        <v>851</v>
      </c>
      <c r="E824" s="27">
        <v>0.31024425811155698</v>
      </c>
      <c r="F824" s="27">
        <v>870</v>
      </c>
      <c r="G824" s="27">
        <v>0.315103223469757</v>
      </c>
      <c r="H824" s="27">
        <v>-19</v>
      </c>
      <c r="I824" s="27">
        <v>-2.1839080459770099</v>
      </c>
    </row>
    <row r="825" spans="1:9" x14ac:dyDescent="0.2">
      <c r="A825" s="27" t="s">
        <v>492</v>
      </c>
      <c r="B825" s="27" t="s">
        <v>163</v>
      </c>
      <c r="C825" s="27" t="s">
        <v>337</v>
      </c>
      <c r="D825" s="27">
        <v>404</v>
      </c>
      <c r="E825" s="27">
        <v>0.57304964539007097</v>
      </c>
      <c r="F825" s="27">
        <v>423</v>
      </c>
      <c r="G825" s="27">
        <v>0.58750000000000002</v>
      </c>
      <c r="H825" s="27">
        <v>-19</v>
      </c>
      <c r="I825" s="27">
        <v>-4.4917257683215102</v>
      </c>
    </row>
    <row r="826" spans="1:9" x14ac:dyDescent="0.2">
      <c r="A826" s="27" t="s">
        <v>453</v>
      </c>
      <c r="B826" s="27" t="s">
        <v>151</v>
      </c>
      <c r="C826" s="27" t="s">
        <v>335</v>
      </c>
      <c r="D826" s="27">
        <v>2843</v>
      </c>
      <c r="E826" s="27">
        <v>7.4433826417070303E-2</v>
      </c>
      <c r="F826" s="27">
        <v>2863</v>
      </c>
      <c r="G826" s="27">
        <v>7.6082912569758201E-2</v>
      </c>
      <c r="H826" s="27">
        <v>-20</v>
      </c>
      <c r="I826" s="27">
        <v>-0.69856793573175302</v>
      </c>
    </row>
    <row r="827" spans="1:9" x14ac:dyDescent="0.2">
      <c r="A827" s="27" t="s">
        <v>568</v>
      </c>
      <c r="B827" s="27" t="s">
        <v>256</v>
      </c>
      <c r="C827" s="27" t="s">
        <v>337</v>
      </c>
      <c r="D827" s="27">
        <v>929</v>
      </c>
      <c r="E827" s="27">
        <v>0.95282051282051305</v>
      </c>
      <c r="F827" s="27">
        <v>949</v>
      </c>
      <c r="G827" s="27">
        <v>0.95568982880161102</v>
      </c>
      <c r="H827" s="27">
        <v>-20</v>
      </c>
      <c r="I827" s="27">
        <v>-2.1074815595363501</v>
      </c>
    </row>
    <row r="828" spans="1:9" x14ac:dyDescent="0.2">
      <c r="A828" s="27" t="s">
        <v>477</v>
      </c>
      <c r="B828" s="27" t="s">
        <v>180</v>
      </c>
      <c r="C828" s="27" t="s">
        <v>337</v>
      </c>
      <c r="D828" s="27">
        <v>268</v>
      </c>
      <c r="E828" s="27">
        <v>0.21337579617834401</v>
      </c>
      <c r="F828" s="27">
        <v>289</v>
      </c>
      <c r="G828" s="27">
        <v>0.22128637059724299</v>
      </c>
      <c r="H828" s="27">
        <v>-21</v>
      </c>
      <c r="I828" s="27">
        <v>-7.2664359861591699</v>
      </c>
    </row>
    <row r="829" spans="1:9" x14ac:dyDescent="0.2">
      <c r="A829" s="27" t="s">
        <v>546</v>
      </c>
      <c r="B829" s="27" t="s">
        <v>248</v>
      </c>
      <c r="C829" s="27" t="s">
        <v>336</v>
      </c>
      <c r="D829" s="27">
        <v>244</v>
      </c>
      <c r="E829" s="27">
        <v>0.12622866011381301</v>
      </c>
      <c r="F829" s="27">
        <v>267</v>
      </c>
      <c r="G829" s="27">
        <v>0.1350531107739</v>
      </c>
      <c r="H829" s="27">
        <v>-23</v>
      </c>
      <c r="I829" s="27">
        <v>-8.6142322097378301</v>
      </c>
    </row>
    <row r="830" spans="1:9" x14ac:dyDescent="0.2">
      <c r="A830" s="27" t="s">
        <v>466</v>
      </c>
      <c r="B830" s="27" t="s">
        <v>162</v>
      </c>
      <c r="C830" s="27" t="s">
        <v>337</v>
      </c>
      <c r="D830" s="27">
        <v>1204</v>
      </c>
      <c r="E830" s="27">
        <v>0.25395486184349297</v>
      </c>
      <c r="F830" s="27">
        <v>1227</v>
      </c>
      <c r="G830" s="27">
        <v>0.26123057270598299</v>
      </c>
      <c r="H830" s="27">
        <v>-23</v>
      </c>
      <c r="I830" s="27">
        <v>-1.87449062754687</v>
      </c>
    </row>
    <row r="831" spans="1:9" x14ac:dyDescent="0.2">
      <c r="A831" s="27" t="s">
        <v>478</v>
      </c>
      <c r="B831" s="27" t="s">
        <v>181</v>
      </c>
      <c r="C831" s="27" t="s">
        <v>338</v>
      </c>
      <c r="D831" s="27">
        <v>1361</v>
      </c>
      <c r="E831" s="27">
        <v>0.34455696202531599</v>
      </c>
      <c r="F831" s="27">
        <v>1384</v>
      </c>
      <c r="G831" s="27">
        <v>0.34530938123752503</v>
      </c>
      <c r="H831" s="27">
        <v>-23</v>
      </c>
      <c r="I831" s="27">
        <v>-1.66184971098265</v>
      </c>
    </row>
    <row r="832" spans="1:9" x14ac:dyDescent="0.2">
      <c r="A832" s="27" t="s">
        <v>443</v>
      </c>
      <c r="B832" s="27" t="s">
        <v>159</v>
      </c>
      <c r="C832" s="27" t="s">
        <v>336</v>
      </c>
      <c r="D832" s="27">
        <v>215</v>
      </c>
      <c r="E832" s="27">
        <v>9.4547053649955998E-2</v>
      </c>
      <c r="F832" s="27">
        <v>239</v>
      </c>
      <c r="G832" s="27">
        <v>0.10395824271422401</v>
      </c>
      <c r="H832" s="27">
        <v>-24</v>
      </c>
      <c r="I832" s="27">
        <v>-10.0418410041841</v>
      </c>
    </row>
    <row r="833" spans="1:9" x14ac:dyDescent="0.2">
      <c r="A833" s="27" t="s">
        <v>546</v>
      </c>
      <c r="B833" s="27" t="s">
        <v>248</v>
      </c>
      <c r="C833" s="27" t="s">
        <v>338</v>
      </c>
      <c r="D833" s="27">
        <v>893</v>
      </c>
      <c r="E833" s="27">
        <v>0.46197620279358498</v>
      </c>
      <c r="F833" s="27">
        <v>919</v>
      </c>
      <c r="G833" s="27">
        <v>0.46484572584724299</v>
      </c>
      <c r="H833" s="27">
        <v>-26</v>
      </c>
      <c r="I833" s="27">
        <v>-2.8291621327529901</v>
      </c>
    </row>
    <row r="834" spans="1:9" x14ac:dyDescent="0.2">
      <c r="A834" s="27" t="s">
        <v>496</v>
      </c>
      <c r="B834" s="27" t="s">
        <v>194</v>
      </c>
      <c r="C834" s="27" t="s">
        <v>337</v>
      </c>
      <c r="D834" s="27">
        <v>164</v>
      </c>
      <c r="E834" s="27">
        <v>0.32539682539682502</v>
      </c>
      <c r="F834" s="27">
        <v>191</v>
      </c>
      <c r="G834" s="27">
        <v>0.36801541425818901</v>
      </c>
      <c r="H834" s="27">
        <v>-27</v>
      </c>
      <c r="I834" s="27">
        <v>-14.1361256544503</v>
      </c>
    </row>
    <row r="835" spans="1:9" x14ac:dyDescent="0.2">
      <c r="A835" s="27" t="s">
        <v>544</v>
      </c>
      <c r="B835" s="27" t="s">
        <v>154</v>
      </c>
      <c r="C835" s="27" t="s">
        <v>339</v>
      </c>
      <c r="D835" s="27">
        <v>5397</v>
      </c>
      <c r="E835" s="27">
        <v>0.165278373246769</v>
      </c>
      <c r="F835" s="27">
        <v>5425</v>
      </c>
      <c r="G835" s="27">
        <v>0.16711847698847901</v>
      </c>
      <c r="H835" s="27">
        <v>-28</v>
      </c>
      <c r="I835" s="27">
        <v>-0.51612903225806095</v>
      </c>
    </row>
    <row r="836" spans="1:9" x14ac:dyDescent="0.2">
      <c r="A836" s="27" t="s">
        <v>477</v>
      </c>
      <c r="B836" s="27" t="s">
        <v>180</v>
      </c>
      <c r="C836" s="27" t="s">
        <v>336</v>
      </c>
      <c r="D836" s="27">
        <v>344</v>
      </c>
      <c r="E836" s="27">
        <v>0.273885350318471</v>
      </c>
      <c r="F836" s="27">
        <v>372</v>
      </c>
      <c r="G836" s="27">
        <v>0.28483920367534499</v>
      </c>
      <c r="H836" s="27">
        <v>-28</v>
      </c>
      <c r="I836" s="27">
        <v>-7.5268817204301097</v>
      </c>
    </row>
    <row r="837" spans="1:9" x14ac:dyDescent="0.2">
      <c r="A837" s="27" t="s">
        <v>494</v>
      </c>
      <c r="B837" s="27" t="s">
        <v>251</v>
      </c>
      <c r="C837" s="27" t="s">
        <v>339</v>
      </c>
      <c r="D837" s="27">
        <v>527</v>
      </c>
      <c r="E837" s="27">
        <v>5.5932922946295899E-2</v>
      </c>
      <c r="F837" s="27">
        <v>555</v>
      </c>
      <c r="G837" s="27">
        <v>5.7981613038027603E-2</v>
      </c>
      <c r="H837" s="27">
        <v>-28</v>
      </c>
      <c r="I837" s="27">
        <v>-5.0450450450450504</v>
      </c>
    </row>
    <row r="838" spans="1:9" x14ac:dyDescent="0.2">
      <c r="A838" s="27" t="s">
        <v>463</v>
      </c>
      <c r="B838" s="27" t="s">
        <v>147</v>
      </c>
      <c r="C838" s="27" t="s">
        <v>336</v>
      </c>
      <c r="D838" s="27">
        <v>2414</v>
      </c>
      <c r="E838" s="27">
        <v>0.10406518084235</v>
      </c>
      <c r="F838" s="27">
        <v>2444</v>
      </c>
      <c r="G838" s="27">
        <v>0.1059522261239</v>
      </c>
      <c r="H838" s="27">
        <v>-30</v>
      </c>
      <c r="I838" s="27">
        <v>-1.2274959083469801</v>
      </c>
    </row>
    <row r="839" spans="1:9" x14ac:dyDescent="0.2">
      <c r="A839" s="27" t="s">
        <v>559</v>
      </c>
      <c r="B839" s="27" t="s">
        <v>184</v>
      </c>
      <c r="C839" s="27" t="s">
        <v>338</v>
      </c>
      <c r="D839" s="27">
        <v>1191</v>
      </c>
      <c r="E839" s="27">
        <v>0.75619047619047597</v>
      </c>
      <c r="F839" s="27">
        <v>1222</v>
      </c>
      <c r="G839" s="27">
        <v>0.75759454432733997</v>
      </c>
      <c r="H839" s="27">
        <v>-31</v>
      </c>
      <c r="I839" s="27">
        <v>-2.5368248772504098</v>
      </c>
    </row>
    <row r="840" spans="1:9" x14ac:dyDescent="0.2">
      <c r="A840" s="27" t="s">
        <v>544</v>
      </c>
      <c r="B840" s="27" t="s">
        <v>154</v>
      </c>
      <c r="C840" s="27" t="s">
        <v>342</v>
      </c>
      <c r="D840" s="27">
        <v>3608</v>
      </c>
      <c r="E840" s="27">
        <v>0.110491823360078</v>
      </c>
      <c r="F840" s="27">
        <v>3643</v>
      </c>
      <c r="G840" s="27">
        <v>0.1122235228883</v>
      </c>
      <c r="H840" s="27">
        <v>-35</v>
      </c>
      <c r="I840" s="27">
        <v>-0.96074663738676702</v>
      </c>
    </row>
    <row r="841" spans="1:9" x14ac:dyDescent="0.2">
      <c r="A841" s="27" t="s">
        <v>485</v>
      </c>
      <c r="B841" s="27" t="s">
        <v>153</v>
      </c>
      <c r="C841" s="27" t="s">
        <v>336</v>
      </c>
      <c r="D841" s="27">
        <v>222</v>
      </c>
      <c r="E841" s="27">
        <v>3.4482758620689703E-2</v>
      </c>
      <c r="F841" s="27">
        <v>258</v>
      </c>
      <c r="G841" s="27">
        <v>4.3632673769660103E-2</v>
      </c>
      <c r="H841" s="27">
        <v>-36</v>
      </c>
      <c r="I841" s="27">
        <v>-13.953488372093</v>
      </c>
    </row>
    <row r="842" spans="1:9" x14ac:dyDescent="0.2">
      <c r="A842" s="27" t="s">
        <v>552</v>
      </c>
      <c r="B842" s="27" t="s">
        <v>149</v>
      </c>
      <c r="C842" s="27" t="s">
        <v>340</v>
      </c>
      <c r="D842" s="27">
        <v>1075</v>
      </c>
      <c r="E842" s="27">
        <v>0.194148455842514</v>
      </c>
      <c r="F842" s="27">
        <v>1112</v>
      </c>
      <c r="G842" s="27">
        <v>0.20061338625293201</v>
      </c>
      <c r="H842" s="27">
        <v>-37</v>
      </c>
      <c r="I842" s="27">
        <v>-3.3273381294964</v>
      </c>
    </row>
    <row r="843" spans="1:9" x14ac:dyDescent="0.2">
      <c r="A843" s="27" t="s">
        <v>444</v>
      </c>
      <c r="B843" s="27" t="s">
        <v>246</v>
      </c>
      <c r="C843" s="27" t="s">
        <v>336</v>
      </c>
      <c r="D843" s="27">
        <v>495</v>
      </c>
      <c r="E843" s="27">
        <v>6.9415229280605797E-2</v>
      </c>
      <c r="F843" s="27">
        <v>534</v>
      </c>
      <c r="G843" s="27">
        <v>7.2990705303444495E-2</v>
      </c>
      <c r="H843" s="27">
        <v>-39</v>
      </c>
      <c r="I843" s="27">
        <v>-7.30337078651685</v>
      </c>
    </row>
    <row r="844" spans="1:9" x14ac:dyDescent="0.2">
      <c r="A844" s="27" t="s">
        <v>489</v>
      </c>
      <c r="B844" s="27" t="s">
        <v>224</v>
      </c>
      <c r="C844" s="27" t="s">
        <v>337</v>
      </c>
      <c r="D844" s="27">
        <v>697</v>
      </c>
      <c r="E844" s="27">
        <v>0.94959128065395104</v>
      </c>
      <c r="F844" s="27">
        <v>737</v>
      </c>
      <c r="G844" s="27">
        <v>0.94974226804123696</v>
      </c>
      <c r="H844" s="27">
        <v>-40</v>
      </c>
      <c r="I844" s="27">
        <v>-5.4274084124830404</v>
      </c>
    </row>
    <row r="845" spans="1:9" x14ac:dyDescent="0.2">
      <c r="A845" s="27" t="s">
        <v>561</v>
      </c>
      <c r="B845" s="27" t="s">
        <v>150</v>
      </c>
      <c r="C845" s="27" t="s">
        <v>338</v>
      </c>
      <c r="D845" s="27">
        <v>2327</v>
      </c>
      <c r="E845" s="27">
        <v>0.90054179566563497</v>
      </c>
      <c r="F845" s="27">
        <v>2369</v>
      </c>
      <c r="G845" s="27">
        <v>0.86302367941712199</v>
      </c>
      <c r="H845" s="27">
        <v>-42</v>
      </c>
      <c r="I845" s="27">
        <v>-1.7728999577880999</v>
      </c>
    </row>
    <row r="846" spans="1:9" x14ac:dyDescent="0.2">
      <c r="A846" s="27" t="s">
        <v>486</v>
      </c>
      <c r="B846" s="27" t="s">
        <v>155</v>
      </c>
      <c r="C846" s="27" t="s">
        <v>337</v>
      </c>
      <c r="D846" s="27">
        <v>1772</v>
      </c>
      <c r="E846" s="27">
        <v>0.63150392017106205</v>
      </c>
      <c r="F846" s="27">
        <v>1815</v>
      </c>
      <c r="G846" s="27">
        <v>0.63953488372093004</v>
      </c>
      <c r="H846" s="27">
        <v>-43</v>
      </c>
      <c r="I846" s="27">
        <v>-2.3691460055096401</v>
      </c>
    </row>
    <row r="847" spans="1:9" x14ac:dyDescent="0.2">
      <c r="A847" s="27" t="s">
        <v>497</v>
      </c>
      <c r="B847" s="27" t="s">
        <v>143</v>
      </c>
      <c r="C847" s="27" t="s">
        <v>340</v>
      </c>
      <c r="D847" s="27">
        <v>17674</v>
      </c>
      <c r="E847" s="27">
        <v>0.14987110779458701</v>
      </c>
      <c r="F847" s="27">
        <v>17718</v>
      </c>
      <c r="G847" s="27">
        <v>0.151977561050925</v>
      </c>
      <c r="H847" s="27">
        <v>-44</v>
      </c>
      <c r="I847" s="27">
        <v>-0.24833502652669101</v>
      </c>
    </row>
    <row r="848" spans="1:9" x14ac:dyDescent="0.2">
      <c r="A848" s="27" t="s">
        <v>554</v>
      </c>
      <c r="B848" s="27" t="s">
        <v>263</v>
      </c>
      <c r="C848" s="27" t="s">
        <v>337</v>
      </c>
      <c r="D848" s="27">
        <v>1940</v>
      </c>
      <c r="E848" s="27">
        <v>0.60173697270471505</v>
      </c>
      <c r="F848" s="27">
        <v>1986</v>
      </c>
      <c r="G848" s="27">
        <v>0.60383095165703904</v>
      </c>
      <c r="H848" s="27">
        <v>-46</v>
      </c>
      <c r="I848" s="27">
        <v>-2.31621349446123</v>
      </c>
    </row>
    <row r="849" spans="1:9" x14ac:dyDescent="0.2">
      <c r="A849" s="27" t="s">
        <v>503</v>
      </c>
      <c r="B849" s="27" t="s">
        <v>186</v>
      </c>
      <c r="C849" s="27" t="s">
        <v>336</v>
      </c>
      <c r="D849" s="27">
        <v>2218</v>
      </c>
      <c r="E849" s="27">
        <v>0.166504016214999</v>
      </c>
      <c r="F849" s="27">
        <v>2264</v>
      </c>
      <c r="G849" s="27">
        <v>0.16980424510612799</v>
      </c>
      <c r="H849" s="27">
        <v>-46</v>
      </c>
      <c r="I849" s="27">
        <v>-2.0318021201413501</v>
      </c>
    </row>
    <row r="850" spans="1:9" x14ac:dyDescent="0.2">
      <c r="A850" s="27" t="s">
        <v>419</v>
      </c>
      <c r="B850" s="27" t="s">
        <v>260</v>
      </c>
      <c r="C850" s="27" t="s">
        <v>341</v>
      </c>
      <c r="D850" s="27">
        <v>468</v>
      </c>
      <c r="E850" s="27">
        <v>0.941649899396378</v>
      </c>
      <c r="F850" s="27">
        <v>519</v>
      </c>
      <c r="G850" s="27">
        <v>0.940217391304348</v>
      </c>
      <c r="H850" s="27">
        <v>-51</v>
      </c>
      <c r="I850" s="27">
        <v>-9.8265895953757205</v>
      </c>
    </row>
    <row r="851" spans="1:9" x14ac:dyDescent="0.2">
      <c r="A851" s="27" t="s">
        <v>478</v>
      </c>
      <c r="B851" s="27" t="s">
        <v>181</v>
      </c>
      <c r="C851" s="27" t="s">
        <v>337</v>
      </c>
      <c r="D851" s="27">
        <v>1317</v>
      </c>
      <c r="E851" s="27">
        <v>0.33341772151898702</v>
      </c>
      <c r="F851" s="27">
        <v>1368</v>
      </c>
      <c r="G851" s="27">
        <v>0.34131736526946099</v>
      </c>
      <c r="H851" s="27">
        <v>-51</v>
      </c>
      <c r="I851" s="27">
        <v>-3.7280701754385901</v>
      </c>
    </row>
    <row r="852" spans="1:9" x14ac:dyDescent="0.2">
      <c r="A852" s="27" t="s">
        <v>557</v>
      </c>
      <c r="B852" s="27" t="s">
        <v>158</v>
      </c>
      <c r="C852" s="27" t="s">
        <v>338</v>
      </c>
      <c r="D852" s="27">
        <v>1040</v>
      </c>
      <c r="E852" s="27">
        <v>0.36491228070175402</v>
      </c>
      <c r="F852" s="27">
        <v>1093</v>
      </c>
      <c r="G852" s="27">
        <v>0.36204041073203003</v>
      </c>
      <c r="H852" s="27">
        <v>-53</v>
      </c>
      <c r="I852" s="27">
        <v>-4.8490393412625803</v>
      </c>
    </row>
    <row r="853" spans="1:9" x14ac:dyDescent="0.2">
      <c r="A853" s="27" t="s">
        <v>470</v>
      </c>
      <c r="B853" s="27" t="s">
        <v>156</v>
      </c>
      <c r="C853" s="27" t="s">
        <v>338</v>
      </c>
      <c r="D853" s="27">
        <v>49369</v>
      </c>
      <c r="E853" s="27">
        <v>0.72144203650392402</v>
      </c>
      <c r="F853" s="27">
        <v>49424</v>
      </c>
      <c r="G853" s="27">
        <v>0.72675940358203694</v>
      </c>
      <c r="H853" s="27">
        <v>-55</v>
      </c>
      <c r="I853" s="27">
        <v>-0.111281968274524</v>
      </c>
    </row>
    <row r="854" spans="1:9" x14ac:dyDescent="0.2">
      <c r="A854" s="27" t="s">
        <v>435</v>
      </c>
      <c r="B854" s="27" t="s">
        <v>169</v>
      </c>
      <c r="C854" s="27" t="s">
        <v>338</v>
      </c>
      <c r="D854" s="27">
        <v>911</v>
      </c>
      <c r="E854" s="27">
        <v>0.24728555917480999</v>
      </c>
      <c r="F854" s="27">
        <v>975</v>
      </c>
      <c r="G854" s="27">
        <v>0.26829939460649399</v>
      </c>
      <c r="H854" s="27">
        <v>-64</v>
      </c>
      <c r="I854" s="27">
        <v>-6.5641025641025701</v>
      </c>
    </row>
    <row r="855" spans="1:9" x14ac:dyDescent="0.2">
      <c r="A855" s="27" t="s">
        <v>550</v>
      </c>
      <c r="B855" s="27" t="s">
        <v>262</v>
      </c>
      <c r="C855" s="27" t="s">
        <v>336</v>
      </c>
      <c r="D855" s="27">
        <v>390</v>
      </c>
      <c r="E855" s="27">
        <v>0.25390625</v>
      </c>
      <c r="F855" s="27">
        <v>461</v>
      </c>
      <c r="G855" s="27">
        <v>0.29703608247422703</v>
      </c>
      <c r="H855" s="27">
        <v>-71</v>
      </c>
      <c r="I855" s="27">
        <v>-15.401301518438199</v>
      </c>
    </row>
    <row r="856" spans="1:9" x14ac:dyDescent="0.2">
      <c r="A856" s="27" t="s">
        <v>415</v>
      </c>
      <c r="B856" s="27" t="s">
        <v>255</v>
      </c>
      <c r="C856" s="27" t="s">
        <v>337</v>
      </c>
      <c r="D856" s="27">
        <v>4005</v>
      </c>
      <c r="E856" s="27">
        <v>0.35928949493137202</v>
      </c>
      <c r="F856" s="27">
        <v>4083</v>
      </c>
      <c r="G856" s="27">
        <v>0.35825217162411199</v>
      </c>
      <c r="H856" s="27">
        <v>-78</v>
      </c>
      <c r="I856" s="27">
        <v>-1.9103600293901599</v>
      </c>
    </row>
    <row r="857" spans="1:9" x14ac:dyDescent="0.2">
      <c r="A857" s="27" t="s">
        <v>467</v>
      </c>
      <c r="B857" s="27" t="s">
        <v>144</v>
      </c>
      <c r="C857" s="27" t="s">
        <v>339</v>
      </c>
      <c r="D857" s="27">
        <v>4418</v>
      </c>
      <c r="E857" s="27">
        <v>5.55751232766429E-2</v>
      </c>
      <c r="F857" s="27">
        <v>4498</v>
      </c>
      <c r="G857" s="27">
        <v>5.6679855843141197E-2</v>
      </c>
      <c r="H857" s="27">
        <v>-80</v>
      </c>
      <c r="I857" s="27">
        <v>-1.7785682525566899</v>
      </c>
    </row>
    <row r="858" spans="1:9" x14ac:dyDescent="0.2">
      <c r="A858" s="27" t="s">
        <v>439</v>
      </c>
      <c r="B858" s="27" t="s">
        <v>55</v>
      </c>
      <c r="C858" s="27" t="s">
        <v>343</v>
      </c>
      <c r="D858" s="27">
        <v>3948</v>
      </c>
      <c r="E858" s="27">
        <v>5.6831922611850104E-3</v>
      </c>
      <c r="F858" s="27">
        <v>4031</v>
      </c>
      <c r="G858" s="27">
        <v>5.79604701254109E-3</v>
      </c>
      <c r="H858" s="27">
        <v>-83</v>
      </c>
      <c r="I858" s="27">
        <v>-2.0590424212354201</v>
      </c>
    </row>
    <row r="859" spans="1:9" x14ac:dyDescent="0.2">
      <c r="A859" s="27" t="s">
        <v>543</v>
      </c>
      <c r="B859" s="27" t="s">
        <v>171</v>
      </c>
      <c r="C859" s="27" t="s">
        <v>337</v>
      </c>
      <c r="D859" s="27">
        <v>4595</v>
      </c>
      <c r="E859" s="27">
        <v>0.97974413646055403</v>
      </c>
      <c r="F859" s="27">
        <v>4680</v>
      </c>
      <c r="G859" s="27">
        <v>0.97948932607785699</v>
      </c>
      <c r="H859" s="27">
        <v>-85</v>
      </c>
      <c r="I859" s="27">
        <v>-1.81623931623932</v>
      </c>
    </row>
    <row r="860" spans="1:9" x14ac:dyDescent="0.2">
      <c r="A860" s="27" t="s">
        <v>450</v>
      </c>
      <c r="B860" s="27" t="s">
        <v>152</v>
      </c>
      <c r="C860" s="27" t="s">
        <v>336</v>
      </c>
      <c r="D860" s="27">
        <v>412</v>
      </c>
      <c r="E860" s="27">
        <v>6.5097171749091506E-2</v>
      </c>
      <c r="F860" s="27">
        <v>506</v>
      </c>
      <c r="G860" s="27">
        <v>8.0101313914832994E-2</v>
      </c>
      <c r="H860" s="27">
        <v>-94</v>
      </c>
      <c r="I860" s="27">
        <v>-18.577075098814198</v>
      </c>
    </row>
    <row r="861" spans="1:9" x14ac:dyDescent="0.2">
      <c r="A861" s="27" t="s">
        <v>420</v>
      </c>
      <c r="B861" s="27" t="s">
        <v>173</v>
      </c>
      <c r="C861" s="27" t="s">
        <v>342</v>
      </c>
      <c r="D861" s="27">
        <v>158</v>
      </c>
      <c r="E861" s="27">
        <v>0.56428571428571395</v>
      </c>
      <c r="F861" s="27">
        <v>253</v>
      </c>
      <c r="G861" s="27">
        <v>0.67466666666666697</v>
      </c>
      <c r="H861" s="27">
        <v>-95</v>
      </c>
      <c r="I861" s="27">
        <v>-37.549407114624501</v>
      </c>
    </row>
    <row r="862" spans="1:9" x14ac:dyDescent="0.2">
      <c r="A862" s="27" t="s">
        <v>557</v>
      </c>
      <c r="B862" s="27" t="s">
        <v>158</v>
      </c>
      <c r="C862" s="27" t="s">
        <v>337</v>
      </c>
      <c r="D862" s="27">
        <v>805</v>
      </c>
      <c r="E862" s="27">
        <v>0.28245614035087702</v>
      </c>
      <c r="F862" s="27">
        <v>914</v>
      </c>
      <c r="G862" s="27">
        <v>0.302749254720106</v>
      </c>
      <c r="H862" s="27">
        <v>-109</v>
      </c>
      <c r="I862" s="27">
        <v>-11.925601750546999</v>
      </c>
    </row>
    <row r="863" spans="1:9" x14ac:dyDescent="0.2">
      <c r="A863" s="27" t="s">
        <v>497</v>
      </c>
      <c r="B863" s="27" t="s">
        <v>143</v>
      </c>
      <c r="C863" s="27" t="s">
        <v>342</v>
      </c>
      <c r="D863" s="27">
        <v>8527</v>
      </c>
      <c r="E863" s="27">
        <v>7.2306831286886905E-2</v>
      </c>
      <c r="F863" s="27">
        <v>8639</v>
      </c>
      <c r="G863" s="27">
        <v>7.4101712942710299E-2</v>
      </c>
      <c r="H863" s="27">
        <v>-112</v>
      </c>
      <c r="I863" s="27">
        <v>-1.2964463479569399</v>
      </c>
    </row>
    <row r="864" spans="1:9" x14ac:dyDescent="0.2">
      <c r="A864" s="27" t="s">
        <v>498</v>
      </c>
      <c r="B864" s="27" t="s">
        <v>145</v>
      </c>
      <c r="C864" s="27" t="s">
        <v>336</v>
      </c>
      <c r="D864" s="27">
        <v>9288</v>
      </c>
      <c r="E864" s="27">
        <v>6.8417873506489701E-2</v>
      </c>
      <c r="F864" s="27">
        <v>9401</v>
      </c>
      <c r="G864" s="27">
        <v>7.1026526341238599E-2</v>
      </c>
      <c r="H864" s="27">
        <v>-113</v>
      </c>
      <c r="I864" s="27">
        <v>-1.2019997872566801</v>
      </c>
    </row>
    <row r="865" spans="1:9" x14ac:dyDescent="0.2">
      <c r="A865" s="27" t="s">
        <v>561</v>
      </c>
      <c r="B865" s="27" t="s">
        <v>150</v>
      </c>
      <c r="C865" s="27" t="s">
        <v>342</v>
      </c>
      <c r="D865" s="27">
        <v>15</v>
      </c>
      <c r="E865" s="27">
        <v>5.8049535603715199E-3</v>
      </c>
      <c r="F865" s="27">
        <v>138</v>
      </c>
      <c r="G865" s="27">
        <v>5.02732240437158E-2</v>
      </c>
      <c r="H865" s="27">
        <v>-123</v>
      </c>
      <c r="I865" s="27">
        <v>-89.130434782608702</v>
      </c>
    </row>
    <row r="866" spans="1:9" x14ac:dyDescent="0.2">
      <c r="A866" s="27" t="s">
        <v>423</v>
      </c>
      <c r="B866" s="27" t="s">
        <v>146</v>
      </c>
      <c r="C866" s="27" t="s">
        <v>339</v>
      </c>
      <c r="D866" s="27">
        <v>1714</v>
      </c>
      <c r="E866" s="27">
        <v>4.7191629955947098E-2</v>
      </c>
      <c r="F866" s="27">
        <v>1843</v>
      </c>
      <c r="G866" s="27">
        <v>5.0544387461262101E-2</v>
      </c>
      <c r="H866" s="27">
        <v>-129</v>
      </c>
      <c r="I866" s="27">
        <v>-6.9994574064026098</v>
      </c>
    </row>
    <row r="867" spans="1:9" x14ac:dyDescent="0.2">
      <c r="A867" s="27" t="s">
        <v>505</v>
      </c>
      <c r="B867" s="27" t="s">
        <v>202</v>
      </c>
      <c r="C867" s="27" t="s">
        <v>337</v>
      </c>
      <c r="D867" s="27">
        <v>719</v>
      </c>
      <c r="E867" s="27">
        <v>0.89650872817955096</v>
      </c>
      <c r="F867" s="27">
        <v>850</v>
      </c>
      <c r="G867" s="27">
        <v>0.91792656587472998</v>
      </c>
      <c r="H867" s="27">
        <v>-131</v>
      </c>
      <c r="I867" s="27">
        <v>-15.411764705882399</v>
      </c>
    </row>
    <row r="868" spans="1:9" x14ac:dyDescent="0.2">
      <c r="A868" s="27" t="s">
        <v>510</v>
      </c>
      <c r="B868" s="27" t="s">
        <v>148</v>
      </c>
      <c r="C868" s="27" t="s">
        <v>342</v>
      </c>
      <c r="D868" s="27">
        <v>617</v>
      </c>
      <c r="E868" s="27">
        <v>4.6352640673127499E-2</v>
      </c>
      <c r="F868" s="27">
        <v>752</v>
      </c>
      <c r="G868" s="27">
        <v>5.6148734413499601E-2</v>
      </c>
      <c r="H868" s="27">
        <v>-135</v>
      </c>
      <c r="I868" s="27">
        <v>-17.952127659574501</v>
      </c>
    </row>
    <row r="869" spans="1:9" x14ac:dyDescent="0.2">
      <c r="A869" s="27" t="s">
        <v>415</v>
      </c>
      <c r="B869" s="27" t="s">
        <v>255</v>
      </c>
      <c r="C869" s="27" t="s">
        <v>342</v>
      </c>
      <c r="D869" s="27">
        <v>1241</v>
      </c>
      <c r="E869" s="27">
        <v>0.11133040279895901</v>
      </c>
      <c r="F869" s="27">
        <v>1393</v>
      </c>
      <c r="G869" s="27">
        <v>0.1222251469685</v>
      </c>
      <c r="H869" s="27">
        <v>-152</v>
      </c>
      <c r="I869" s="27">
        <v>-10.911701363962701</v>
      </c>
    </row>
    <row r="870" spans="1:9" x14ac:dyDescent="0.2">
      <c r="A870" s="27" t="s">
        <v>423</v>
      </c>
      <c r="B870" s="27" t="s">
        <v>146</v>
      </c>
      <c r="C870" s="27" t="s">
        <v>337</v>
      </c>
      <c r="D870" s="27">
        <v>14558</v>
      </c>
      <c r="E870" s="27">
        <v>0.40082599118942702</v>
      </c>
      <c r="F870" s="27">
        <v>14737</v>
      </c>
      <c r="G870" s="27">
        <v>0.40416312426295098</v>
      </c>
      <c r="H870" s="27">
        <v>-179</v>
      </c>
      <c r="I870" s="27">
        <v>-1.21462984325168</v>
      </c>
    </row>
    <row r="871" spans="1:9" x14ac:dyDescent="0.2">
      <c r="A871" s="27" t="s">
        <v>494</v>
      </c>
      <c r="B871" s="27" t="s">
        <v>251</v>
      </c>
      <c r="C871" s="27" t="s">
        <v>337</v>
      </c>
      <c r="D871" s="27">
        <v>3050</v>
      </c>
      <c r="E871" s="27">
        <v>0.32371046486945398</v>
      </c>
      <c r="F871" s="27">
        <v>3230</v>
      </c>
      <c r="G871" s="27">
        <v>0.33744254074383601</v>
      </c>
      <c r="H871" s="27">
        <v>-180</v>
      </c>
      <c r="I871" s="27">
        <v>-5.5727554179566496</v>
      </c>
    </row>
    <row r="872" spans="1:9" x14ac:dyDescent="0.2">
      <c r="A872" s="27" t="s">
        <v>424</v>
      </c>
      <c r="B872" s="27" t="s">
        <v>165</v>
      </c>
      <c r="C872" s="27" t="s">
        <v>337</v>
      </c>
      <c r="D872" s="27">
        <v>1217</v>
      </c>
      <c r="E872" s="27">
        <v>0.36800725733292999</v>
      </c>
      <c r="F872" s="27">
        <v>1412</v>
      </c>
      <c r="G872" s="27">
        <v>0.40504876649455002</v>
      </c>
      <c r="H872" s="27">
        <v>-195</v>
      </c>
      <c r="I872" s="27">
        <v>-13.8101983002833</v>
      </c>
    </row>
    <row r="873" spans="1:9" x14ac:dyDescent="0.2">
      <c r="A873" s="27" t="s">
        <v>444</v>
      </c>
      <c r="B873" s="27" t="s">
        <v>246</v>
      </c>
      <c r="C873" s="27" t="s">
        <v>342</v>
      </c>
      <c r="D873" s="27">
        <v>1181</v>
      </c>
      <c r="E873" s="27">
        <v>0.165614920768476</v>
      </c>
      <c r="F873" s="27">
        <v>1417</v>
      </c>
      <c r="G873" s="27">
        <v>0.193685073810826</v>
      </c>
      <c r="H873" s="27">
        <v>-236</v>
      </c>
      <c r="I873" s="27">
        <v>-16.654904728299201</v>
      </c>
    </row>
    <row r="874" spans="1:9" x14ac:dyDescent="0.2">
      <c r="A874" s="27" t="s">
        <v>504</v>
      </c>
      <c r="B874" s="27" t="s">
        <v>157</v>
      </c>
      <c r="C874" s="27" t="s">
        <v>337</v>
      </c>
      <c r="D874" s="27">
        <v>712</v>
      </c>
      <c r="E874" s="27">
        <v>0.45641025641025601</v>
      </c>
      <c r="F874" s="27">
        <v>964</v>
      </c>
      <c r="G874" s="27">
        <v>0.53466444814198599</v>
      </c>
      <c r="H874" s="27">
        <v>-252</v>
      </c>
      <c r="I874" s="27">
        <v>-26.141078838174298</v>
      </c>
    </row>
    <row r="875" spans="1:9" x14ac:dyDescent="0.2">
      <c r="A875" s="27" t="s">
        <v>470</v>
      </c>
      <c r="B875" s="27" t="s">
        <v>156</v>
      </c>
      <c r="C875" s="27" t="s">
        <v>342</v>
      </c>
      <c r="D875" s="27">
        <v>2785</v>
      </c>
      <c r="E875" s="27">
        <v>4.0697929301047799E-2</v>
      </c>
      <c r="F875" s="27">
        <v>3047</v>
      </c>
      <c r="G875" s="27">
        <v>4.4804870158515399E-2</v>
      </c>
      <c r="H875" s="27">
        <v>-262</v>
      </c>
      <c r="I875" s="27">
        <v>-8.5986215950114904</v>
      </c>
    </row>
    <row r="876" spans="1:9" x14ac:dyDescent="0.2">
      <c r="A876" s="27" t="s">
        <v>495</v>
      </c>
      <c r="B876" s="27" t="s">
        <v>161</v>
      </c>
      <c r="C876" s="27" t="s">
        <v>342</v>
      </c>
      <c r="D876" s="27">
        <v>70</v>
      </c>
      <c r="E876" s="27">
        <v>0.36082474226804101</v>
      </c>
      <c r="F876" s="27">
        <v>363</v>
      </c>
      <c r="G876" s="27">
        <v>0.73185483870967705</v>
      </c>
      <c r="H876" s="27">
        <v>-293</v>
      </c>
      <c r="I876" s="27">
        <v>-80.716253443526199</v>
      </c>
    </row>
    <row r="877" spans="1:9" x14ac:dyDescent="0.2">
      <c r="A877" s="27" t="s">
        <v>542</v>
      </c>
      <c r="B877" s="27" t="s">
        <v>142</v>
      </c>
      <c r="C877" s="27" t="s">
        <v>338</v>
      </c>
      <c r="D877" s="27">
        <v>134777</v>
      </c>
      <c r="E877" s="27">
        <v>0.28882250456987502</v>
      </c>
      <c r="F877" s="27">
        <v>135082</v>
      </c>
      <c r="G877" s="27">
        <v>0.28971078678433898</v>
      </c>
      <c r="H877" s="27">
        <v>-305</v>
      </c>
      <c r="I877" s="27">
        <v>-0.22578878014834999</v>
      </c>
    </row>
    <row r="878" spans="1:9" x14ac:dyDescent="0.2">
      <c r="A878" s="27" t="s">
        <v>467</v>
      </c>
      <c r="B878" s="27" t="s">
        <v>144</v>
      </c>
      <c r="C878" s="27" t="s">
        <v>342</v>
      </c>
      <c r="D878" s="27">
        <v>35172</v>
      </c>
      <c r="E878" s="27">
        <v>0.44243735533863299</v>
      </c>
      <c r="F878" s="27">
        <v>35495</v>
      </c>
      <c r="G878" s="27">
        <v>0.44727689709922103</v>
      </c>
      <c r="H878" s="27">
        <v>-323</v>
      </c>
      <c r="I878" s="27">
        <v>-0.90998732215804601</v>
      </c>
    </row>
    <row r="879" spans="1:9" x14ac:dyDescent="0.2">
      <c r="A879" s="27" t="s">
        <v>560</v>
      </c>
      <c r="B879" s="27" t="s">
        <v>264</v>
      </c>
      <c r="C879" s="27" t="s">
        <v>337</v>
      </c>
      <c r="D879" s="27">
        <v>899</v>
      </c>
      <c r="E879" s="27">
        <v>0.38501070663811598</v>
      </c>
      <c r="F879" s="27">
        <v>1285</v>
      </c>
      <c r="G879" s="27">
        <v>0.47840655249441499</v>
      </c>
      <c r="H879" s="27">
        <v>-386</v>
      </c>
      <c r="I879" s="27">
        <v>-30.038910505836601</v>
      </c>
    </row>
    <row r="880" spans="1:9" x14ac:dyDescent="0.2">
      <c r="A880" s="27" t="s">
        <v>542</v>
      </c>
      <c r="B880" s="27" t="s">
        <v>142</v>
      </c>
      <c r="C880" s="27" t="s">
        <v>342</v>
      </c>
      <c r="D880" s="27">
        <v>110058</v>
      </c>
      <c r="E880" s="27">
        <v>0.23585053241985801</v>
      </c>
      <c r="F880" s="27">
        <v>110567</v>
      </c>
      <c r="G880" s="27">
        <v>0.23713338981051499</v>
      </c>
      <c r="H880" s="27">
        <v>-509</v>
      </c>
      <c r="I880" s="27">
        <v>-0.460354355277792</v>
      </c>
    </row>
    <row r="881" spans="1:9" x14ac:dyDescent="0.2">
      <c r="A881" s="27" t="s">
        <v>542</v>
      </c>
      <c r="B881" s="27" t="s">
        <v>142</v>
      </c>
      <c r="C881" s="27" t="s">
        <v>340</v>
      </c>
      <c r="D881" s="27">
        <v>109527</v>
      </c>
      <c r="E881" s="27">
        <v>0.23471261756846201</v>
      </c>
      <c r="F881" s="27">
        <v>110215</v>
      </c>
      <c r="G881" s="27">
        <v>0.23637845431246199</v>
      </c>
      <c r="H881" s="27">
        <v>-688</v>
      </c>
      <c r="I881" s="27">
        <v>-0.62423445084607299</v>
      </c>
    </row>
    <row r="882" spans="1:9" x14ac:dyDescent="0.2">
      <c r="A882" s="27" t="s">
        <v>439</v>
      </c>
      <c r="B882" s="27" t="s">
        <v>55</v>
      </c>
      <c r="C882" s="27" t="s">
        <v>337</v>
      </c>
      <c r="D882" s="27">
        <v>2617</v>
      </c>
      <c r="E882" s="27">
        <v>3.7672021650256202E-3</v>
      </c>
      <c r="F882" s="27">
        <v>3441</v>
      </c>
      <c r="G882" s="27">
        <v>4.9477047308742004E-3</v>
      </c>
      <c r="H882" s="27">
        <v>-824</v>
      </c>
      <c r="I882" s="27">
        <v>-23.9465271723336</v>
      </c>
    </row>
    <row r="883" spans="1:9" x14ac:dyDescent="0.2">
      <c r="A883" s="27" t="s">
        <v>439</v>
      </c>
      <c r="B883" s="27" t="s">
        <v>55</v>
      </c>
      <c r="C883" s="27" t="s">
        <v>342</v>
      </c>
      <c r="D883" s="27">
        <v>164731</v>
      </c>
      <c r="E883" s="27">
        <v>0.23713220475614699</v>
      </c>
      <c r="F883" s="27">
        <v>165641</v>
      </c>
      <c r="G883" s="27">
        <v>0.238169938775569</v>
      </c>
      <c r="H883" s="27">
        <v>-910</v>
      </c>
      <c r="I883" s="27">
        <v>-0.54938088999704204</v>
      </c>
    </row>
    <row r="884" spans="1:9" x14ac:dyDescent="0.2">
      <c r="A884" s="27" t="s">
        <v>439</v>
      </c>
      <c r="B884" s="27" t="s">
        <v>55</v>
      </c>
      <c r="C884" s="27" t="s">
        <v>340</v>
      </c>
      <c r="D884" s="27">
        <v>154975</v>
      </c>
      <c r="E884" s="27">
        <v>0.22308832843899301</v>
      </c>
      <c r="F884" s="27">
        <v>156155</v>
      </c>
      <c r="G884" s="27">
        <v>0.22453032032829401</v>
      </c>
      <c r="H884" s="27">
        <v>-1180</v>
      </c>
      <c r="I884" s="27">
        <v>-0.75565944094009296</v>
      </c>
    </row>
  </sheetData>
  <mergeCells count="1">
    <mergeCell ref="H1:I1"/>
  </mergeCells>
  <hyperlinks>
    <hyperlink ref="H1:I1" location="Index!A1" display="Regresar al Índice" xr:uid="{647C39DC-627D-4998-8D22-5E39D1F123C2}"/>
  </hyperlink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9DD80-19D8-423C-8181-14B3AF64CC8B}">
  <sheetPr codeName="Hoja7"/>
  <dimension ref="A1:K216"/>
  <sheetViews>
    <sheetView zoomScaleNormal="100" workbookViewId="0"/>
  </sheetViews>
  <sheetFormatPr baseColWidth="10" defaultColWidth="11.42578125" defaultRowHeight="12.75" x14ac:dyDescent="0.2"/>
  <cols>
    <col min="1" max="1" width="32.42578125" style="207" customWidth="1"/>
    <col min="2" max="2" width="13.7109375" style="66" customWidth="1"/>
    <col min="3" max="3" width="12.85546875" style="207" customWidth="1"/>
    <col min="4" max="4" width="11.42578125" style="207" customWidth="1"/>
    <col min="5" max="6" width="10.5703125" style="207" customWidth="1"/>
    <col min="7" max="7" width="7.85546875" style="207" bestFit="1" customWidth="1"/>
    <col min="8" max="8" width="6.140625" style="207" bestFit="1" customWidth="1"/>
    <col min="9" max="9" width="7.85546875" style="207" bestFit="1" customWidth="1"/>
    <col min="10" max="10" width="6.42578125" style="207" bestFit="1" customWidth="1"/>
    <col min="11" max="16384" width="11.42578125" style="207"/>
  </cols>
  <sheetData>
    <row r="1" spans="1:11" ht="15" x14ac:dyDescent="0.25">
      <c r="A1" s="27" t="s">
        <v>1829</v>
      </c>
      <c r="H1" s="149" t="s">
        <v>1294</v>
      </c>
      <c r="I1" s="149"/>
      <c r="J1" s="27"/>
      <c r="K1" s="27"/>
    </row>
    <row r="2" spans="1:11" x14ac:dyDescent="0.2">
      <c r="A2" s="207" t="s">
        <v>1956</v>
      </c>
    </row>
    <row r="4" spans="1:11" ht="15.75" customHeight="1" x14ac:dyDescent="0.2"/>
    <row r="5" spans="1:11" ht="13.5" thickBot="1" x14ac:dyDescent="0.25">
      <c r="A5" s="208"/>
      <c r="B5" s="74"/>
      <c r="C5" s="208"/>
      <c r="D5" s="208"/>
      <c r="E5" s="208"/>
    </row>
    <row r="6" spans="1:11" ht="44.25" customHeight="1" x14ac:dyDescent="0.2">
      <c r="A6" s="129" t="s">
        <v>279</v>
      </c>
      <c r="B6" s="90">
        <v>2022</v>
      </c>
      <c r="C6" s="90">
        <v>2023</v>
      </c>
      <c r="D6" s="131" t="s">
        <v>124</v>
      </c>
      <c r="E6" s="131"/>
    </row>
    <row r="7" spans="1:11" ht="15.75" customHeight="1" thickBot="1" x14ac:dyDescent="0.25">
      <c r="A7" s="128"/>
      <c r="B7" s="113" t="s">
        <v>45</v>
      </c>
      <c r="C7" s="113" t="s">
        <v>45</v>
      </c>
      <c r="D7" s="88" t="s">
        <v>280</v>
      </c>
      <c r="E7" s="88" t="s">
        <v>281</v>
      </c>
    </row>
    <row r="8" spans="1:11" ht="27" customHeight="1" thickBot="1" x14ac:dyDescent="0.25">
      <c r="A8" s="114" t="s">
        <v>269</v>
      </c>
      <c r="B8" s="104">
        <v>3895</v>
      </c>
      <c r="C8" s="104">
        <v>4029</v>
      </c>
      <c r="D8" s="105">
        <f>C8-B8</f>
        <v>134</v>
      </c>
      <c r="E8" s="106">
        <f>C8/B8-1</f>
        <v>3.4403080872913883E-2</v>
      </c>
    </row>
    <row r="9" spans="1:11" ht="15.75" customHeight="1" thickBot="1" x14ac:dyDescent="0.25">
      <c r="A9" s="115" t="s">
        <v>270</v>
      </c>
      <c r="B9" s="108">
        <v>31981</v>
      </c>
      <c r="C9" s="108">
        <v>32106</v>
      </c>
      <c r="D9" s="105">
        <f t="shared" ref="D9:D16" si="0">C9-B9</f>
        <v>125</v>
      </c>
      <c r="E9" s="106">
        <f t="shared" ref="E9:E16" si="1">C9/B9-1</f>
        <v>3.9085707138613035E-3</v>
      </c>
    </row>
    <row r="10" spans="1:11" ht="15.75" customHeight="1" thickBot="1" x14ac:dyDescent="0.25">
      <c r="A10" s="115" t="s">
        <v>271</v>
      </c>
      <c r="B10" s="108">
        <v>13269</v>
      </c>
      <c r="C10" s="108">
        <v>13835</v>
      </c>
      <c r="D10" s="105">
        <f t="shared" si="0"/>
        <v>566</v>
      </c>
      <c r="E10" s="106">
        <f t="shared" si="1"/>
        <v>4.2655814304016992E-2</v>
      </c>
    </row>
    <row r="11" spans="1:11" ht="15.75" customHeight="1" thickBot="1" x14ac:dyDescent="0.25">
      <c r="A11" s="115" t="s">
        <v>282</v>
      </c>
      <c r="B11" s="109">
        <v>195</v>
      </c>
      <c r="C11" s="109">
        <v>208</v>
      </c>
      <c r="D11" s="105">
        <f t="shared" si="0"/>
        <v>13</v>
      </c>
      <c r="E11" s="106">
        <f t="shared" si="1"/>
        <v>6.6666666666666652E-2</v>
      </c>
    </row>
    <row r="12" spans="1:11" ht="15.75" customHeight="1" thickBot="1" x14ac:dyDescent="0.25">
      <c r="A12" s="115" t="s">
        <v>272</v>
      </c>
      <c r="B12" s="108">
        <v>15964</v>
      </c>
      <c r="C12" s="108">
        <v>16089</v>
      </c>
      <c r="D12" s="105">
        <f t="shared" si="0"/>
        <v>125</v>
      </c>
      <c r="E12" s="106">
        <f t="shared" si="1"/>
        <v>7.8301177649711118E-3</v>
      </c>
    </row>
    <row r="13" spans="1:11" ht="15.75" customHeight="1" thickBot="1" x14ac:dyDescent="0.25">
      <c r="A13" s="115" t="s">
        <v>273</v>
      </c>
      <c r="B13" s="109">
        <v>129</v>
      </c>
      <c r="C13" s="109">
        <v>122</v>
      </c>
      <c r="D13" s="105">
        <f t="shared" si="0"/>
        <v>-7</v>
      </c>
      <c r="E13" s="106">
        <f t="shared" si="1"/>
        <v>-5.4263565891472854E-2</v>
      </c>
    </row>
    <row r="14" spans="1:11" ht="13.5" thickBot="1" x14ac:dyDescent="0.25">
      <c r="A14" s="116" t="s">
        <v>274</v>
      </c>
      <c r="B14" s="117">
        <v>33805</v>
      </c>
      <c r="C14" s="117">
        <v>34546</v>
      </c>
      <c r="D14" s="105">
        <f t="shared" si="0"/>
        <v>741</v>
      </c>
      <c r="E14" s="106">
        <f t="shared" si="1"/>
        <v>2.1919834344031885E-2</v>
      </c>
    </row>
    <row r="15" spans="1:11" ht="13.5" thickBot="1" x14ac:dyDescent="0.25">
      <c r="A15" s="118" t="s">
        <v>275</v>
      </c>
      <c r="B15" s="111">
        <v>6216</v>
      </c>
      <c r="C15" s="111">
        <v>6302</v>
      </c>
      <c r="D15" s="105">
        <f t="shared" si="0"/>
        <v>86</v>
      </c>
      <c r="E15" s="106">
        <f t="shared" si="1"/>
        <v>1.38352638352639E-2</v>
      </c>
    </row>
    <row r="16" spans="1:11" ht="13.5" thickBot="1" x14ac:dyDescent="0.25">
      <c r="A16" s="89" t="s">
        <v>283</v>
      </c>
      <c r="B16" s="85">
        <f>SUM(B8:B15)</f>
        <v>105454</v>
      </c>
      <c r="C16" s="85">
        <f>SUM(C8:C15)</f>
        <v>107237</v>
      </c>
      <c r="D16" s="86">
        <f t="shared" si="0"/>
        <v>1783</v>
      </c>
      <c r="E16" s="112">
        <f t="shared" si="1"/>
        <v>1.6907846075066013E-2</v>
      </c>
    </row>
    <row r="17" spans="2:2" x14ac:dyDescent="0.2">
      <c r="B17"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3">
    <mergeCell ref="H1:I1"/>
    <mergeCell ref="A6:A7"/>
    <mergeCell ref="D6:E6"/>
  </mergeCells>
  <hyperlinks>
    <hyperlink ref="H1:I1" location="Index!A1" display="Regresar al Índice" xr:uid="{2EE83DE0-88A7-43C9-8FE9-7D3EB3F54DC8}"/>
  </hyperlink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E398D-3525-416F-8A03-89846AAE5B85}">
  <sheetPr codeName="Hoja9"/>
  <dimension ref="A1:K216"/>
  <sheetViews>
    <sheetView zoomScaleNormal="100" workbookViewId="0"/>
  </sheetViews>
  <sheetFormatPr baseColWidth="10" defaultColWidth="11.42578125" defaultRowHeight="12.75" x14ac:dyDescent="0.2"/>
  <cols>
    <col min="1" max="1" width="28.7109375" style="207" customWidth="1"/>
    <col min="2" max="2" width="14.5703125" style="66" customWidth="1"/>
    <col min="3" max="3" width="11.42578125" style="207" customWidth="1"/>
    <col min="4" max="4" width="11.5703125" style="207" customWidth="1"/>
    <col min="5" max="5" width="12.42578125" style="207" customWidth="1"/>
    <col min="6" max="6" width="5.85546875" style="207" bestFit="1" customWidth="1"/>
    <col min="7" max="7" width="7.85546875" style="207" bestFit="1" customWidth="1"/>
    <col min="8" max="8" width="6.140625" style="207" bestFit="1" customWidth="1"/>
    <col min="9" max="9" width="7.85546875" style="207" bestFit="1" customWidth="1"/>
    <col min="10" max="10" width="6" style="207" bestFit="1" customWidth="1"/>
    <col min="11" max="16384" width="11.42578125" style="207"/>
  </cols>
  <sheetData>
    <row r="1" spans="1:11" ht="15" x14ac:dyDescent="0.25">
      <c r="A1" s="27" t="s">
        <v>1830</v>
      </c>
      <c r="H1" s="149" t="s">
        <v>1294</v>
      </c>
      <c r="I1" s="149"/>
      <c r="J1" s="27"/>
      <c r="K1" s="27"/>
    </row>
    <row r="2" spans="1:11" x14ac:dyDescent="0.2">
      <c r="A2" s="207" t="s">
        <v>1956</v>
      </c>
    </row>
    <row r="4" spans="1:11" ht="19.5" customHeight="1" x14ac:dyDescent="0.2"/>
    <row r="5" spans="1:11" ht="17.45" customHeight="1" thickBot="1" x14ac:dyDescent="0.25">
      <c r="A5" s="208"/>
      <c r="B5" s="74"/>
      <c r="C5" s="208"/>
      <c r="D5" s="208"/>
      <c r="E5" s="208"/>
    </row>
    <row r="6" spans="1:11" ht="17.45" customHeight="1" thickBot="1" x14ac:dyDescent="0.25">
      <c r="A6" s="133" t="s">
        <v>371</v>
      </c>
      <c r="B6" s="121">
        <v>2023</v>
      </c>
      <c r="C6" s="121">
        <v>2023</v>
      </c>
      <c r="D6" s="132" t="s">
        <v>378</v>
      </c>
      <c r="E6" s="132"/>
    </row>
    <row r="7" spans="1:11" ht="17.45" customHeight="1" thickBot="1" x14ac:dyDescent="0.25">
      <c r="A7" s="132"/>
      <c r="B7" s="91" t="s">
        <v>44</v>
      </c>
      <c r="C7" s="122" t="s">
        <v>45</v>
      </c>
      <c r="D7" s="91" t="s">
        <v>280</v>
      </c>
      <c r="E7" s="91" t="s">
        <v>281</v>
      </c>
    </row>
    <row r="8" spans="1:11" ht="19.149999999999999" customHeight="1" thickBot="1" x14ac:dyDescent="0.25">
      <c r="A8" s="115" t="s">
        <v>1008</v>
      </c>
      <c r="B8" s="108">
        <v>27095</v>
      </c>
      <c r="C8" s="108">
        <v>26975</v>
      </c>
      <c r="D8" s="105">
        <f>C8-B8</f>
        <v>-120</v>
      </c>
      <c r="E8" s="106">
        <f>C8/B8-1</f>
        <v>-4.4288614135449267E-3</v>
      </c>
    </row>
    <row r="9" spans="1:11" ht="19.149999999999999" customHeight="1" thickBot="1" x14ac:dyDescent="0.25">
      <c r="A9" s="115" t="s">
        <v>1009</v>
      </c>
      <c r="B9" s="108">
        <v>41976</v>
      </c>
      <c r="C9" s="108">
        <v>42084</v>
      </c>
      <c r="D9" s="123">
        <f t="shared" ref="D9:D15" si="0">C9-B9</f>
        <v>108</v>
      </c>
      <c r="E9" s="83">
        <f t="shared" ref="E9:E15" si="1">C9/B9-1</f>
        <v>2.572898799313883E-3</v>
      </c>
    </row>
    <row r="10" spans="1:11" ht="19.149999999999999" customHeight="1" thickBot="1" x14ac:dyDescent="0.25">
      <c r="A10" s="115" t="s">
        <v>1010</v>
      </c>
      <c r="B10" s="108">
        <v>32770</v>
      </c>
      <c r="C10" s="108">
        <v>32897</v>
      </c>
      <c r="D10" s="123">
        <f t="shared" si="0"/>
        <v>127</v>
      </c>
      <c r="E10" s="83">
        <f t="shared" si="1"/>
        <v>3.8754958803783879E-3</v>
      </c>
    </row>
    <row r="11" spans="1:11" ht="19.149999999999999" customHeight="1" thickBot="1" x14ac:dyDescent="0.25">
      <c r="A11" s="115" t="s">
        <v>1011</v>
      </c>
      <c r="B11" s="108">
        <v>4229</v>
      </c>
      <c r="C11" s="108">
        <v>4250</v>
      </c>
      <c r="D11" s="123">
        <f t="shared" si="0"/>
        <v>21</v>
      </c>
      <c r="E11" s="83">
        <f t="shared" si="1"/>
        <v>4.9657129344999884E-3</v>
      </c>
    </row>
    <row r="12" spans="1:11" ht="19.149999999999999" customHeight="1" thickBot="1" x14ac:dyDescent="0.25">
      <c r="A12" s="115" t="s">
        <v>1012</v>
      </c>
      <c r="B12" s="109">
        <v>576</v>
      </c>
      <c r="C12" s="109">
        <v>591</v>
      </c>
      <c r="D12" s="123">
        <f t="shared" si="0"/>
        <v>15</v>
      </c>
      <c r="E12" s="83">
        <f t="shared" si="1"/>
        <v>2.6041666666666741E-2</v>
      </c>
    </row>
    <row r="13" spans="1:11" ht="19.149999999999999" customHeight="1" thickBot="1" x14ac:dyDescent="0.25">
      <c r="A13" s="115" t="s">
        <v>1013</v>
      </c>
      <c r="B13" s="109">
        <v>273</v>
      </c>
      <c r="C13" s="109">
        <v>270</v>
      </c>
      <c r="D13" s="105">
        <f t="shared" si="0"/>
        <v>-3</v>
      </c>
      <c r="E13" s="83">
        <f t="shared" si="1"/>
        <v>-1.098901098901095E-2</v>
      </c>
    </row>
    <row r="14" spans="1:11" ht="19.149999999999999" customHeight="1" thickBot="1" x14ac:dyDescent="0.25">
      <c r="A14" s="120" t="s">
        <v>1014</v>
      </c>
      <c r="B14" s="124">
        <v>167</v>
      </c>
      <c r="C14" s="124">
        <v>170</v>
      </c>
      <c r="D14" s="105">
        <f t="shared" si="0"/>
        <v>3</v>
      </c>
      <c r="E14" s="106">
        <f t="shared" si="1"/>
        <v>1.7964071856287456E-2</v>
      </c>
    </row>
    <row r="15" spans="1:11" ht="13.5" thickBot="1" x14ac:dyDescent="0.25">
      <c r="A15" s="84" t="s">
        <v>284</v>
      </c>
      <c r="B15" s="85">
        <f>SUM(B8:B14)</f>
        <v>107086</v>
      </c>
      <c r="C15" s="85">
        <f>SUM(C8:C14)</f>
        <v>107237</v>
      </c>
      <c r="D15" s="86">
        <f t="shared" si="0"/>
        <v>151</v>
      </c>
      <c r="E15" s="112">
        <f t="shared" si="1"/>
        <v>1.4100816166444652E-3</v>
      </c>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3">
    <mergeCell ref="D6:E6"/>
    <mergeCell ref="H1:I1"/>
    <mergeCell ref="A6:A7"/>
  </mergeCells>
  <hyperlinks>
    <hyperlink ref="H1:I1" location="Index!A1" display="Regresar al Índice" xr:uid="{3D40A9D2-8D49-439E-AF64-7C7E5C08FB2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BCAB6-1CF6-4630-81E1-9425F5CA2E87}">
  <sheetPr codeName="Hoja10"/>
  <dimension ref="A1:P216"/>
  <sheetViews>
    <sheetView zoomScaleNormal="100" workbookViewId="0"/>
  </sheetViews>
  <sheetFormatPr baseColWidth="10" defaultColWidth="10.85546875" defaultRowHeight="12.75" x14ac:dyDescent="0.2"/>
  <cols>
    <col min="1" max="1" width="31.7109375" style="207" customWidth="1"/>
    <col min="2" max="2" width="13.5703125" style="66" customWidth="1"/>
    <col min="3" max="3" width="15.140625" style="207" customWidth="1"/>
    <col min="4" max="4" width="11.85546875" style="207" customWidth="1"/>
    <col min="5" max="5" width="10" style="207" customWidth="1"/>
    <col min="6" max="7" width="8.28515625" style="207" bestFit="1" customWidth="1"/>
    <col min="8" max="9" width="7.140625" style="207" customWidth="1"/>
    <col min="10" max="10" width="7.42578125" style="207" customWidth="1"/>
    <col min="11" max="11" width="8.42578125" style="207" customWidth="1"/>
    <col min="12" max="12" width="8" style="207" bestFit="1" customWidth="1"/>
    <col min="13" max="13" width="6.140625" style="207" bestFit="1" customWidth="1"/>
    <col min="14" max="14" width="7.7109375" style="207" bestFit="1" customWidth="1"/>
    <col min="15" max="16" width="5.42578125" style="207" customWidth="1"/>
    <col min="17" max="17" width="6.140625" style="207" customWidth="1"/>
    <col min="18" max="16384" width="10.85546875" style="207"/>
  </cols>
  <sheetData>
    <row r="1" spans="1:16" ht="15" x14ac:dyDescent="0.25">
      <c r="A1" s="27" t="s">
        <v>1794</v>
      </c>
      <c r="H1" s="149" t="s">
        <v>1294</v>
      </c>
      <c r="I1" s="149"/>
      <c r="J1" s="27"/>
      <c r="K1" s="27"/>
      <c r="L1" s="27"/>
      <c r="M1" s="2"/>
      <c r="N1" s="2"/>
      <c r="O1" s="2"/>
      <c r="P1" s="2"/>
    </row>
    <row r="2" spans="1:16" x14ac:dyDescent="0.2">
      <c r="A2" s="207" t="s">
        <v>1956</v>
      </c>
    </row>
    <row r="4" spans="1:16" ht="15" customHeight="1" x14ac:dyDescent="0.2"/>
    <row r="5" spans="1:16" ht="13.5" thickBot="1" x14ac:dyDescent="0.25">
      <c r="A5" s="208"/>
      <c r="B5" s="74"/>
      <c r="C5" s="208"/>
      <c r="D5" s="208"/>
      <c r="E5" s="208"/>
    </row>
    <row r="6" spans="1:16" ht="19.5" customHeight="1" thickBot="1" x14ac:dyDescent="0.25">
      <c r="A6" s="134" t="s">
        <v>371</v>
      </c>
      <c r="B6" s="102">
        <v>2022</v>
      </c>
      <c r="C6" s="102">
        <v>2023</v>
      </c>
      <c r="D6" s="132" t="s">
        <v>124</v>
      </c>
      <c r="E6" s="132"/>
    </row>
    <row r="7" spans="1:16" ht="19.5" customHeight="1" thickBot="1" x14ac:dyDescent="0.25">
      <c r="A7" s="135"/>
      <c r="B7" s="113" t="s">
        <v>45</v>
      </c>
      <c r="C7" s="113" t="s">
        <v>45</v>
      </c>
      <c r="D7" s="91" t="s">
        <v>280</v>
      </c>
      <c r="E7" s="91" t="s">
        <v>281</v>
      </c>
    </row>
    <row r="8" spans="1:16" ht="25.15" customHeight="1" thickBot="1" x14ac:dyDescent="0.25">
      <c r="A8" s="125" t="s">
        <v>1008</v>
      </c>
      <c r="B8" s="104">
        <v>26734</v>
      </c>
      <c r="C8" s="104">
        <v>26975</v>
      </c>
      <c r="D8" s="105">
        <f>C8-B8</f>
        <v>241</v>
      </c>
      <c r="E8" s="106">
        <f>C8/B8-1</f>
        <v>9.0147377870875012E-3</v>
      </c>
    </row>
    <row r="9" spans="1:16" ht="20.45" customHeight="1" thickBot="1" x14ac:dyDescent="0.25">
      <c r="A9" s="115" t="s">
        <v>1009</v>
      </c>
      <c r="B9" s="108">
        <v>41518</v>
      </c>
      <c r="C9" s="108">
        <v>42084</v>
      </c>
      <c r="D9" s="123">
        <f t="shared" ref="D9:D14" si="0">C9-B9</f>
        <v>566</v>
      </c>
      <c r="E9" s="83">
        <f t="shared" ref="E9:E14" si="1">C9/B9-1</f>
        <v>1.3632641264029965E-2</v>
      </c>
    </row>
    <row r="10" spans="1:16" ht="20.45" customHeight="1" thickBot="1" x14ac:dyDescent="0.25">
      <c r="A10" s="115" t="s">
        <v>1010</v>
      </c>
      <c r="B10" s="108">
        <v>32105</v>
      </c>
      <c r="C10" s="108">
        <v>32897</v>
      </c>
      <c r="D10" s="123">
        <f t="shared" si="0"/>
        <v>792</v>
      </c>
      <c r="E10" s="83">
        <f t="shared" si="1"/>
        <v>2.4669054664382406E-2</v>
      </c>
    </row>
    <row r="11" spans="1:16" ht="20.45" customHeight="1" thickBot="1" x14ac:dyDescent="0.25">
      <c r="A11" s="115" t="s">
        <v>1011</v>
      </c>
      <c r="B11" s="108">
        <v>4137</v>
      </c>
      <c r="C11" s="108">
        <v>4250</v>
      </c>
      <c r="D11" s="123">
        <f t="shared" si="0"/>
        <v>113</v>
      </c>
      <c r="E11" s="83">
        <f t="shared" si="1"/>
        <v>2.7314479091128829E-2</v>
      </c>
    </row>
    <row r="12" spans="1:16" ht="20.45" customHeight="1" thickBot="1" x14ac:dyDescent="0.25">
      <c r="A12" s="115" t="s">
        <v>1012</v>
      </c>
      <c r="B12" s="109">
        <v>536</v>
      </c>
      <c r="C12" s="109">
        <v>591</v>
      </c>
      <c r="D12" s="123">
        <f t="shared" si="0"/>
        <v>55</v>
      </c>
      <c r="E12" s="83">
        <f t="shared" si="1"/>
        <v>0.10261194029850751</v>
      </c>
    </row>
    <row r="13" spans="1:16" ht="18.600000000000001" customHeight="1" thickBot="1" x14ac:dyDescent="0.25">
      <c r="A13" s="115" t="s">
        <v>1013</v>
      </c>
      <c r="B13" s="109">
        <v>264</v>
      </c>
      <c r="C13" s="109">
        <v>270</v>
      </c>
      <c r="D13" s="123">
        <f t="shared" si="0"/>
        <v>6</v>
      </c>
      <c r="E13" s="83">
        <f t="shared" si="1"/>
        <v>2.2727272727272707E-2</v>
      </c>
    </row>
    <row r="14" spans="1:16" ht="16.149999999999999" customHeight="1" thickBot="1" x14ac:dyDescent="0.25">
      <c r="A14" s="120" t="s">
        <v>1014</v>
      </c>
      <c r="B14" s="124">
        <v>160</v>
      </c>
      <c r="C14" s="124">
        <v>170</v>
      </c>
      <c r="D14" s="123">
        <f t="shared" si="0"/>
        <v>10</v>
      </c>
      <c r="E14" s="83">
        <f t="shared" si="1"/>
        <v>6.25E-2</v>
      </c>
    </row>
    <row r="15" spans="1:16" ht="13.5" thickBot="1" x14ac:dyDescent="0.25">
      <c r="A15" s="84" t="s">
        <v>284</v>
      </c>
      <c r="B15" s="85">
        <f>SUM(B8:B14)</f>
        <v>105454</v>
      </c>
      <c r="C15" s="85">
        <f>SUM(C8:C14)</f>
        <v>107237</v>
      </c>
      <c r="D15" s="126">
        <f>C15-B15</f>
        <v>1783</v>
      </c>
      <c r="E15" s="87">
        <f>C15/B15-1</f>
        <v>1.6907846075066013E-2</v>
      </c>
    </row>
    <row r="16" spans="1:16" x14ac:dyDescent="0.2">
      <c r="B16"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3">
    <mergeCell ref="H1:I1"/>
    <mergeCell ref="A6:A7"/>
    <mergeCell ref="D6:E6"/>
  </mergeCells>
  <hyperlinks>
    <hyperlink ref="H1:I1" location="Index!A1" display="Regresar al Índice" xr:uid="{96BD281C-729B-4559-9C79-3D2A691A97AC}"/>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48"/>
  <dimension ref="A1:I216"/>
  <sheetViews>
    <sheetView zoomScaleNormal="100" workbookViewId="0"/>
  </sheetViews>
  <sheetFormatPr baseColWidth="10" defaultColWidth="9.140625" defaultRowHeight="12.75" x14ac:dyDescent="0.2"/>
  <cols>
    <col min="1" max="1" width="12" style="9" customWidth="1"/>
    <col min="2" max="2" width="14.7109375" style="9" customWidth="1"/>
    <col min="3" max="3" width="15.7109375" style="9" customWidth="1"/>
    <col min="4" max="4" width="11.42578125" style="9" customWidth="1"/>
    <col min="5" max="5" width="13.7109375" style="9" customWidth="1"/>
    <col min="6" max="6" width="15.42578125" style="9" customWidth="1"/>
    <col min="7" max="7" width="12.42578125" style="9" customWidth="1"/>
    <col min="8" max="16384" width="9.140625" style="9"/>
  </cols>
  <sheetData>
    <row r="1" spans="1:9" ht="15" x14ac:dyDescent="0.25">
      <c r="A1" s="27" t="s">
        <v>1831</v>
      </c>
      <c r="H1" s="151" t="s">
        <v>1294</v>
      </c>
      <c r="I1" s="151"/>
    </row>
    <row r="2" spans="1:9" x14ac:dyDescent="0.2">
      <c r="A2" s="8" t="s">
        <v>1955</v>
      </c>
    </row>
    <row r="5" spans="1:9" x14ac:dyDescent="0.2">
      <c r="B5" s="5"/>
    </row>
    <row r="6" spans="1:9" ht="13.7" customHeight="1" x14ac:dyDescent="0.2">
      <c r="A6" s="294" t="s">
        <v>329</v>
      </c>
      <c r="B6" s="294" t="s">
        <v>569</v>
      </c>
      <c r="C6" s="294"/>
      <c r="D6" s="294"/>
      <c r="E6" s="294" t="s">
        <v>570</v>
      </c>
      <c r="F6" s="294"/>
      <c r="G6" s="294"/>
    </row>
    <row r="7" spans="1:9" ht="30.2" customHeight="1" x14ac:dyDescent="0.2">
      <c r="A7" s="294"/>
      <c r="B7" s="295" t="s">
        <v>1808</v>
      </c>
      <c r="C7" s="295" t="s">
        <v>1809</v>
      </c>
      <c r="D7" s="295" t="s">
        <v>334</v>
      </c>
      <c r="E7" s="295" t="s">
        <v>1808</v>
      </c>
      <c r="F7" s="295" t="s">
        <v>1809</v>
      </c>
      <c r="G7" s="295" t="s">
        <v>334</v>
      </c>
    </row>
    <row r="8" spans="1:9" x14ac:dyDescent="0.2">
      <c r="A8" s="296" t="s">
        <v>1550</v>
      </c>
      <c r="B8" s="297">
        <v>5.7799999999999997E-2</v>
      </c>
      <c r="C8" s="297">
        <v>6.0999999999999999E-2</v>
      </c>
      <c r="D8" s="297">
        <v>7.5899999999999995E-2</v>
      </c>
      <c r="E8" s="297">
        <v>1.8E-3</v>
      </c>
      <c r="F8" s="297">
        <v>7.3200000000000001E-2</v>
      </c>
      <c r="G8" s="297">
        <v>7.5999999999999998E-2</v>
      </c>
    </row>
    <row r="9" spans="1:9" x14ac:dyDescent="0.2">
      <c r="A9" s="296" t="s">
        <v>1551</v>
      </c>
      <c r="B9" s="298">
        <v>3.4299999999999997E-2</v>
      </c>
      <c r="C9" s="298">
        <v>5.1799999999999999E-2</v>
      </c>
      <c r="D9" s="298">
        <v>0.11600000000000001</v>
      </c>
      <c r="E9" s="298">
        <v>-7.7999999999999996E-3</v>
      </c>
      <c r="F9" s="298">
        <v>8.1699999999999995E-2</v>
      </c>
      <c r="G9" s="298">
        <v>9.7299999999999998E-2</v>
      </c>
    </row>
    <row r="10" spans="1:9" x14ac:dyDescent="0.2">
      <c r="A10" s="296" t="s">
        <v>1552</v>
      </c>
      <c r="B10" s="297">
        <v>2.4899999999999999E-2</v>
      </c>
      <c r="C10" s="297">
        <v>8.6999999999999994E-2</v>
      </c>
      <c r="D10" s="297">
        <v>9.0899999999999995E-2</v>
      </c>
      <c r="E10" s="297">
        <v>-6.0000000000000001E-3</v>
      </c>
      <c r="F10" s="297">
        <v>6.8000000000000005E-2</v>
      </c>
      <c r="G10" s="297">
        <v>9.0700000000000003E-2</v>
      </c>
    </row>
    <row r="11" spans="1:9" x14ac:dyDescent="0.2">
      <c r="A11" s="296" t="s">
        <v>1553</v>
      </c>
      <c r="B11" s="298">
        <v>2.63E-2</v>
      </c>
      <c r="C11" s="298">
        <v>6.3399999999999998E-2</v>
      </c>
      <c r="D11" s="298">
        <v>6.7100000000000007E-2</v>
      </c>
      <c r="E11" s="298">
        <v>-6.3E-3</v>
      </c>
      <c r="F11" s="298">
        <v>6.0900000000000003E-2</v>
      </c>
      <c r="G11" s="298">
        <v>9.3899999999999997E-2</v>
      </c>
    </row>
    <row r="12" spans="1:9" x14ac:dyDescent="0.2">
      <c r="A12" s="296" t="s">
        <v>1554</v>
      </c>
      <c r="B12" s="297">
        <v>1.9199999999999998E-2</v>
      </c>
      <c r="C12" s="297">
        <v>9.4600000000000004E-2</v>
      </c>
      <c r="D12" s="297">
        <v>3.5999999999999997E-2</v>
      </c>
      <c r="E12" s="297">
        <v>-7.0000000000000001E-3</v>
      </c>
      <c r="F12" s="297">
        <v>1.2999999999999999E-2</v>
      </c>
      <c r="G12" s="297">
        <v>7.1499999999999994E-2</v>
      </c>
    </row>
    <row r="13" spans="1:9" x14ac:dyDescent="0.2">
      <c r="A13" s="296" t="s">
        <v>1555</v>
      </c>
      <c r="B13" s="298">
        <v>1.54E-2</v>
      </c>
      <c r="C13" s="298">
        <v>3.6999999999999998E-2</v>
      </c>
      <c r="D13" s="298">
        <v>7.8899999999999998E-2</v>
      </c>
      <c r="E13" s="298">
        <v>-1.55E-2</v>
      </c>
      <c r="F13" s="298">
        <v>6.5299999999999997E-2</v>
      </c>
      <c r="G13" s="298">
        <v>8.6699999999999999E-2</v>
      </c>
    </row>
    <row r="14" spans="1:9" x14ac:dyDescent="0.2">
      <c r="A14" s="296" t="s">
        <v>1556</v>
      </c>
      <c r="B14" s="297">
        <v>4.8999999999999998E-3</v>
      </c>
      <c r="C14" s="297">
        <v>5.2200000000000003E-2</v>
      </c>
      <c r="D14" s="297">
        <v>7.5399999999999995E-2</v>
      </c>
      <c r="E14" s="297">
        <v>-2.2000000000000001E-3</v>
      </c>
      <c r="F14" s="297">
        <v>8.7900000000000006E-2</v>
      </c>
      <c r="G14" s="297">
        <v>8.8800000000000004E-2</v>
      </c>
    </row>
    <row r="15" spans="1:9" x14ac:dyDescent="0.2">
      <c r="A15" s="296" t="s">
        <v>1557</v>
      </c>
      <c r="B15" s="298">
        <v>3.0000000000000001E-3</v>
      </c>
      <c r="C15" s="298">
        <v>6.5299999999999997E-2</v>
      </c>
      <c r="D15" s="298">
        <v>2.3599999999999999E-2</v>
      </c>
      <c r="E15" s="298">
        <v>-7.1000000000000004E-3</v>
      </c>
      <c r="F15" s="298">
        <v>9.8900000000000002E-2</v>
      </c>
      <c r="G15" s="298">
        <v>5.0599999999999999E-2</v>
      </c>
    </row>
    <row r="16" spans="1:9" x14ac:dyDescent="0.2">
      <c r="A16" s="296" t="s">
        <v>1558</v>
      </c>
      <c r="B16" s="297">
        <v>-1.35E-2</v>
      </c>
      <c r="C16" s="297">
        <v>9.7699999999999995E-2</v>
      </c>
      <c r="D16" s="297">
        <v>-3.2800000000000003E-2</v>
      </c>
      <c r="E16" s="297">
        <v>-1.8E-3</v>
      </c>
      <c r="F16" s="297">
        <v>9.4799999999999995E-2</v>
      </c>
      <c r="G16" s="297">
        <v>1.04E-2</v>
      </c>
    </row>
    <row r="17" spans="1:7" x14ac:dyDescent="0.2">
      <c r="A17" s="296" t="s">
        <v>1559</v>
      </c>
      <c r="B17" s="298">
        <v>-1.61E-2</v>
      </c>
      <c r="C17" s="298">
        <v>4.82E-2</v>
      </c>
      <c r="D17" s="298">
        <v>-3.1199999999999999E-2</v>
      </c>
      <c r="E17" s="298">
        <v>5.4999999999999997E-3</v>
      </c>
      <c r="F17" s="298">
        <v>7.3400000000000007E-2</v>
      </c>
      <c r="G17" s="298">
        <v>2.1399999999999999E-2</v>
      </c>
    </row>
    <row r="18" spans="1:7" x14ac:dyDescent="0.2">
      <c r="A18" s="296" t="s">
        <v>1560</v>
      </c>
      <c r="B18" s="297">
        <v>-3.5000000000000001E-3</v>
      </c>
      <c r="C18" s="297">
        <v>0.10580000000000001</v>
      </c>
      <c r="D18" s="297">
        <v>5.7999999999999996E-3</v>
      </c>
      <c r="E18" s="297">
        <v>-1.1999999999999999E-3</v>
      </c>
      <c r="F18" s="297">
        <v>8.6999999999999994E-2</v>
      </c>
      <c r="G18" s="297">
        <v>1.95E-2</v>
      </c>
    </row>
    <row r="19" spans="1:7" x14ac:dyDescent="0.2">
      <c r="A19" s="296" t="s">
        <v>1561</v>
      </c>
      <c r="B19" s="298">
        <v>8.3000000000000001E-3</v>
      </c>
      <c r="C19" s="298">
        <v>8.9399999999999993E-2</v>
      </c>
      <c r="D19" s="298">
        <v>-1.4200000000000001E-2</v>
      </c>
      <c r="E19" s="298">
        <v>1.32E-2</v>
      </c>
      <c r="F19" s="298">
        <v>9.0899999999999995E-2</v>
      </c>
      <c r="G19" s="298">
        <v>4.9500000000000002E-2</v>
      </c>
    </row>
    <row r="20" spans="1:7" x14ac:dyDescent="0.2">
      <c r="A20" s="296" t="s">
        <v>1810</v>
      </c>
      <c r="B20" s="297">
        <v>2.8899999999999999E-2</v>
      </c>
      <c r="C20" s="297">
        <v>3.5000000000000003E-2</v>
      </c>
      <c r="D20" s="297">
        <v>-1.1900000000000001E-2</v>
      </c>
      <c r="E20" s="297">
        <v>9.2999999999999992E-3</v>
      </c>
      <c r="F20" s="297">
        <v>6.7900000000000002E-2</v>
      </c>
      <c r="G20" s="297">
        <v>0.04</v>
      </c>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4">
    <mergeCell ref="H1:I1"/>
    <mergeCell ref="A6:A7"/>
    <mergeCell ref="B6:D6"/>
    <mergeCell ref="E6:G6"/>
  </mergeCells>
  <hyperlinks>
    <hyperlink ref="H1:I1" location="Index!A1" display="Regresar al Índice" xr:uid="{00000000-0004-0000-17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45032-840E-403E-8995-61FC851B8E36}">
  <sheetPr codeName="Hoja11"/>
  <dimension ref="A1:I30"/>
  <sheetViews>
    <sheetView workbookViewId="0"/>
  </sheetViews>
  <sheetFormatPr baseColWidth="10" defaultRowHeight="12.75" x14ac:dyDescent="0.2"/>
  <cols>
    <col min="1" max="1" width="57.28515625" style="27" customWidth="1"/>
    <col min="2" max="16384" width="11.42578125" style="27"/>
  </cols>
  <sheetData>
    <row r="1" spans="1:9" ht="15" x14ac:dyDescent="0.25">
      <c r="A1" s="27" t="s">
        <v>1815</v>
      </c>
      <c r="H1" s="149" t="s">
        <v>1294</v>
      </c>
      <c r="I1" s="149"/>
    </row>
    <row r="2" spans="1:9" x14ac:dyDescent="0.2">
      <c r="A2" s="81" t="s">
        <v>1706</v>
      </c>
    </row>
    <row r="6" spans="1:9" x14ac:dyDescent="0.2">
      <c r="A6" s="326" t="s">
        <v>1681</v>
      </c>
      <c r="B6" s="326" t="s">
        <v>1682</v>
      </c>
      <c r="C6" s="326" t="s">
        <v>1276</v>
      </c>
    </row>
    <row r="7" spans="1:9" x14ac:dyDescent="0.2">
      <c r="A7" s="343" t="s">
        <v>1683</v>
      </c>
      <c r="B7" s="328">
        <v>3850.1</v>
      </c>
      <c r="C7" s="329">
        <v>0.51200000000000001</v>
      </c>
    </row>
    <row r="8" spans="1:9" x14ac:dyDescent="0.2">
      <c r="A8" s="327" t="s">
        <v>1684</v>
      </c>
      <c r="B8" s="338">
        <v>925.1</v>
      </c>
      <c r="C8" s="298">
        <v>0.123</v>
      </c>
    </row>
    <row r="9" spans="1:9" x14ac:dyDescent="0.2">
      <c r="A9" s="327" t="s">
        <v>1685</v>
      </c>
      <c r="B9" s="332">
        <v>894</v>
      </c>
      <c r="C9" s="329">
        <v>0.11899999999999999</v>
      </c>
    </row>
    <row r="10" spans="1:9" x14ac:dyDescent="0.2">
      <c r="A10" s="327" t="s">
        <v>1686</v>
      </c>
      <c r="B10" s="338">
        <v>576.6</v>
      </c>
      <c r="C10" s="298">
        <v>7.6999999999999999E-2</v>
      </c>
    </row>
    <row r="11" spans="1:9" x14ac:dyDescent="0.2">
      <c r="A11" s="327" t="s">
        <v>1687</v>
      </c>
      <c r="B11" s="332">
        <v>336.9</v>
      </c>
      <c r="C11" s="329">
        <v>4.4999999999999998E-2</v>
      </c>
    </row>
    <row r="12" spans="1:9" x14ac:dyDescent="0.2">
      <c r="A12" s="327" t="s">
        <v>1688</v>
      </c>
      <c r="B12" s="338">
        <v>262.89999999999998</v>
      </c>
      <c r="C12" s="298">
        <v>3.5000000000000003E-2</v>
      </c>
    </row>
    <row r="13" spans="1:9" x14ac:dyDescent="0.2">
      <c r="A13" s="327" t="s">
        <v>297</v>
      </c>
      <c r="B13" s="332">
        <v>256.8</v>
      </c>
      <c r="C13" s="329">
        <v>3.4000000000000002E-2</v>
      </c>
    </row>
    <row r="14" spans="1:9" x14ac:dyDescent="0.2">
      <c r="A14" s="327" t="s">
        <v>1689</v>
      </c>
      <c r="B14" s="338">
        <v>118.7</v>
      </c>
      <c r="C14" s="298">
        <v>1.6E-2</v>
      </c>
    </row>
    <row r="15" spans="1:9" x14ac:dyDescent="0.2">
      <c r="A15" s="327" t="s">
        <v>1690</v>
      </c>
      <c r="B15" s="332">
        <v>88.5</v>
      </c>
      <c r="C15" s="329">
        <v>1.2E-2</v>
      </c>
    </row>
    <row r="16" spans="1:9" x14ac:dyDescent="0.2">
      <c r="A16" s="327" t="s">
        <v>1691</v>
      </c>
      <c r="B16" s="338">
        <v>44.2</v>
      </c>
      <c r="C16" s="298">
        <v>6.0000000000000001E-3</v>
      </c>
    </row>
    <row r="17" spans="1:3" x14ac:dyDescent="0.2">
      <c r="A17" s="327" t="s">
        <v>1692</v>
      </c>
      <c r="B17" s="332">
        <v>39.5</v>
      </c>
      <c r="C17" s="329">
        <v>5.0000000000000001E-3</v>
      </c>
    </row>
    <row r="18" spans="1:3" ht="25.5" x14ac:dyDescent="0.2">
      <c r="A18" s="327" t="s">
        <v>1693</v>
      </c>
      <c r="B18" s="338">
        <v>32.700000000000003</v>
      </c>
      <c r="C18" s="298">
        <v>4.0000000000000001E-3</v>
      </c>
    </row>
    <row r="19" spans="1:3" x14ac:dyDescent="0.2">
      <c r="A19" s="327" t="s">
        <v>1694</v>
      </c>
      <c r="B19" s="332">
        <v>20.5</v>
      </c>
      <c r="C19" s="329">
        <v>3.0000000000000001E-3</v>
      </c>
    </row>
    <row r="20" spans="1:3" x14ac:dyDescent="0.2">
      <c r="A20" s="327" t="s">
        <v>1695</v>
      </c>
      <c r="B20" s="338">
        <v>17.3</v>
      </c>
      <c r="C20" s="298">
        <v>2E-3</v>
      </c>
    </row>
    <row r="21" spans="1:3" x14ac:dyDescent="0.2">
      <c r="A21" s="327" t="s">
        <v>1696</v>
      </c>
      <c r="B21" s="332">
        <v>14.4</v>
      </c>
      <c r="C21" s="329">
        <v>2E-3</v>
      </c>
    </row>
    <row r="22" spans="1:3" x14ac:dyDescent="0.2">
      <c r="A22" s="327" t="s">
        <v>1697</v>
      </c>
      <c r="B22" s="338">
        <v>14.3</v>
      </c>
      <c r="C22" s="298">
        <v>2E-3</v>
      </c>
    </row>
    <row r="23" spans="1:3" x14ac:dyDescent="0.2">
      <c r="A23" s="327" t="s">
        <v>1698</v>
      </c>
      <c r="B23" s="332">
        <v>10.7</v>
      </c>
      <c r="C23" s="329">
        <v>1E-3</v>
      </c>
    </row>
    <row r="24" spans="1:3" x14ac:dyDescent="0.2">
      <c r="A24" s="327" t="s">
        <v>1699</v>
      </c>
      <c r="B24" s="338">
        <v>6.6</v>
      </c>
      <c r="C24" s="298">
        <v>1E-3</v>
      </c>
    </row>
    <row r="25" spans="1:3" x14ac:dyDescent="0.2">
      <c r="A25" s="327" t="s">
        <v>1700</v>
      </c>
      <c r="B25" s="332">
        <v>4.5999999999999996</v>
      </c>
      <c r="C25" s="329">
        <v>1E-3</v>
      </c>
    </row>
    <row r="26" spans="1:3" x14ac:dyDescent="0.2">
      <c r="A26" s="327" t="s">
        <v>1701</v>
      </c>
      <c r="B26" s="338">
        <v>4.3</v>
      </c>
      <c r="C26" s="298">
        <v>1E-3</v>
      </c>
    </row>
    <row r="27" spans="1:3" ht="25.5" x14ac:dyDescent="0.2">
      <c r="A27" s="327" t="s">
        <v>1702</v>
      </c>
      <c r="B27" s="332">
        <v>3</v>
      </c>
      <c r="C27" s="344">
        <v>0</v>
      </c>
    </row>
    <row r="28" spans="1:3" x14ac:dyDescent="0.2">
      <c r="A28" s="327" t="s">
        <v>1703</v>
      </c>
      <c r="B28" s="338">
        <v>1.1000000000000001</v>
      </c>
      <c r="C28" s="345">
        <v>0</v>
      </c>
    </row>
    <row r="29" spans="1:3" x14ac:dyDescent="0.2">
      <c r="A29" s="327" t="s">
        <v>1704</v>
      </c>
      <c r="B29" s="332">
        <v>0</v>
      </c>
      <c r="C29" s="344">
        <v>0</v>
      </c>
    </row>
    <row r="30" spans="1:3" x14ac:dyDescent="0.2">
      <c r="A30" s="339" t="s">
        <v>1705</v>
      </c>
      <c r="B30" s="340">
        <v>7522.8</v>
      </c>
      <c r="C30" s="341">
        <v>1</v>
      </c>
    </row>
  </sheetData>
  <mergeCells count="1">
    <mergeCell ref="H1:I1"/>
  </mergeCells>
  <hyperlinks>
    <hyperlink ref="H1:I1" location="Index!A1" display="Regresar al Índice" xr:uid="{15D9A5BB-A736-4A3F-8B5D-7973D843ED38}"/>
  </hyperlink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82C84-5A48-4F13-8DBE-473D6829F73C}">
  <sheetPr codeName="Hoja16"/>
  <dimension ref="A1:I21"/>
  <sheetViews>
    <sheetView workbookViewId="0"/>
  </sheetViews>
  <sheetFormatPr baseColWidth="10" defaultRowHeight="12.75" x14ac:dyDescent="0.2"/>
  <cols>
    <col min="1" max="1" width="15.7109375" style="82" customWidth="1"/>
    <col min="2" max="2" width="38.7109375" style="82" customWidth="1"/>
    <col min="3" max="3" width="10.7109375" style="82" customWidth="1"/>
    <col min="4" max="4" width="13.7109375" style="82" customWidth="1"/>
    <col min="5" max="5" width="16.7109375" style="82" customWidth="1"/>
    <col min="6" max="16384" width="11.42578125" style="82"/>
  </cols>
  <sheetData>
    <row r="1" spans="1:9" ht="15" x14ac:dyDescent="0.25">
      <c r="A1" s="27" t="s">
        <v>1832</v>
      </c>
      <c r="H1" s="151" t="s">
        <v>1294</v>
      </c>
      <c r="I1" s="151"/>
    </row>
    <row r="2" spans="1:9" x14ac:dyDescent="0.2">
      <c r="A2" s="82" t="s">
        <v>1661</v>
      </c>
    </row>
    <row r="6" spans="1:9" ht="30" customHeight="1" x14ac:dyDescent="0.2">
      <c r="A6" s="215" t="s">
        <v>1271</v>
      </c>
      <c r="B6" s="215" t="s">
        <v>1662</v>
      </c>
      <c r="C6" s="215" t="s">
        <v>1812</v>
      </c>
      <c r="D6" s="215" t="s">
        <v>1782</v>
      </c>
      <c r="E6" s="215" t="s">
        <v>124</v>
      </c>
    </row>
    <row r="7" spans="1:9" x14ac:dyDescent="0.2">
      <c r="A7" s="216" t="s">
        <v>345</v>
      </c>
      <c r="B7" s="217" t="s">
        <v>1234</v>
      </c>
      <c r="C7" s="223">
        <v>28893</v>
      </c>
      <c r="D7" s="223">
        <v>27071</v>
      </c>
      <c r="E7" s="218">
        <v>-6.3100000000000003E-2</v>
      </c>
    </row>
    <row r="8" spans="1:9" x14ac:dyDescent="0.2">
      <c r="A8" s="219" t="s">
        <v>345</v>
      </c>
      <c r="B8" s="220" t="s">
        <v>1235</v>
      </c>
      <c r="C8" s="225">
        <v>7529</v>
      </c>
      <c r="D8" s="225">
        <v>8326</v>
      </c>
      <c r="E8" s="221">
        <v>0.10589999999999999</v>
      </c>
    </row>
    <row r="9" spans="1:9" x14ac:dyDescent="0.2">
      <c r="A9" s="216" t="s">
        <v>345</v>
      </c>
      <c r="B9" s="217" t="s">
        <v>1236</v>
      </c>
      <c r="C9" s="223">
        <v>564646</v>
      </c>
      <c r="D9" s="223">
        <v>649459</v>
      </c>
      <c r="E9" s="218">
        <v>0.1502</v>
      </c>
    </row>
    <row r="10" spans="1:9" x14ac:dyDescent="0.2">
      <c r="A10" s="219" t="s">
        <v>346</v>
      </c>
      <c r="B10" s="220" t="s">
        <v>1234</v>
      </c>
      <c r="C10" s="225">
        <v>69033</v>
      </c>
      <c r="D10" s="225">
        <v>68482</v>
      </c>
      <c r="E10" s="221">
        <v>-8.0000000000000002E-3</v>
      </c>
    </row>
    <row r="11" spans="1:9" x14ac:dyDescent="0.2">
      <c r="A11" s="216" t="s">
        <v>346</v>
      </c>
      <c r="B11" s="217" t="s">
        <v>1235</v>
      </c>
      <c r="C11" s="223">
        <v>4966</v>
      </c>
      <c r="D11" s="223">
        <v>4922</v>
      </c>
      <c r="E11" s="218">
        <v>-8.8999999999999999E-3</v>
      </c>
    </row>
    <row r="12" spans="1:9" x14ac:dyDescent="0.2">
      <c r="A12" s="219" t="s">
        <v>346</v>
      </c>
      <c r="B12" s="220" t="s">
        <v>1236</v>
      </c>
      <c r="C12" s="225">
        <v>302936</v>
      </c>
      <c r="D12" s="225">
        <v>319913</v>
      </c>
      <c r="E12" s="221">
        <v>5.6000000000000001E-2</v>
      </c>
    </row>
    <row r="13" spans="1:9" x14ac:dyDescent="0.2">
      <c r="A13" s="216" t="s">
        <v>348</v>
      </c>
      <c r="B13" s="217" t="s">
        <v>1234</v>
      </c>
      <c r="C13" s="292">
        <v>749</v>
      </c>
      <c r="D13" s="292">
        <v>828</v>
      </c>
      <c r="E13" s="218">
        <v>0.1055</v>
      </c>
    </row>
    <row r="14" spans="1:9" x14ac:dyDescent="0.2">
      <c r="A14" s="219" t="s">
        <v>348</v>
      </c>
      <c r="B14" s="220" t="s">
        <v>1235</v>
      </c>
      <c r="C14" s="293">
        <v>12</v>
      </c>
      <c r="D14" s="293">
        <v>14</v>
      </c>
      <c r="E14" s="221">
        <v>0.16669999999999999</v>
      </c>
    </row>
    <row r="15" spans="1:9" x14ac:dyDescent="0.2">
      <c r="A15" s="216" t="s">
        <v>348</v>
      </c>
      <c r="B15" s="217" t="s">
        <v>1236</v>
      </c>
      <c r="C15" s="292">
        <v>812</v>
      </c>
      <c r="D15" s="223">
        <v>1035</v>
      </c>
      <c r="E15" s="218">
        <v>0.27460000000000001</v>
      </c>
    </row>
    <row r="16" spans="1:9" x14ac:dyDescent="0.2">
      <c r="A16" s="219" t="s">
        <v>347</v>
      </c>
      <c r="B16" s="220" t="s">
        <v>1234</v>
      </c>
      <c r="C16" s="225">
        <v>1508</v>
      </c>
      <c r="D16" s="225">
        <v>1212</v>
      </c>
      <c r="E16" s="221">
        <v>-0.1963</v>
      </c>
    </row>
    <row r="17" spans="1:5" x14ac:dyDescent="0.2">
      <c r="A17" s="216" t="s">
        <v>347</v>
      </c>
      <c r="B17" s="217" t="s">
        <v>1235</v>
      </c>
      <c r="C17" s="292">
        <v>33</v>
      </c>
      <c r="D17" s="292">
        <v>26</v>
      </c>
      <c r="E17" s="218">
        <v>-0.21210000000000001</v>
      </c>
    </row>
    <row r="18" spans="1:5" x14ac:dyDescent="0.2">
      <c r="A18" s="219" t="s">
        <v>347</v>
      </c>
      <c r="B18" s="220" t="s">
        <v>1236</v>
      </c>
      <c r="C18" s="225">
        <v>2179</v>
      </c>
      <c r="D18" s="225">
        <v>1828</v>
      </c>
      <c r="E18" s="221">
        <v>-0.16109999999999999</v>
      </c>
    </row>
    <row r="19" spans="1:5" x14ac:dyDescent="0.2">
      <c r="A19" s="216" t="s">
        <v>1119</v>
      </c>
      <c r="B19" s="217" t="s">
        <v>1234</v>
      </c>
      <c r="C19" s="223">
        <v>100183</v>
      </c>
      <c r="D19" s="223">
        <v>97593</v>
      </c>
      <c r="E19" s="218">
        <v>-2.5899999999999999E-2</v>
      </c>
    </row>
    <row r="20" spans="1:5" x14ac:dyDescent="0.2">
      <c r="A20" s="219" t="s">
        <v>1119</v>
      </c>
      <c r="B20" s="220" t="s">
        <v>1235</v>
      </c>
      <c r="C20" s="225">
        <v>12540</v>
      </c>
      <c r="D20" s="225">
        <v>13288</v>
      </c>
      <c r="E20" s="221">
        <v>5.96E-2</v>
      </c>
    </row>
    <row r="21" spans="1:5" x14ac:dyDescent="0.2">
      <c r="A21" s="216" t="s">
        <v>1119</v>
      </c>
      <c r="B21" s="217" t="s">
        <v>1236</v>
      </c>
      <c r="C21" s="223">
        <v>870573</v>
      </c>
      <c r="D21" s="223">
        <v>972235</v>
      </c>
      <c r="E21" s="218">
        <v>0.1168</v>
      </c>
    </row>
  </sheetData>
  <mergeCells count="6">
    <mergeCell ref="H1:I1"/>
    <mergeCell ref="A7:A9"/>
    <mergeCell ref="A10:A12"/>
    <mergeCell ref="A13:A15"/>
    <mergeCell ref="A16:A18"/>
    <mergeCell ref="A19:A21"/>
  </mergeCells>
  <hyperlinks>
    <hyperlink ref="H1:I1" location="Index!A1" display="Regresar al Índice" xr:uid="{207A23D2-138E-4068-9729-F5BF28003777}"/>
  </hyperlinks>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9AE64-4515-4077-97BB-A30E873A8BB7}">
  <sheetPr codeName="Hoja17"/>
  <dimension ref="A1:I38"/>
  <sheetViews>
    <sheetView workbookViewId="0"/>
  </sheetViews>
  <sheetFormatPr baseColWidth="10" defaultRowHeight="12.75" x14ac:dyDescent="0.2"/>
  <cols>
    <col min="1" max="1" width="25.7109375" style="82" customWidth="1"/>
    <col min="2" max="4" width="18.7109375" style="82" customWidth="1"/>
    <col min="5" max="5" width="25.7109375" style="82" customWidth="1"/>
    <col min="6" max="16384" width="11.42578125" style="82"/>
  </cols>
  <sheetData>
    <row r="1" spans="1:9" ht="15" x14ac:dyDescent="0.25">
      <c r="A1" s="27" t="s">
        <v>1833</v>
      </c>
      <c r="H1" s="151" t="s">
        <v>1294</v>
      </c>
      <c r="I1" s="151"/>
    </row>
    <row r="2" spans="1:9" x14ac:dyDescent="0.2">
      <c r="A2" s="82" t="s">
        <v>1272</v>
      </c>
    </row>
    <row r="6" spans="1:9" ht="41.45" customHeight="1" x14ac:dyDescent="0.2">
      <c r="A6" s="215" t="s">
        <v>345</v>
      </c>
      <c r="B6" s="215" t="s">
        <v>1234</v>
      </c>
      <c r="C6" s="215" t="s">
        <v>1235</v>
      </c>
      <c r="D6" s="215" t="s">
        <v>1236</v>
      </c>
    </row>
    <row r="7" spans="1:9" x14ac:dyDescent="0.2">
      <c r="A7" s="217" t="s">
        <v>3</v>
      </c>
      <c r="B7" s="218">
        <v>2.4400000000000002E-2</v>
      </c>
      <c r="C7" s="218">
        <v>2.2100000000000002E-2</v>
      </c>
      <c r="D7" s="218">
        <v>2.0799999999999999E-2</v>
      </c>
    </row>
    <row r="8" spans="1:9" x14ac:dyDescent="0.2">
      <c r="A8" s="220" t="s">
        <v>4</v>
      </c>
      <c r="B8" s="221">
        <v>2.5999999999999999E-3</v>
      </c>
      <c r="C8" s="221">
        <v>2.7000000000000001E-3</v>
      </c>
      <c r="D8" s="221">
        <v>2.5000000000000001E-3</v>
      </c>
    </row>
    <row r="9" spans="1:9" x14ac:dyDescent="0.2">
      <c r="A9" s="217" t="s">
        <v>5</v>
      </c>
      <c r="B9" s="218">
        <v>7.1999999999999998E-3</v>
      </c>
      <c r="C9" s="218">
        <v>5.7999999999999996E-3</v>
      </c>
      <c r="D9" s="218">
        <v>5.4999999999999997E-3</v>
      </c>
    </row>
    <row r="10" spans="1:9" x14ac:dyDescent="0.2">
      <c r="A10" s="220" t="s">
        <v>6</v>
      </c>
      <c r="B10" s="221">
        <v>7.7000000000000002E-3</v>
      </c>
      <c r="C10" s="221">
        <v>6.7999999999999996E-3</v>
      </c>
      <c r="D10" s="221">
        <v>6.4000000000000003E-3</v>
      </c>
    </row>
    <row r="11" spans="1:9" x14ac:dyDescent="0.2">
      <c r="A11" s="217" t="s">
        <v>10</v>
      </c>
      <c r="B11" s="218">
        <v>2.8199999999999999E-2</v>
      </c>
      <c r="C11" s="218">
        <v>2.6599999999999999E-2</v>
      </c>
      <c r="D11" s="218">
        <v>2.6800000000000001E-2</v>
      </c>
    </row>
    <row r="12" spans="1:9" x14ac:dyDescent="0.2">
      <c r="A12" s="220" t="s">
        <v>11</v>
      </c>
      <c r="B12" s="221">
        <v>6.6E-3</v>
      </c>
      <c r="C12" s="221">
        <v>6.1000000000000004E-3</v>
      </c>
      <c r="D12" s="221">
        <v>6.1999999999999998E-3</v>
      </c>
    </row>
    <row r="13" spans="1:9" x14ac:dyDescent="0.2">
      <c r="A13" s="217" t="s">
        <v>7</v>
      </c>
      <c r="B13" s="218">
        <v>4.6100000000000002E-2</v>
      </c>
      <c r="C13" s="218">
        <v>4.07E-2</v>
      </c>
      <c r="D13" s="218">
        <v>3.9399999999999998E-2</v>
      </c>
    </row>
    <row r="14" spans="1:9" x14ac:dyDescent="0.2">
      <c r="A14" s="220" t="s">
        <v>8</v>
      </c>
      <c r="B14" s="221">
        <v>4.7399999999999998E-2</v>
      </c>
      <c r="C14" s="221">
        <v>4.1700000000000001E-2</v>
      </c>
      <c r="D14" s="221">
        <v>3.5000000000000003E-2</v>
      </c>
    </row>
    <row r="15" spans="1:9" x14ac:dyDescent="0.2">
      <c r="A15" s="217" t="s">
        <v>12</v>
      </c>
      <c r="B15" s="218">
        <v>1.95E-2</v>
      </c>
      <c r="C15" s="218">
        <v>1.8700000000000001E-2</v>
      </c>
      <c r="D15" s="218">
        <v>1.78E-2</v>
      </c>
    </row>
    <row r="16" spans="1:9" x14ac:dyDescent="0.2">
      <c r="A16" s="220" t="s">
        <v>14</v>
      </c>
      <c r="B16" s="221">
        <v>8.9899999999999994E-2</v>
      </c>
      <c r="C16" s="221">
        <v>8.4400000000000003E-2</v>
      </c>
      <c r="D16" s="221">
        <v>8.5099999999999995E-2</v>
      </c>
    </row>
    <row r="17" spans="1:4" x14ac:dyDescent="0.2">
      <c r="A17" s="217" t="s">
        <v>15</v>
      </c>
      <c r="B17" s="218">
        <v>3.4700000000000002E-2</v>
      </c>
      <c r="C17" s="218">
        <v>3.1899999999999998E-2</v>
      </c>
      <c r="D17" s="218">
        <v>3.2500000000000001E-2</v>
      </c>
    </row>
    <row r="18" spans="1:4" x14ac:dyDescent="0.2">
      <c r="A18" s="220" t="s">
        <v>16</v>
      </c>
      <c r="B18" s="221">
        <v>2.3800000000000002E-2</v>
      </c>
      <c r="C18" s="221">
        <v>2.7E-2</v>
      </c>
      <c r="D18" s="221">
        <v>2.7199999999999998E-2</v>
      </c>
    </row>
    <row r="19" spans="1:4" x14ac:dyDescent="0.2">
      <c r="A19" s="217" t="s">
        <v>0</v>
      </c>
      <c r="B19" s="218">
        <v>0.18429999999999999</v>
      </c>
      <c r="C19" s="218">
        <v>0.21079999999999999</v>
      </c>
      <c r="D19" s="218">
        <v>0.2152</v>
      </c>
    </row>
    <row r="20" spans="1:4" x14ac:dyDescent="0.2">
      <c r="A20" s="220" t="s">
        <v>13</v>
      </c>
      <c r="B20" s="221">
        <v>7.8E-2</v>
      </c>
      <c r="C20" s="221">
        <v>8.1900000000000001E-2</v>
      </c>
      <c r="D20" s="221">
        <v>8.4599999999999995E-2</v>
      </c>
    </row>
    <row r="21" spans="1:4" x14ac:dyDescent="0.2">
      <c r="A21" s="217" t="s">
        <v>17</v>
      </c>
      <c r="B21" s="218">
        <v>0.1205</v>
      </c>
      <c r="C21" s="218">
        <v>0.11849999999999999</v>
      </c>
      <c r="D21" s="218">
        <v>0.1225</v>
      </c>
    </row>
    <row r="22" spans="1:4" x14ac:dyDescent="0.2">
      <c r="A22" s="220" t="s">
        <v>18</v>
      </c>
      <c r="B22" s="221">
        <v>6.7999999999999996E-3</v>
      </c>
      <c r="C22" s="221">
        <v>7.1000000000000004E-3</v>
      </c>
      <c r="D22" s="221">
        <v>7.1000000000000004E-3</v>
      </c>
    </row>
    <row r="23" spans="1:4" x14ac:dyDescent="0.2">
      <c r="A23" s="217" t="s">
        <v>19</v>
      </c>
      <c r="B23" s="218">
        <v>1.49E-2</v>
      </c>
      <c r="C23" s="218">
        <v>1.38E-2</v>
      </c>
      <c r="D23" s="218">
        <v>1.34E-2</v>
      </c>
    </row>
    <row r="24" spans="1:4" x14ac:dyDescent="0.2">
      <c r="A24" s="220" t="s">
        <v>20</v>
      </c>
      <c r="B24" s="221">
        <v>6.4000000000000003E-3</v>
      </c>
      <c r="C24" s="221">
        <v>6.4999999999999997E-3</v>
      </c>
      <c r="D24" s="221">
        <v>6.1000000000000004E-3</v>
      </c>
    </row>
    <row r="25" spans="1:4" x14ac:dyDescent="0.2">
      <c r="A25" s="217" t="s">
        <v>21</v>
      </c>
      <c r="B25" s="218">
        <v>2.0500000000000001E-2</v>
      </c>
      <c r="C25" s="218">
        <v>2.4500000000000001E-2</v>
      </c>
      <c r="D25" s="218">
        <v>2.5899999999999999E-2</v>
      </c>
    </row>
    <row r="26" spans="1:4" x14ac:dyDescent="0.2">
      <c r="A26" s="220" t="s">
        <v>22</v>
      </c>
      <c r="B26" s="221">
        <v>0.03</v>
      </c>
      <c r="C26" s="221">
        <v>3.3099999999999997E-2</v>
      </c>
      <c r="D26" s="221">
        <v>3.2899999999999999E-2</v>
      </c>
    </row>
    <row r="27" spans="1:4" x14ac:dyDescent="0.2">
      <c r="A27" s="217" t="s">
        <v>23</v>
      </c>
      <c r="B27" s="218">
        <v>2.5399999999999999E-2</v>
      </c>
      <c r="C27" s="218">
        <v>2.6700000000000002E-2</v>
      </c>
      <c r="D27" s="218">
        <v>2.69E-2</v>
      </c>
    </row>
    <row r="28" spans="1:4" x14ac:dyDescent="0.2">
      <c r="A28" s="220" t="s">
        <v>24</v>
      </c>
      <c r="B28" s="221">
        <v>2.3E-3</v>
      </c>
      <c r="C28" s="221">
        <v>2.5000000000000001E-3</v>
      </c>
      <c r="D28" s="221">
        <v>3.3E-3</v>
      </c>
    </row>
    <row r="29" spans="1:4" x14ac:dyDescent="0.2">
      <c r="A29" s="217" t="s">
        <v>25</v>
      </c>
      <c r="B29" s="218">
        <v>2.8299999999999999E-2</v>
      </c>
      <c r="C29" s="218">
        <v>2.5899999999999999E-2</v>
      </c>
      <c r="D29" s="218">
        <v>2.4799999999999999E-2</v>
      </c>
    </row>
    <row r="30" spans="1:4" x14ac:dyDescent="0.2">
      <c r="A30" s="220" t="s">
        <v>26</v>
      </c>
      <c r="B30" s="221">
        <v>1.35E-2</v>
      </c>
      <c r="C30" s="221">
        <v>1.32E-2</v>
      </c>
      <c r="D30" s="221">
        <v>1.4200000000000001E-2</v>
      </c>
    </row>
    <row r="31" spans="1:4" x14ac:dyDescent="0.2">
      <c r="A31" s="217" t="s">
        <v>27</v>
      </c>
      <c r="B31" s="218">
        <v>0.01</v>
      </c>
      <c r="C31" s="218">
        <v>9.1999999999999998E-3</v>
      </c>
      <c r="D31" s="218">
        <v>9.4999999999999998E-3</v>
      </c>
    </row>
    <row r="32" spans="1:4" x14ac:dyDescent="0.2">
      <c r="A32" s="220" t="s">
        <v>28</v>
      </c>
      <c r="B32" s="221">
        <v>1.84E-2</v>
      </c>
      <c r="C32" s="221">
        <v>1.67E-2</v>
      </c>
      <c r="D32" s="221">
        <v>1.61E-2</v>
      </c>
    </row>
    <row r="33" spans="1:4" x14ac:dyDescent="0.2">
      <c r="A33" s="217" t="s">
        <v>29</v>
      </c>
      <c r="B33" s="218">
        <v>1.38E-2</v>
      </c>
      <c r="C33" s="218">
        <v>1.29E-2</v>
      </c>
      <c r="D33" s="218">
        <v>1.23E-2</v>
      </c>
    </row>
    <row r="34" spans="1:4" x14ac:dyDescent="0.2">
      <c r="A34" s="220" t="s">
        <v>30</v>
      </c>
      <c r="B34" s="221">
        <v>3.3E-3</v>
      </c>
      <c r="C34" s="221">
        <v>3.2000000000000002E-3</v>
      </c>
      <c r="D34" s="221">
        <v>3.2000000000000002E-3</v>
      </c>
    </row>
    <row r="35" spans="1:4" x14ac:dyDescent="0.2">
      <c r="A35" s="217" t="s">
        <v>31</v>
      </c>
      <c r="B35" s="218">
        <v>5.57E-2</v>
      </c>
      <c r="C35" s="218">
        <v>5.1999999999999998E-2</v>
      </c>
      <c r="D35" s="218">
        <v>4.9700000000000001E-2</v>
      </c>
    </row>
    <row r="36" spans="1:4" x14ac:dyDescent="0.2">
      <c r="A36" s="220" t="s">
        <v>32</v>
      </c>
      <c r="B36" s="221">
        <v>7.4000000000000003E-3</v>
      </c>
      <c r="C36" s="221">
        <v>6.7000000000000002E-3</v>
      </c>
      <c r="D36" s="221">
        <v>6.6E-3</v>
      </c>
    </row>
    <row r="37" spans="1:4" x14ac:dyDescent="0.2">
      <c r="A37" s="217" t="s">
        <v>33</v>
      </c>
      <c r="B37" s="218">
        <v>2.23E-2</v>
      </c>
      <c r="C37" s="218">
        <v>2.0500000000000001E-2</v>
      </c>
      <c r="D37" s="218">
        <v>2.0400000000000001E-2</v>
      </c>
    </row>
    <row r="38" spans="1:4" x14ac:dyDescent="0.2">
      <c r="A38" s="220" t="s">
        <v>1119</v>
      </c>
      <c r="B38" s="221">
        <v>1</v>
      </c>
      <c r="C38" s="221">
        <v>1</v>
      </c>
      <c r="D38" s="221">
        <v>1</v>
      </c>
    </row>
  </sheetData>
  <mergeCells count="1">
    <mergeCell ref="H1:I1"/>
  </mergeCells>
  <hyperlinks>
    <hyperlink ref="H1:I1" location="Index!A1" display="Regresar al Índice" xr:uid="{90B79008-5480-4027-A1AB-C16F431A401B}"/>
  </hyperlinks>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75708-56B6-4B60-8EB9-1E5BDEB8A816}">
  <sheetPr codeName="Hoja20"/>
  <dimension ref="A1:I38"/>
  <sheetViews>
    <sheetView workbookViewId="0"/>
  </sheetViews>
  <sheetFormatPr baseColWidth="10" defaultRowHeight="12.75" x14ac:dyDescent="0.2"/>
  <cols>
    <col min="1" max="1" width="25.7109375" style="82" customWidth="1"/>
    <col min="2" max="4" width="18.7109375" style="82" customWidth="1"/>
    <col min="5" max="5" width="25.7109375" style="82" customWidth="1"/>
    <col min="6" max="16384" width="11.42578125" style="82"/>
  </cols>
  <sheetData>
    <row r="1" spans="1:9" ht="15" x14ac:dyDescent="0.25">
      <c r="A1" s="27" t="s">
        <v>1834</v>
      </c>
      <c r="H1" s="151" t="s">
        <v>1294</v>
      </c>
      <c r="I1" s="151"/>
    </row>
    <row r="2" spans="1:9" x14ac:dyDescent="0.2">
      <c r="A2" s="82" t="s">
        <v>1272</v>
      </c>
    </row>
    <row r="6" spans="1:9" ht="41.45" customHeight="1" x14ac:dyDescent="0.2">
      <c r="A6" s="215" t="s">
        <v>346</v>
      </c>
      <c r="B6" s="215" t="s">
        <v>1234</v>
      </c>
      <c r="C6" s="215" t="s">
        <v>1235</v>
      </c>
      <c r="D6" s="215" t="s">
        <v>1236</v>
      </c>
    </row>
    <row r="7" spans="1:9" x14ac:dyDescent="0.2">
      <c r="A7" s="217" t="s">
        <v>3</v>
      </c>
      <c r="B7" s="218">
        <v>4.4900000000000002E-2</v>
      </c>
      <c r="C7" s="218">
        <v>3.7999999999999999E-2</v>
      </c>
      <c r="D7" s="218">
        <v>4.1000000000000002E-2</v>
      </c>
    </row>
    <row r="8" spans="1:9" x14ac:dyDescent="0.2">
      <c r="A8" s="220" t="s">
        <v>4</v>
      </c>
      <c r="B8" s="221">
        <v>5.9999999999999995E-4</v>
      </c>
      <c r="C8" s="221">
        <v>8.0000000000000004E-4</v>
      </c>
      <c r="D8" s="221">
        <v>6.9999999999999999E-4</v>
      </c>
    </row>
    <row r="9" spans="1:9" x14ac:dyDescent="0.2">
      <c r="A9" s="217" t="s">
        <v>5</v>
      </c>
      <c r="B9" s="218">
        <v>5.9999999999999995E-4</v>
      </c>
      <c r="C9" s="218">
        <v>6.9999999999999999E-4</v>
      </c>
      <c r="D9" s="218">
        <v>5.9999999999999995E-4</v>
      </c>
    </row>
    <row r="10" spans="1:9" x14ac:dyDescent="0.2">
      <c r="A10" s="220" t="s">
        <v>6</v>
      </c>
      <c r="B10" s="221">
        <v>8.0999999999999996E-3</v>
      </c>
      <c r="C10" s="221">
        <v>8.2000000000000007E-3</v>
      </c>
      <c r="D10" s="221">
        <v>8.3999999999999995E-3</v>
      </c>
    </row>
    <row r="11" spans="1:9" x14ac:dyDescent="0.2">
      <c r="A11" s="217" t="s">
        <v>10</v>
      </c>
      <c r="B11" s="218">
        <v>3.8E-3</v>
      </c>
      <c r="C11" s="218">
        <v>5.7999999999999996E-3</v>
      </c>
      <c r="D11" s="218">
        <v>5.5999999999999999E-3</v>
      </c>
    </row>
    <row r="12" spans="1:9" x14ac:dyDescent="0.2">
      <c r="A12" s="220" t="s">
        <v>11</v>
      </c>
      <c r="B12" s="221">
        <v>1.8700000000000001E-2</v>
      </c>
      <c r="C12" s="221">
        <v>1.6400000000000001E-2</v>
      </c>
      <c r="D12" s="221">
        <v>1.67E-2</v>
      </c>
    </row>
    <row r="13" spans="1:9" x14ac:dyDescent="0.2">
      <c r="A13" s="217" t="s">
        <v>7</v>
      </c>
      <c r="B13" s="218">
        <v>2.3999999999999998E-3</v>
      </c>
      <c r="C13" s="218">
        <v>2.3999999999999998E-3</v>
      </c>
      <c r="D13" s="218">
        <v>2.5999999999999999E-3</v>
      </c>
    </row>
    <row r="14" spans="1:9" x14ac:dyDescent="0.2">
      <c r="A14" s="220" t="s">
        <v>8</v>
      </c>
      <c r="B14" s="221">
        <v>4.8999999999999998E-3</v>
      </c>
      <c r="C14" s="221">
        <v>4.5999999999999999E-3</v>
      </c>
      <c r="D14" s="221">
        <v>4.4999999999999997E-3</v>
      </c>
    </row>
    <row r="15" spans="1:9" x14ac:dyDescent="0.2">
      <c r="A15" s="217" t="s">
        <v>12</v>
      </c>
      <c r="B15" s="218">
        <v>1.1000000000000001E-3</v>
      </c>
      <c r="C15" s="218">
        <v>1.1000000000000001E-3</v>
      </c>
      <c r="D15" s="218">
        <v>1E-3</v>
      </c>
    </row>
    <row r="16" spans="1:9" x14ac:dyDescent="0.2">
      <c r="A16" s="220" t="s">
        <v>14</v>
      </c>
      <c r="B16" s="221">
        <v>7.85E-2</v>
      </c>
      <c r="C16" s="221">
        <v>8.1100000000000005E-2</v>
      </c>
      <c r="D16" s="221">
        <v>6.8500000000000005E-2</v>
      </c>
    </row>
    <row r="17" spans="1:4" x14ac:dyDescent="0.2">
      <c r="A17" s="217" t="s">
        <v>15</v>
      </c>
      <c r="B17" s="218">
        <v>3.4500000000000003E-2</v>
      </c>
      <c r="C17" s="218">
        <v>3.4000000000000002E-2</v>
      </c>
      <c r="D17" s="218">
        <v>3.73E-2</v>
      </c>
    </row>
    <row r="18" spans="1:4" x14ac:dyDescent="0.2">
      <c r="A18" s="220" t="s">
        <v>16</v>
      </c>
      <c r="B18" s="221">
        <v>3.73E-2</v>
      </c>
      <c r="C18" s="221">
        <v>3.7100000000000001E-2</v>
      </c>
      <c r="D18" s="221">
        <v>3.7699999999999997E-2</v>
      </c>
    </row>
    <row r="19" spans="1:4" x14ac:dyDescent="0.2">
      <c r="A19" s="217" t="s">
        <v>0</v>
      </c>
      <c r="B19" s="218">
        <v>0.18260000000000001</v>
      </c>
      <c r="C19" s="218">
        <v>0.1784</v>
      </c>
      <c r="D19" s="218">
        <v>0.18140000000000001</v>
      </c>
    </row>
    <row r="20" spans="1:4" x14ac:dyDescent="0.2">
      <c r="A20" s="220" t="s">
        <v>13</v>
      </c>
      <c r="B20" s="221">
        <v>0.1507</v>
      </c>
      <c r="C20" s="221">
        <v>0.15690000000000001</v>
      </c>
      <c r="D20" s="221">
        <v>0.1522</v>
      </c>
    </row>
    <row r="21" spans="1:4" x14ac:dyDescent="0.2">
      <c r="A21" s="217" t="s">
        <v>17</v>
      </c>
      <c r="B21" s="218">
        <v>6.5299999999999997E-2</v>
      </c>
      <c r="C21" s="218">
        <v>6.59E-2</v>
      </c>
      <c r="D21" s="218">
        <v>7.1099999999999997E-2</v>
      </c>
    </row>
    <row r="22" spans="1:4" x14ac:dyDescent="0.2">
      <c r="A22" s="220" t="s">
        <v>18</v>
      </c>
      <c r="B22" s="221">
        <v>3.7499999999999999E-2</v>
      </c>
      <c r="C22" s="221">
        <v>3.78E-2</v>
      </c>
      <c r="D22" s="221">
        <v>4.02E-2</v>
      </c>
    </row>
    <row r="23" spans="1:4" x14ac:dyDescent="0.2">
      <c r="A23" s="217" t="s">
        <v>19</v>
      </c>
      <c r="B23" s="218">
        <v>1.5299999999999999E-2</v>
      </c>
      <c r="C23" s="218">
        <v>1.2800000000000001E-2</v>
      </c>
      <c r="D23" s="218">
        <v>1.3599999999999999E-2</v>
      </c>
    </row>
    <row r="24" spans="1:4" x14ac:dyDescent="0.2">
      <c r="A24" s="220" t="s">
        <v>20</v>
      </c>
      <c r="B24" s="221">
        <v>6.9999999999999999E-4</v>
      </c>
      <c r="C24" s="221">
        <v>6.9999999999999999E-4</v>
      </c>
      <c r="D24" s="221">
        <v>5.9999999999999995E-4</v>
      </c>
    </row>
    <row r="25" spans="1:4" x14ac:dyDescent="0.2">
      <c r="A25" s="217" t="s">
        <v>21</v>
      </c>
      <c r="B25" s="218">
        <v>1.03E-2</v>
      </c>
      <c r="C25" s="218">
        <v>1.15E-2</v>
      </c>
      <c r="D25" s="218">
        <v>1.14E-2</v>
      </c>
    </row>
    <row r="26" spans="1:4" x14ac:dyDescent="0.2">
      <c r="A26" s="220" t="s">
        <v>22</v>
      </c>
      <c r="B26" s="221">
        <v>6.3200000000000006E-2</v>
      </c>
      <c r="C26" s="221">
        <v>6.7199999999999996E-2</v>
      </c>
      <c r="D26" s="221">
        <v>6.83E-2</v>
      </c>
    </row>
    <row r="27" spans="1:4" x14ac:dyDescent="0.2">
      <c r="A27" s="217" t="s">
        <v>23</v>
      </c>
      <c r="B27" s="218">
        <v>4.9000000000000002E-2</v>
      </c>
      <c r="C27" s="218">
        <v>4.5699999999999998E-2</v>
      </c>
      <c r="D27" s="218">
        <v>4.07E-2</v>
      </c>
    </row>
    <row r="28" spans="1:4" x14ac:dyDescent="0.2">
      <c r="A28" s="220" t="s">
        <v>24</v>
      </c>
      <c r="B28" s="221">
        <v>7.1999999999999998E-3</v>
      </c>
      <c r="C28" s="221">
        <v>7.7000000000000002E-3</v>
      </c>
      <c r="D28" s="221">
        <v>7.4999999999999997E-3</v>
      </c>
    </row>
    <row r="29" spans="1:4" x14ac:dyDescent="0.2">
      <c r="A29" s="217" t="s">
        <v>25</v>
      </c>
      <c r="B29" s="218">
        <v>1.52E-2</v>
      </c>
      <c r="C29" s="218">
        <v>1.52E-2</v>
      </c>
      <c r="D29" s="218">
        <v>1.47E-2</v>
      </c>
    </row>
    <row r="30" spans="1:4" x14ac:dyDescent="0.2">
      <c r="A30" s="220" t="s">
        <v>26</v>
      </c>
      <c r="B30" s="221">
        <v>4.7999999999999996E-3</v>
      </c>
      <c r="C30" s="221">
        <v>5.1999999999999998E-3</v>
      </c>
      <c r="D30" s="221">
        <v>5.8999999999999999E-3</v>
      </c>
    </row>
    <row r="31" spans="1:4" x14ac:dyDescent="0.2">
      <c r="A31" s="217" t="s">
        <v>27</v>
      </c>
      <c r="B31" s="218">
        <v>1.29E-2</v>
      </c>
      <c r="C31" s="218">
        <v>1.3599999999999999E-2</v>
      </c>
      <c r="D31" s="218">
        <v>1.4E-2</v>
      </c>
    </row>
    <row r="32" spans="1:4" x14ac:dyDescent="0.2">
      <c r="A32" s="220" t="s">
        <v>28</v>
      </c>
      <c r="B32" s="221">
        <v>1E-3</v>
      </c>
      <c r="C32" s="221">
        <v>1E-3</v>
      </c>
      <c r="D32" s="221">
        <v>1E-3</v>
      </c>
    </row>
    <row r="33" spans="1:4" x14ac:dyDescent="0.2">
      <c r="A33" s="217" t="s">
        <v>29</v>
      </c>
      <c r="B33" s="218">
        <v>1.9E-3</v>
      </c>
      <c r="C33" s="218">
        <v>2E-3</v>
      </c>
      <c r="D33" s="218">
        <v>2.0999999999999999E-3</v>
      </c>
    </row>
    <row r="34" spans="1:4" x14ac:dyDescent="0.2">
      <c r="A34" s="220" t="s">
        <v>30</v>
      </c>
      <c r="B34" s="221">
        <v>7.4999999999999997E-3</v>
      </c>
      <c r="C34" s="221">
        <v>6.7000000000000002E-3</v>
      </c>
      <c r="D34" s="221">
        <v>6.1999999999999998E-3</v>
      </c>
    </row>
    <row r="35" spans="1:4" x14ac:dyDescent="0.2">
      <c r="A35" s="217" t="s">
        <v>31</v>
      </c>
      <c r="B35" s="218">
        <v>6.7299999999999999E-2</v>
      </c>
      <c r="C35" s="218">
        <v>6.2899999999999998E-2</v>
      </c>
      <c r="D35" s="218">
        <v>6.3899999999999998E-2</v>
      </c>
    </row>
    <row r="36" spans="1:4" x14ac:dyDescent="0.2">
      <c r="A36" s="220" t="s">
        <v>32</v>
      </c>
      <c r="B36" s="221">
        <v>5.9400000000000001E-2</v>
      </c>
      <c r="C36" s="221">
        <v>6.7500000000000004E-2</v>
      </c>
      <c r="D36" s="221">
        <v>6.8599999999999994E-2</v>
      </c>
    </row>
    <row r="37" spans="1:4" x14ac:dyDescent="0.2">
      <c r="A37" s="217" t="s">
        <v>33</v>
      </c>
      <c r="B37" s="218">
        <v>1.2699999999999999E-2</v>
      </c>
      <c r="C37" s="218">
        <v>1.12E-2</v>
      </c>
      <c r="D37" s="218">
        <v>1.23E-2</v>
      </c>
    </row>
    <row r="38" spans="1:4" x14ac:dyDescent="0.2">
      <c r="A38" s="220" t="s">
        <v>1119</v>
      </c>
      <c r="B38" s="221">
        <v>1</v>
      </c>
      <c r="C38" s="221">
        <v>1</v>
      </c>
      <c r="D38" s="221">
        <v>1</v>
      </c>
    </row>
  </sheetData>
  <mergeCells count="1">
    <mergeCell ref="H1:I1"/>
  </mergeCells>
  <hyperlinks>
    <hyperlink ref="H1:I1" location="Index!A1" display="Regresar al Índice" xr:uid="{B98DE37B-C87B-4CE9-9FD8-A74165FD2CAE}"/>
  </hyperlinks>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37C93-8999-4D8C-AC14-350DA70DDEE2}">
  <sheetPr codeName="Hoja21"/>
  <dimension ref="A1:I38"/>
  <sheetViews>
    <sheetView workbookViewId="0"/>
  </sheetViews>
  <sheetFormatPr baseColWidth="10" defaultRowHeight="12.75" x14ac:dyDescent="0.2"/>
  <cols>
    <col min="1" max="1" width="25.7109375" style="82" customWidth="1"/>
    <col min="2" max="4" width="18.7109375" style="82" customWidth="1"/>
    <col min="5" max="5" width="25.7109375" style="82" customWidth="1"/>
    <col min="6" max="16384" width="11.42578125" style="82"/>
  </cols>
  <sheetData>
    <row r="1" spans="1:9" ht="15" x14ac:dyDescent="0.25">
      <c r="A1" s="27" t="s">
        <v>1835</v>
      </c>
      <c r="H1" s="151" t="s">
        <v>1294</v>
      </c>
      <c r="I1" s="151"/>
    </row>
    <row r="2" spans="1:9" x14ac:dyDescent="0.2">
      <c r="A2" s="82" t="s">
        <v>1663</v>
      </c>
    </row>
    <row r="6" spans="1:9" ht="42" customHeight="1" x14ac:dyDescent="0.2">
      <c r="A6" s="215" t="s">
        <v>347</v>
      </c>
      <c r="B6" s="215" t="s">
        <v>1234</v>
      </c>
      <c r="C6" s="215" t="s">
        <v>1235</v>
      </c>
      <c r="D6" s="215" t="s">
        <v>1236</v>
      </c>
    </row>
    <row r="7" spans="1:9" x14ac:dyDescent="0.2">
      <c r="A7" s="217" t="s">
        <v>3</v>
      </c>
      <c r="B7" s="218">
        <v>0.27639999999999998</v>
      </c>
      <c r="C7" s="218">
        <v>0.28799999999999998</v>
      </c>
      <c r="D7" s="218">
        <v>0.28889999999999999</v>
      </c>
    </row>
    <row r="8" spans="1:9" x14ac:dyDescent="0.2">
      <c r="A8" s="220" t="s">
        <v>4</v>
      </c>
      <c r="B8" s="221">
        <v>9.7999999999999997E-3</v>
      </c>
      <c r="C8" s="221">
        <v>1.6E-2</v>
      </c>
      <c r="D8" s="221">
        <v>1.29E-2</v>
      </c>
    </row>
    <row r="9" spans="1:9" x14ac:dyDescent="0.2">
      <c r="A9" s="217" t="s">
        <v>5</v>
      </c>
      <c r="B9" s="218">
        <v>0</v>
      </c>
      <c r="C9" s="218">
        <v>0</v>
      </c>
      <c r="D9" s="218">
        <v>0</v>
      </c>
    </row>
    <row r="10" spans="1:9" x14ac:dyDescent="0.2">
      <c r="A10" s="220" t="s">
        <v>6</v>
      </c>
      <c r="B10" s="221">
        <v>0</v>
      </c>
      <c r="C10" s="221">
        <v>0</v>
      </c>
      <c r="D10" s="221">
        <v>0</v>
      </c>
    </row>
    <row r="11" spans="1:9" x14ac:dyDescent="0.2">
      <c r="A11" s="217" t="s">
        <v>10</v>
      </c>
      <c r="B11" s="218">
        <v>8.9999999999999998E-4</v>
      </c>
      <c r="C11" s="222" t="s">
        <v>1273</v>
      </c>
      <c r="D11" s="218">
        <v>8.0000000000000004E-4</v>
      </c>
    </row>
    <row r="12" spans="1:9" x14ac:dyDescent="0.2">
      <c r="A12" s="220" t="s">
        <v>11</v>
      </c>
      <c r="B12" s="221">
        <v>4.4999999999999997E-3</v>
      </c>
      <c r="C12" s="221">
        <v>4.0000000000000001E-3</v>
      </c>
      <c r="D12" s="221">
        <v>3.3999999999999998E-3</v>
      </c>
    </row>
    <row r="13" spans="1:9" x14ac:dyDescent="0.2">
      <c r="A13" s="217" t="s">
        <v>7</v>
      </c>
      <c r="B13" s="218">
        <v>0</v>
      </c>
      <c r="C13" s="218">
        <v>0</v>
      </c>
      <c r="D13" s="218">
        <v>0</v>
      </c>
    </row>
    <row r="14" spans="1:9" x14ac:dyDescent="0.2">
      <c r="A14" s="220" t="s">
        <v>8</v>
      </c>
      <c r="B14" s="221">
        <v>1E-3</v>
      </c>
      <c r="C14" s="224" t="s">
        <v>1273</v>
      </c>
      <c r="D14" s="221">
        <v>1E-3</v>
      </c>
    </row>
    <row r="15" spans="1:9" x14ac:dyDescent="0.2">
      <c r="A15" s="217" t="s">
        <v>12</v>
      </c>
      <c r="B15" s="218">
        <v>0</v>
      </c>
      <c r="C15" s="218">
        <v>0</v>
      </c>
      <c r="D15" s="218">
        <v>0</v>
      </c>
    </row>
    <row r="16" spans="1:9" x14ac:dyDescent="0.2">
      <c r="A16" s="220" t="s">
        <v>14</v>
      </c>
      <c r="B16" s="221">
        <v>4.9099999999999998E-2</v>
      </c>
      <c r="C16" s="221">
        <v>5.1999999999999998E-2</v>
      </c>
      <c r="D16" s="221">
        <v>5.0700000000000002E-2</v>
      </c>
    </row>
    <row r="17" spans="1:4" x14ac:dyDescent="0.2">
      <c r="A17" s="217" t="s">
        <v>15</v>
      </c>
      <c r="B17" s="218">
        <v>5.0000000000000001E-4</v>
      </c>
      <c r="C17" s="222" t="s">
        <v>1273</v>
      </c>
      <c r="D17" s="218">
        <v>5.9999999999999995E-4</v>
      </c>
    </row>
    <row r="18" spans="1:4" x14ac:dyDescent="0.2">
      <c r="A18" s="220" t="s">
        <v>16</v>
      </c>
      <c r="B18" s="221">
        <v>4.5600000000000002E-2</v>
      </c>
      <c r="C18" s="221">
        <v>4.8000000000000001E-2</v>
      </c>
      <c r="D18" s="221">
        <v>4.9299999999999997E-2</v>
      </c>
    </row>
    <row r="19" spans="1:4" x14ac:dyDescent="0.2">
      <c r="A19" s="217" t="s">
        <v>0</v>
      </c>
      <c r="B19" s="218">
        <v>0.11210000000000001</v>
      </c>
      <c r="C19" s="218">
        <v>0.104</v>
      </c>
      <c r="D19" s="218">
        <v>0.1008</v>
      </c>
    </row>
    <row r="20" spans="1:4" x14ac:dyDescent="0.2">
      <c r="A20" s="220" t="s">
        <v>13</v>
      </c>
      <c r="B20" s="221">
        <v>0.19359999999999999</v>
      </c>
      <c r="C20" s="221">
        <v>0.20799999999999999</v>
      </c>
      <c r="D20" s="221">
        <v>0.2084</v>
      </c>
    </row>
    <row r="21" spans="1:4" x14ac:dyDescent="0.2">
      <c r="A21" s="217" t="s">
        <v>17</v>
      </c>
      <c r="B21" s="218">
        <v>5.2900000000000003E-2</v>
      </c>
      <c r="C21" s="218">
        <v>4.3999999999999997E-2</v>
      </c>
      <c r="D21" s="218">
        <v>4.1399999999999999E-2</v>
      </c>
    </row>
    <row r="22" spans="1:4" x14ac:dyDescent="0.2">
      <c r="A22" s="220" t="s">
        <v>18</v>
      </c>
      <c r="B22" s="221">
        <v>2E-3</v>
      </c>
      <c r="C22" s="221">
        <v>4.0000000000000001E-3</v>
      </c>
      <c r="D22" s="221">
        <v>2.5999999999999999E-3</v>
      </c>
    </row>
    <row r="23" spans="1:4" x14ac:dyDescent="0.2">
      <c r="A23" s="217" t="s">
        <v>19</v>
      </c>
      <c r="B23" s="218">
        <v>9.4999999999999998E-3</v>
      </c>
      <c r="C23" s="218">
        <v>1.2E-2</v>
      </c>
      <c r="D23" s="218">
        <v>1.3100000000000001E-2</v>
      </c>
    </row>
    <row r="24" spans="1:4" x14ac:dyDescent="0.2">
      <c r="A24" s="220" t="s">
        <v>20</v>
      </c>
      <c r="B24" s="221">
        <v>2.3E-3</v>
      </c>
      <c r="C24" s="224" t="s">
        <v>1273</v>
      </c>
      <c r="D24" s="221">
        <v>1.1000000000000001E-3</v>
      </c>
    </row>
    <row r="25" spans="1:4" x14ac:dyDescent="0.2">
      <c r="A25" s="217" t="s">
        <v>21</v>
      </c>
      <c r="B25" s="218">
        <v>2.1399999999999999E-2</v>
      </c>
      <c r="C25" s="218">
        <v>0.02</v>
      </c>
      <c r="D25" s="218">
        <v>2.0199999999999999E-2</v>
      </c>
    </row>
    <row r="26" spans="1:4" x14ac:dyDescent="0.2">
      <c r="A26" s="220" t="s">
        <v>22</v>
      </c>
      <c r="B26" s="221">
        <v>1.52E-2</v>
      </c>
      <c r="C26" s="221">
        <v>0.02</v>
      </c>
      <c r="D26" s="221">
        <v>1.8499999999999999E-2</v>
      </c>
    </row>
    <row r="27" spans="1:4" x14ac:dyDescent="0.2">
      <c r="A27" s="217" t="s">
        <v>23</v>
      </c>
      <c r="B27" s="218">
        <v>0.1038</v>
      </c>
      <c r="C27" s="218">
        <v>8.7999999999999995E-2</v>
      </c>
      <c r="D27" s="218">
        <v>8.1799999999999998E-2</v>
      </c>
    </row>
    <row r="28" spans="1:4" x14ac:dyDescent="0.2">
      <c r="A28" s="220" t="s">
        <v>24</v>
      </c>
      <c r="B28" s="221">
        <v>0</v>
      </c>
      <c r="C28" s="221">
        <v>0</v>
      </c>
      <c r="D28" s="221">
        <v>0</v>
      </c>
    </row>
    <row r="29" spans="1:4" x14ac:dyDescent="0.2">
      <c r="A29" s="217" t="s">
        <v>25</v>
      </c>
      <c r="B29" s="218">
        <v>1.2699999999999999E-2</v>
      </c>
      <c r="C29" s="218">
        <v>1.2E-2</v>
      </c>
      <c r="D29" s="218">
        <v>1.4200000000000001E-2</v>
      </c>
    </row>
    <row r="30" spans="1:4" x14ac:dyDescent="0.2">
      <c r="A30" s="220" t="s">
        <v>26</v>
      </c>
      <c r="B30" s="221">
        <v>2.1700000000000001E-2</v>
      </c>
      <c r="C30" s="221">
        <v>2.4E-2</v>
      </c>
      <c r="D30" s="221">
        <v>2.24E-2</v>
      </c>
    </row>
    <row r="31" spans="1:4" x14ac:dyDescent="0.2">
      <c r="A31" s="217" t="s">
        <v>27</v>
      </c>
      <c r="B31" s="218">
        <v>5.9999999999999995E-4</v>
      </c>
      <c r="C31" s="222" t="s">
        <v>1273</v>
      </c>
      <c r="D31" s="218">
        <v>5.9999999999999995E-4</v>
      </c>
    </row>
    <row r="32" spans="1:4" x14ac:dyDescent="0.2">
      <c r="A32" s="220" t="s">
        <v>28</v>
      </c>
      <c r="B32" s="221">
        <v>0</v>
      </c>
      <c r="C32" s="221">
        <v>0</v>
      </c>
      <c r="D32" s="221">
        <v>0</v>
      </c>
    </row>
    <row r="33" spans="1:4" x14ac:dyDescent="0.2">
      <c r="A33" s="217" t="s">
        <v>29</v>
      </c>
      <c r="B33" s="218">
        <v>3.5999999999999999E-3</v>
      </c>
      <c r="C33" s="218">
        <v>4.0000000000000001E-3</v>
      </c>
      <c r="D33" s="218">
        <v>2.8999999999999998E-3</v>
      </c>
    </row>
    <row r="34" spans="1:4" x14ac:dyDescent="0.2">
      <c r="A34" s="220" t="s">
        <v>30</v>
      </c>
      <c r="B34" s="221">
        <v>1.6000000000000001E-3</v>
      </c>
      <c r="C34" s="224" t="s">
        <v>1273</v>
      </c>
      <c r="D34" s="221">
        <v>1.6999999999999999E-3</v>
      </c>
    </row>
    <row r="35" spans="1:4" x14ac:dyDescent="0.2">
      <c r="A35" s="217" t="s">
        <v>31</v>
      </c>
      <c r="B35" s="218">
        <v>0</v>
      </c>
      <c r="C35" s="218">
        <v>0</v>
      </c>
      <c r="D35" s="218">
        <v>0</v>
      </c>
    </row>
    <row r="36" spans="1:4" x14ac:dyDescent="0.2">
      <c r="A36" s="220" t="s">
        <v>32</v>
      </c>
      <c r="B36" s="221">
        <v>3.0200000000000001E-2</v>
      </c>
      <c r="C36" s="221">
        <v>0.02</v>
      </c>
      <c r="D36" s="221">
        <v>2.5100000000000001E-2</v>
      </c>
    </row>
    <row r="37" spans="1:4" x14ac:dyDescent="0.2">
      <c r="A37" s="217" t="s">
        <v>33</v>
      </c>
      <c r="B37" s="218">
        <v>2.8899999999999999E-2</v>
      </c>
      <c r="C37" s="218">
        <v>3.2000000000000001E-2</v>
      </c>
      <c r="D37" s="218">
        <v>3.78E-2</v>
      </c>
    </row>
    <row r="38" spans="1:4" x14ac:dyDescent="0.2">
      <c r="A38" s="220" t="s">
        <v>1119</v>
      </c>
      <c r="B38" s="221">
        <v>1</v>
      </c>
      <c r="C38" s="221">
        <v>1</v>
      </c>
      <c r="D38" s="221">
        <v>1</v>
      </c>
    </row>
  </sheetData>
  <mergeCells count="1">
    <mergeCell ref="H1:I1"/>
  </mergeCells>
  <hyperlinks>
    <hyperlink ref="H1:I1" location="Index!A1" display="Regresar al Índice" xr:uid="{1A7C423A-E2DA-4D1C-9F3F-062EE46945EE}"/>
  </hyperlinks>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5DE0B-046A-4512-B237-0852BA15FF46}">
  <sheetPr codeName="Hoja22"/>
  <dimension ref="A1:I38"/>
  <sheetViews>
    <sheetView workbookViewId="0"/>
  </sheetViews>
  <sheetFormatPr baseColWidth="10" defaultRowHeight="12.75" x14ac:dyDescent="0.2"/>
  <cols>
    <col min="1" max="1" width="25.7109375" style="82" customWidth="1"/>
    <col min="2" max="4" width="18.7109375" style="82" customWidth="1"/>
    <col min="5" max="5" width="25.7109375" style="82" customWidth="1"/>
    <col min="6" max="16384" width="11.42578125" style="82"/>
  </cols>
  <sheetData>
    <row r="1" spans="1:9" ht="15" x14ac:dyDescent="0.25">
      <c r="A1" s="27" t="s">
        <v>1836</v>
      </c>
      <c r="H1" s="151" t="s">
        <v>1294</v>
      </c>
      <c r="I1" s="151"/>
    </row>
    <row r="2" spans="1:9" x14ac:dyDescent="0.2">
      <c r="A2" s="82" t="s">
        <v>1663</v>
      </c>
    </row>
    <row r="6" spans="1:9" ht="50.1" customHeight="1" x14ac:dyDescent="0.2">
      <c r="A6" s="215" t="s">
        <v>348</v>
      </c>
      <c r="B6" s="215" t="s">
        <v>1234</v>
      </c>
      <c r="C6" s="215" t="s">
        <v>1235</v>
      </c>
      <c r="D6" s="215" t="s">
        <v>1236</v>
      </c>
    </row>
    <row r="7" spans="1:9" x14ac:dyDescent="0.2">
      <c r="A7" s="217" t="s">
        <v>3</v>
      </c>
      <c r="B7" s="218">
        <v>0.10970000000000001</v>
      </c>
      <c r="C7" s="218">
        <v>0.1132</v>
      </c>
      <c r="D7" s="218">
        <v>9.8900000000000002E-2</v>
      </c>
    </row>
    <row r="8" spans="1:9" x14ac:dyDescent="0.2">
      <c r="A8" s="220" t="s">
        <v>4</v>
      </c>
      <c r="B8" s="221">
        <v>0</v>
      </c>
      <c r="C8" s="221">
        <v>0</v>
      </c>
      <c r="D8" s="221">
        <v>0</v>
      </c>
    </row>
    <row r="9" spans="1:9" x14ac:dyDescent="0.2">
      <c r="A9" s="217" t="s">
        <v>5</v>
      </c>
      <c r="B9" s="218">
        <v>0</v>
      </c>
      <c r="C9" s="218">
        <v>0</v>
      </c>
      <c r="D9" s="218">
        <v>0</v>
      </c>
    </row>
    <row r="10" spans="1:9" x14ac:dyDescent="0.2">
      <c r="A10" s="220" t="s">
        <v>6</v>
      </c>
      <c r="B10" s="221">
        <v>0</v>
      </c>
      <c r="C10" s="221">
        <v>0</v>
      </c>
      <c r="D10" s="221">
        <v>0</v>
      </c>
    </row>
    <row r="11" spans="1:9" x14ac:dyDescent="0.2">
      <c r="A11" s="217" t="s">
        <v>10</v>
      </c>
      <c r="B11" s="218">
        <v>0</v>
      </c>
      <c r="C11" s="218">
        <v>0</v>
      </c>
      <c r="D11" s="218">
        <v>0</v>
      </c>
    </row>
    <row r="12" spans="1:9" x14ac:dyDescent="0.2">
      <c r="A12" s="220" t="s">
        <v>11</v>
      </c>
      <c r="B12" s="221">
        <v>3.27E-2</v>
      </c>
      <c r="C12" s="221">
        <v>3.7699999999999997E-2</v>
      </c>
      <c r="D12" s="221">
        <v>3.1300000000000001E-2</v>
      </c>
    </row>
    <row r="13" spans="1:9" x14ac:dyDescent="0.2">
      <c r="A13" s="217" t="s">
        <v>7</v>
      </c>
      <c r="B13" s="218">
        <v>0</v>
      </c>
      <c r="C13" s="218">
        <v>0</v>
      </c>
      <c r="D13" s="218">
        <v>0</v>
      </c>
    </row>
    <row r="14" spans="1:9" x14ac:dyDescent="0.2">
      <c r="A14" s="220" t="s">
        <v>8</v>
      </c>
      <c r="B14" s="221">
        <v>2.9999999999999997E-4</v>
      </c>
      <c r="C14" s="224" t="s">
        <v>1273</v>
      </c>
      <c r="D14" s="221">
        <v>2.9999999999999997E-4</v>
      </c>
    </row>
    <row r="15" spans="1:9" x14ac:dyDescent="0.2">
      <c r="A15" s="217" t="s">
        <v>12</v>
      </c>
      <c r="B15" s="218">
        <v>0</v>
      </c>
      <c r="C15" s="218">
        <v>0</v>
      </c>
      <c r="D15" s="218">
        <v>0</v>
      </c>
    </row>
    <row r="16" spans="1:9" x14ac:dyDescent="0.2">
      <c r="A16" s="220" t="s">
        <v>14</v>
      </c>
      <c r="B16" s="221">
        <v>0.17430000000000001</v>
      </c>
      <c r="C16" s="221">
        <v>0.16980000000000001</v>
      </c>
      <c r="D16" s="221">
        <v>0.1598</v>
      </c>
    </row>
    <row r="17" spans="1:4" x14ac:dyDescent="0.2">
      <c r="A17" s="217" t="s">
        <v>15</v>
      </c>
      <c r="B17" s="218">
        <v>1.4E-3</v>
      </c>
      <c r="C17" s="222" t="s">
        <v>1273</v>
      </c>
      <c r="D17" s="218">
        <v>1.6999999999999999E-3</v>
      </c>
    </row>
    <row r="18" spans="1:4" x14ac:dyDescent="0.2">
      <c r="A18" s="220" t="s">
        <v>16</v>
      </c>
      <c r="B18" s="221">
        <v>2.8E-3</v>
      </c>
      <c r="C18" s="224" t="s">
        <v>1273</v>
      </c>
      <c r="D18" s="221">
        <v>4.4000000000000003E-3</v>
      </c>
    </row>
    <row r="19" spans="1:4" x14ac:dyDescent="0.2">
      <c r="A19" s="217" t="s">
        <v>0</v>
      </c>
      <c r="B19" s="218">
        <v>0.28460000000000002</v>
      </c>
      <c r="C19" s="218">
        <v>0.26419999999999999</v>
      </c>
      <c r="D19" s="218">
        <v>0.28670000000000001</v>
      </c>
    </row>
    <row r="20" spans="1:4" x14ac:dyDescent="0.2">
      <c r="A20" s="220" t="s">
        <v>13</v>
      </c>
      <c r="B20" s="221">
        <v>0</v>
      </c>
      <c r="C20" s="221">
        <v>0</v>
      </c>
      <c r="D20" s="221">
        <v>0</v>
      </c>
    </row>
    <row r="21" spans="1:4" x14ac:dyDescent="0.2">
      <c r="A21" s="217" t="s">
        <v>17</v>
      </c>
      <c r="B21" s="218">
        <v>0.1464</v>
      </c>
      <c r="C21" s="218">
        <v>0.15090000000000001</v>
      </c>
      <c r="D21" s="218">
        <v>0.1482</v>
      </c>
    </row>
    <row r="22" spans="1:4" x14ac:dyDescent="0.2">
      <c r="A22" s="220" t="s">
        <v>18</v>
      </c>
      <c r="B22" s="221">
        <v>0</v>
      </c>
      <c r="C22" s="221">
        <v>0</v>
      </c>
      <c r="D22" s="221">
        <v>0</v>
      </c>
    </row>
    <row r="23" spans="1:4" x14ac:dyDescent="0.2">
      <c r="A23" s="217" t="s">
        <v>19</v>
      </c>
      <c r="B23" s="218">
        <v>2.0999999999999999E-3</v>
      </c>
      <c r="C23" s="222" t="s">
        <v>1273</v>
      </c>
      <c r="D23" s="218">
        <v>1.9E-3</v>
      </c>
    </row>
    <row r="24" spans="1:4" x14ac:dyDescent="0.2">
      <c r="A24" s="220" t="s">
        <v>20</v>
      </c>
      <c r="B24" s="221">
        <v>1.41E-2</v>
      </c>
      <c r="C24" s="224" t="s">
        <v>1273</v>
      </c>
      <c r="D24" s="221">
        <v>5.3E-3</v>
      </c>
    </row>
    <row r="25" spans="1:4" x14ac:dyDescent="0.2">
      <c r="A25" s="217" t="s">
        <v>21</v>
      </c>
      <c r="B25" s="218">
        <v>7.6E-3</v>
      </c>
      <c r="C25" s="218">
        <v>1.89E-2</v>
      </c>
      <c r="D25" s="218">
        <v>1.0500000000000001E-2</v>
      </c>
    </row>
    <row r="26" spans="1:4" x14ac:dyDescent="0.2">
      <c r="A26" s="220" t="s">
        <v>22</v>
      </c>
      <c r="B26" s="221">
        <v>0</v>
      </c>
      <c r="C26" s="221">
        <v>0</v>
      </c>
      <c r="D26" s="221">
        <v>0</v>
      </c>
    </row>
    <row r="27" spans="1:4" x14ac:dyDescent="0.2">
      <c r="A27" s="217" t="s">
        <v>23</v>
      </c>
      <c r="B27" s="218">
        <v>0</v>
      </c>
      <c r="C27" s="218">
        <v>0</v>
      </c>
      <c r="D27" s="218">
        <v>0</v>
      </c>
    </row>
    <row r="28" spans="1:4" x14ac:dyDescent="0.2">
      <c r="A28" s="220" t="s">
        <v>24</v>
      </c>
      <c r="B28" s="221">
        <v>0</v>
      </c>
      <c r="C28" s="221">
        <v>0</v>
      </c>
      <c r="D28" s="221">
        <v>0</v>
      </c>
    </row>
    <row r="29" spans="1:4" x14ac:dyDescent="0.2">
      <c r="A29" s="217" t="s">
        <v>25</v>
      </c>
      <c r="B29" s="218">
        <v>1.4E-3</v>
      </c>
      <c r="C29" s="222" t="s">
        <v>1273</v>
      </c>
      <c r="D29" s="218">
        <v>1.4E-3</v>
      </c>
    </row>
    <row r="30" spans="1:4" x14ac:dyDescent="0.2">
      <c r="A30" s="220" t="s">
        <v>26</v>
      </c>
      <c r="B30" s="221">
        <v>0.13059999999999999</v>
      </c>
      <c r="C30" s="221">
        <v>0.1321</v>
      </c>
      <c r="D30" s="221">
        <v>0.1421</v>
      </c>
    </row>
    <row r="31" spans="1:4" x14ac:dyDescent="0.2">
      <c r="A31" s="217" t="s">
        <v>27</v>
      </c>
      <c r="B31" s="218">
        <v>1.41E-2</v>
      </c>
      <c r="C31" s="218">
        <v>1.89E-2</v>
      </c>
      <c r="D31" s="218">
        <v>1.83E-2</v>
      </c>
    </row>
    <row r="32" spans="1:4" x14ac:dyDescent="0.2">
      <c r="A32" s="220" t="s">
        <v>28</v>
      </c>
      <c r="B32" s="221">
        <v>0</v>
      </c>
      <c r="C32" s="221">
        <v>0</v>
      </c>
      <c r="D32" s="221">
        <v>0</v>
      </c>
    </row>
    <row r="33" spans="1:4" x14ac:dyDescent="0.2">
      <c r="A33" s="217" t="s">
        <v>29</v>
      </c>
      <c r="B33" s="218">
        <v>3.61E-2</v>
      </c>
      <c r="C33" s="218">
        <v>3.7699999999999997E-2</v>
      </c>
      <c r="D33" s="218">
        <v>3.6600000000000001E-2</v>
      </c>
    </row>
    <row r="34" spans="1:4" x14ac:dyDescent="0.2">
      <c r="A34" s="220" t="s">
        <v>30</v>
      </c>
      <c r="B34" s="221">
        <v>0</v>
      </c>
      <c r="C34" s="221">
        <v>0</v>
      </c>
      <c r="D34" s="221">
        <v>0</v>
      </c>
    </row>
    <row r="35" spans="1:4" x14ac:dyDescent="0.2">
      <c r="A35" s="217" t="s">
        <v>31</v>
      </c>
      <c r="B35" s="218">
        <v>0</v>
      </c>
      <c r="C35" s="218">
        <v>0</v>
      </c>
      <c r="D35" s="218">
        <v>0</v>
      </c>
    </row>
    <row r="36" spans="1:4" x14ac:dyDescent="0.2">
      <c r="A36" s="220" t="s">
        <v>32</v>
      </c>
      <c r="B36" s="221">
        <v>0</v>
      </c>
      <c r="C36" s="221">
        <v>0</v>
      </c>
      <c r="D36" s="221">
        <v>0</v>
      </c>
    </row>
    <row r="37" spans="1:4" x14ac:dyDescent="0.2">
      <c r="A37" s="217" t="s">
        <v>33</v>
      </c>
      <c r="B37" s="218">
        <v>4.19E-2</v>
      </c>
      <c r="C37" s="218">
        <v>5.6599999999999998E-2</v>
      </c>
      <c r="D37" s="218">
        <v>5.2600000000000001E-2</v>
      </c>
    </row>
    <row r="38" spans="1:4" x14ac:dyDescent="0.2">
      <c r="A38" s="220" t="s">
        <v>1119</v>
      </c>
      <c r="B38" s="221">
        <v>1</v>
      </c>
      <c r="C38" s="221">
        <v>1</v>
      </c>
      <c r="D38" s="221">
        <v>1</v>
      </c>
    </row>
  </sheetData>
  <mergeCells count="1">
    <mergeCell ref="H1:I1"/>
  </mergeCells>
  <hyperlinks>
    <hyperlink ref="H1:I1" location="Index!A1" display="Regresar al Índice" xr:uid="{27A68A3F-A59C-42DC-AAF9-CECBC514001B}"/>
  </hyperlinks>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52"/>
  <dimension ref="A1:I216"/>
  <sheetViews>
    <sheetView zoomScaleNormal="100" workbookViewId="0"/>
  </sheetViews>
  <sheetFormatPr baseColWidth="10" defaultColWidth="11.42578125" defaultRowHeight="12.75" x14ac:dyDescent="0.2"/>
  <cols>
    <col min="1" max="2" width="11.42578125" style="21"/>
    <col min="3" max="3" width="18" style="21" bestFit="1" customWidth="1"/>
    <col min="4" max="16384" width="11.42578125" style="21"/>
  </cols>
  <sheetData>
    <row r="1" spans="1:9" ht="15" x14ac:dyDescent="0.25">
      <c r="A1" s="27" t="s">
        <v>1837</v>
      </c>
      <c r="H1" s="151" t="s">
        <v>1294</v>
      </c>
      <c r="I1" s="151"/>
    </row>
    <row r="2" spans="1:9" x14ac:dyDescent="0.2">
      <c r="A2" s="22" t="s">
        <v>1244</v>
      </c>
    </row>
    <row r="5" spans="1:9" x14ac:dyDescent="0.2">
      <c r="B5" s="5"/>
    </row>
    <row r="6" spans="1:9" x14ac:dyDescent="0.2">
      <c r="A6" s="287" t="s">
        <v>349</v>
      </c>
      <c r="B6" s="287" t="s">
        <v>35</v>
      </c>
      <c r="C6" s="287" t="s">
        <v>34</v>
      </c>
    </row>
    <row r="7" spans="1:9" x14ac:dyDescent="0.2">
      <c r="A7" s="288">
        <v>61</v>
      </c>
      <c r="B7" s="288" t="s">
        <v>350</v>
      </c>
      <c r="C7" s="289">
        <v>11598</v>
      </c>
    </row>
    <row r="8" spans="1:9" x14ac:dyDescent="0.2">
      <c r="A8" s="288">
        <v>55</v>
      </c>
      <c r="B8" s="288" t="s">
        <v>351</v>
      </c>
      <c r="C8" s="289">
        <v>-3998</v>
      </c>
    </row>
    <row r="9" spans="1:9" x14ac:dyDescent="0.2">
      <c r="A9" s="288">
        <v>9</v>
      </c>
      <c r="B9" s="288" t="s">
        <v>352</v>
      </c>
      <c r="C9" s="288">
        <v>0</v>
      </c>
    </row>
    <row r="10" spans="1:9" x14ac:dyDescent="0.2">
      <c r="A10" s="290">
        <v>125</v>
      </c>
      <c r="B10" s="290" t="s">
        <v>52</v>
      </c>
      <c r="C10" s="291">
        <v>7600</v>
      </c>
    </row>
    <row r="11" spans="1:9" x14ac:dyDescent="0.2">
      <c r="A11" s="8"/>
      <c r="B11" s="8"/>
      <c r="C11" s="8"/>
    </row>
    <row r="17" spans="2:2" x14ac:dyDescent="0.2">
      <c r="B17" s="5"/>
    </row>
    <row r="18" spans="2:2" x14ac:dyDescent="0.2">
      <c r="B18" s="5"/>
    </row>
    <row r="19" spans="2:2" x14ac:dyDescent="0.2">
      <c r="B19" s="5"/>
    </row>
    <row r="20" spans="2:2" x14ac:dyDescent="0.2">
      <c r="B20" s="5"/>
    </row>
    <row r="21" spans="2:2" x14ac:dyDescent="0.2">
      <c r="B21" s="5"/>
    </row>
    <row r="22" spans="2:2" x14ac:dyDescent="0.2">
      <c r="B22" s="5"/>
    </row>
    <row r="23" spans="2:2" x14ac:dyDescent="0.2">
      <c r="B23" s="5"/>
    </row>
    <row r="24" spans="2:2" x14ac:dyDescent="0.2">
      <c r="B24" s="5"/>
    </row>
    <row r="25" spans="2:2" x14ac:dyDescent="0.2">
      <c r="B25" s="5"/>
    </row>
    <row r="26" spans="2:2" x14ac:dyDescent="0.2">
      <c r="B26" s="5"/>
    </row>
    <row r="27" spans="2:2" x14ac:dyDescent="0.2">
      <c r="B27" s="5"/>
    </row>
    <row r="28" spans="2:2" x14ac:dyDescent="0.2">
      <c r="B28" s="5"/>
    </row>
    <row r="29" spans="2:2" x14ac:dyDescent="0.2">
      <c r="B29" s="5"/>
    </row>
    <row r="30" spans="2:2" x14ac:dyDescent="0.2">
      <c r="B30" s="5"/>
    </row>
    <row r="31" spans="2:2" x14ac:dyDescent="0.2">
      <c r="B31" s="5"/>
    </row>
    <row r="32" spans="2: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1">
    <mergeCell ref="H1:I1"/>
  </mergeCells>
  <hyperlinks>
    <hyperlink ref="H1:I1" location="Index!A1" display="Regresar al Índice" xr:uid="{00000000-0004-0000-1D00-000000000000}"/>
  </hyperlinks>
  <pageMargins left="0.7" right="0.7" top="0.75" bottom="0.75" header="0.3" footer="0.3"/>
  <pageSetup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32821-4232-41A2-AB37-5CBA2E865732}">
  <sheetPr codeName="Hoja23"/>
  <dimension ref="A1:I68"/>
  <sheetViews>
    <sheetView workbookViewId="0"/>
  </sheetViews>
  <sheetFormatPr baseColWidth="10" defaultRowHeight="12.75" x14ac:dyDescent="0.2"/>
  <cols>
    <col min="1" max="16384" width="11.42578125" style="82"/>
  </cols>
  <sheetData>
    <row r="1" spans="1:9" ht="15" x14ac:dyDescent="0.25">
      <c r="A1" s="27" t="s">
        <v>1675</v>
      </c>
      <c r="H1" s="151" t="s">
        <v>1294</v>
      </c>
      <c r="I1" s="151"/>
    </row>
    <row r="2" spans="1:9" x14ac:dyDescent="0.2">
      <c r="A2" s="82" t="s">
        <v>1676</v>
      </c>
    </row>
    <row r="6" spans="1:9" x14ac:dyDescent="0.2">
      <c r="A6" s="82" t="s">
        <v>1596</v>
      </c>
      <c r="B6" s="82" t="s">
        <v>0</v>
      </c>
      <c r="C6" s="82" t="s">
        <v>1677</v>
      </c>
    </row>
    <row r="7" spans="1:9" x14ac:dyDescent="0.2">
      <c r="A7" s="82" t="s">
        <v>1598</v>
      </c>
      <c r="B7" s="82">
        <v>3227.74</v>
      </c>
      <c r="C7" s="82">
        <v>-0.20066600087193001</v>
      </c>
    </row>
    <row r="8" spans="1:9" x14ac:dyDescent="0.2">
      <c r="A8" s="82" t="s">
        <v>1599</v>
      </c>
      <c r="B8" s="82">
        <v>3984.31</v>
      </c>
      <c r="C8" s="82">
        <v>12.5574891236793</v>
      </c>
    </row>
    <row r="9" spans="1:9" x14ac:dyDescent="0.2">
      <c r="A9" s="82" t="s">
        <v>1600</v>
      </c>
      <c r="B9" s="82">
        <v>4371.6499999999996</v>
      </c>
      <c r="C9" s="82">
        <v>7.7275841165483001</v>
      </c>
    </row>
    <row r="10" spans="1:9" x14ac:dyDescent="0.2">
      <c r="A10" s="82" t="s">
        <v>1601</v>
      </c>
      <c r="B10" s="82">
        <v>3776.9</v>
      </c>
      <c r="C10" s="82">
        <v>4.51094114912505</v>
      </c>
    </row>
    <row r="11" spans="1:9" x14ac:dyDescent="0.2">
      <c r="A11" s="82" t="s">
        <v>1602</v>
      </c>
      <c r="B11" s="82">
        <v>3523.59</v>
      </c>
      <c r="C11" s="82">
        <v>9.1658559859220592</v>
      </c>
    </row>
    <row r="12" spans="1:9" x14ac:dyDescent="0.2">
      <c r="A12" s="82" t="s">
        <v>1603</v>
      </c>
      <c r="B12" s="82">
        <v>3795.68</v>
      </c>
      <c r="C12" s="82">
        <v>-4.7343203716578302</v>
      </c>
    </row>
    <row r="13" spans="1:9" x14ac:dyDescent="0.2">
      <c r="A13" s="82" t="s">
        <v>1604</v>
      </c>
      <c r="B13" s="82">
        <v>3752.44</v>
      </c>
      <c r="C13" s="82">
        <v>-14.164217172006</v>
      </c>
    </row>
    <row r="14" spans="1:9" x14ac:dyDescent="0.2">
      <c r="A14" s="82" t="s">
        <v>1605</v>
      </c>
      <c r="B14" s="82">
        <v>3987.88</v>
      </c>
      <c r="C14" s="82">
        <v>5.5860626439672796</v>
      </c>
    </row>
    <row r="15" spans="1:9" x14ac:dyDescent="0.2">
      <c r="A15" s="82" t="s">
        <v>1606</v>
      </c>
      <c r="B15" s="82">
        <v>4221.8999999999996</v>
      </c>
      <c r="C15" s="82">
        <v>19.818140021966201</v>
      </c>
    </row>
    <row r="16" spans="1:9" x14ac:dyDescent="0.2">
      <c r="A16" s="82" t="s">
        <v>1607</v>
      </c>
      <c r="B16" s="82">
        <v>4482.74</v>
      </c>
      <c r="C16" s="82">
        <v>18.101104413438399</v>
      </c>
    </row>
    <row r="17" spans="1:3" x14ac:dyDescent="0.2">
      <c r="A17" s="82" t="s">
        <v>1608</v>
      </c>
      <c r="B17" s="82">
        <v>5133.13</v>
      </c>
      <c r="C17" s="82">
        <v>36.7944590719638</v>
      </c>
    </row>
    <row r="18" spans="1:3" x14ac:dyDescent="0.2">
      <c r="A18" s="82" t="s">
        <v>1609</v>
      </c>
      <c r="B18" s="82">
        <v>4963.22</v>
      </c>
      <c r="C18" s="82">
        <v>24.457606547840001</v>
      </c>
    </row>
    <row r="19" spans="1:3" x14ac:dyDescent="0.2">
      <c r="A19" s="82" t="s">
        <v>1610</v>
      </c>
      <c r="B19" s="82">
        <v>3722.85</v>
      </c>
      <c r="C19" s="82">
        <v>-11.820507354508599</v>
      </c>
    </row>
    <row r="20" spans="1:3" x14ac:dyDescent="0.2">
      <c r="A20" s="82" t="s">
        <v>1611</v>
      </c>
      <c r="B20" s="82">
        <v>3774.45</v>
      </c>
      <c r="C20" s="82">
        <v>-15.8003810169673</v>
      </c>
    </row>
    <row r="21" spans="1:3" x14ac:dyDescent="0.2">
      <c r="A21" s="82" t="s">
        <v>1612</v>
      </c>
      <c r="B21" s="82">
        <v>3954.83</v>
      </c>
      <c r="C21" s="82">
        <v>-22.9548053526796</v>
      </c>
    </row>
    <row r="22" spans="1:3" x14ac:dyDescent="0.2">
      <c r="A22" s="82" t="s">
        <v>1613</v>
      </c>
      <c r="B22" s="82">
        <v>3881.06</v>
      </c>
      <c r="C22" s="82">
        <v>-21.8035871873501</v>
      </c>
    </row>
    <row r="23" spans="1:3" x14ac:dyDescent="0.2">
      <c r="A23" s="82" t="s">
        <v>1614</v>
      </c>
      <c r="B23" s="82">
        <v>4416.4399999999996</v>
      </c>
      <c r="C23" s="82">
        <v>18.630619015001901</v>
      </c>
    </row>
    <row r="24" spans="1:3" x14ac:dyDescent="0.2">
      <c r="A24" s="82" t="s">
        <v>1615</v>
      </c>
      <c r="B24" s="82">
        <v>5000.71</v>
      </c>
      <c r="C24" s="82">
        <v>32.4884420246659</v>
      </c>
    </row>
    <row r="25" spans="1:3" x14ac:dyDescent="0.2">
      <c r="A25" s="82" t="s">
        <v>1616</v>
      </c>
      <c r="B25" s="82">
        <v>4920.2700000000004</v>
      </c>
      <c r="C25" s="82">
        <v>24.411668769580501</v>
      </c>
    </row>
    <row r="26" spans="1:3" x14ac:dyDescent="0.2">
      <c r="A26" s="82" t="s">
        <v>1617</v>
      </c>
      <c r="B26" s="82">
        <v>5042.3</v>
      </c>
      <c r="C26" s="82">
        <v>29.920691769774201</v>
      </c>
    </row>
    <row r="27" spans="1:3" x14ac:dyDescent="0.2">
      <c r="A27" s="82" t="s">
        <v>1618</v>
      </c>
      <c r="B27" s="82">
        <v>4398.8900000000003</v>
      </c>
      <c r="C27" s="82">
        <v>-0.39737888435027502</v>
      </c>
    </row>
    <row r="28" spans="1:3" x14ac:dyDescent="0.2">
      <c r="A28" s="82" t="s">
        <v>1619</v>
      </c>
      <c r="B28" s="82">
        <v>5111.4799999999996</v>
      </c>
      <c r="C28" s="82">
        <v>2.2150854578649701</v>
      </c>
    </row>
    <row r="29" spans="1:3" x14ac:dyDescent="0.2">
      <c r="A29" s="82" t="s">
        <v>1620</v>
      </c>
      <c r="B29" s="82">
        <v>5426.18</v>
      </c>
      <c r="C29" s="82">
        <v>10.2821593123954</v>
      </c>
    </row>
    <row r="30" spans="1:3" x14ac:dyDescent="0.2">
      <c r="A30" s="82" t="s">
        <v>1621</v>
      </c>
      <c r="B30" s="82">
        <v>5167.97</v>
      </c>
      <c r="C30" s="82">
        <v>2.4923150149733302</v>
      </c>
    </row>
    <row r="31" spans="1:3" x14ac:dyDescent="0.2">
      <c r="A31" s="82" t="s">
        <v>1622</v>
      </c>
      <c r="B31" s="82">
        <v>4227.3900000000003</v>
      </c>
      <c r="C31" s="82">
        <v>-3.8987108111364401</v>
      </c>
    </row>
    <row r="32" spans="1:3" x14ac:dyDescent="0.2">
      <c r="A32" s="82" t="s">
        <v>1623</v>
      </c>
      <c r="B32" s="82">
        <v>4557.21</v>
      </c>
      <c r="C32" s="82">
        <v>-10.843630416239501</v>
      </c>
    </row>
    <row r="33" spans="1:3" x14ac:dyDescent="0.2">
      <c r="A33" s="82" t="s">
        <v>1624</v>
      </c>
      <c r="B33" s="82">
        <v>4895.21</v>
      </c>
      <c r="C33" s="82">
        <v>-9.7853370142531304</v>
      </c>
    </row>
    <row r="34" spans="1:3" x14ac:dyDescent="0.2">
      <c r="A34" s="82" t="s">
        <v>1625</v>
      </c>
      <c r="B34" s="82">
        <v>5057.8999999999996</v>
      </c>
      <c r="C34" s="82">
        <v>-2.12984982497965</v>
      </c>
    </row>
    <row r="35" spans="1:3" x14ac:dyDescent="0.2">
      <c r="A35" s="82" t="s">
        <v>1626</v>
      </c>
      <c r="B35" s="82">
        <v>4543.51</v>
      </c>
      <c r="C35" s="82">
        <v>7.4779000754602798</v>
      </c>
    </row>
    <row r="36" spans="1:3" x14ac:dyDescent="0.2">
      <c r="A36" s="82" t="s">
        <v>1627</v>
      </c>
      <c r="B36" s="82">
        <v>4942.24</v>
      </c>
      <c r="C36" s="82">
        <v>8.4488096883838892</v>
      </c>
    </row>
    <row r="37" spans="1:3" x14ac:dyDescent="0.2">
      <c r="A37" s="82" t="s">
        <v>1628</v>
      </c>
      <c r="B37" s="82">
        <v>5171.7</v>
      </c>
      <c r="C37" s="82">
        <v>5.64817443991166</v>
      </c>
    </row>
    <row r="38" spans="1:3" x14ac:dyDescent="0.2">
      <c r="A38" s="82" t="s">
        <v>1629</v>
      </c>
      <c r="B38" s="82">
        <v>5080.2299999999996</v>
      </c>
      <c r="C38" s="82">
        <v>0.44148757389430598</v>
      </c>
    </row>
    <row r="39" spans="1:3" x14ac:dyDescent="0.2">
      <c r="A39" s="82" t="s">
        <v>1630</v>
      </c>
      <c r="B39" s="82">
        <v>4396.92</v>
      </c>
      <c r="C39" s="82">
        <v>-3.22636023690935</v>
      </c>
    </row>
    <row r="40" spans="1:3" x14ac:dyDescent="0.2">
      <c r="A40" s="82" t="s">
        <v>1631</v>
      </c>
      <c r="B40" s="82">
        <v>4731.72</v>
      </c>
      <c r="C40" s="82">
        <v>-4.2596069798310001</v>
      </c>
    </row>
    <row r="41" spans="1:3" x14ac:dyDescent="0.2">
      <c r="A41" s="82" t="s">
        <v>1632</v>
      </c>
      <c r="B41" s="82">
        <v>4807.55</v>
      </c>
      <c r="C41" s="82">
        <v>-7.0412050196260401</v>
      </c>
    </row>
    <row r="42" spans="1:3" x14ac:dyDescent="0.2">
      <c r="A42" s="82" t="s">
        <v>1633</v>
      </c>
      <c r="B42" s="82">
        <v>3941.67</v>
      </c>
      <c r="C42" s="82">
        <v>-22.4115837275084</v>
      </c>
    </row>
    <row r="43" spans="1:3" x14ac:dyDescent="0.2">
      <c r="A43" s="82" t="s">
        <v>1634</v>
      </c>
      <c r="B43" s="82">
        <v>4413.67</v>
      </c>
      <c r="C43" s="82">
        <v>0.380948482119292</v>
      </c>
    </row>
    <row r="44" spans="1:3" x14ac:dyDescent="0.2">
      <c r="A44" s="82" t="s">
        <v>1635</v>
      </c>
      <c r="B44" s="82">
        <v>4520.2</v>
      </c>
      <c r="C44" s="82">
        <v>-4.4702560591074798</v>
      </c>
    </row>
    <row r="45" spans="1:3" x14ac:dyDescent="0.2">
      <c r="A45" s="82" t="s">
        <v>1636</v>
      </c>
      <c r="B45" s="82">
        <v>4560.13</v>
      </c>
      <c r="C45" s="82">
        <v>-5.1464883360547402</v>
      </c>
    </row>
    <row r="46" spans="1:3" x14ac:dyDescent="0.2">
      <c r="A46" s="82" t="s">
        <v>1637</v>
      </c>
      <c r="B46" s="82">
        <v>5193.6499999999996</v>
      </c>
      <c r="C46" s="82">
        <v>31.762679270461501</v>
      </c>
    </row>
    <row r="47" spans="1:3" x14ac:dyDescent="0.2">
      <c r="A47" s="82" t="s">
        <v>1638</v>
      </c>
      <c r="B47" s="82">
        <v>4784.68</v>
      </c>
      <c r="C47" s="82">
        <v>8.4059297591347004</v>
      </c>
    </row>
    <row r="48" spans="1:3" x14ac:dyDescent="0.2">
      <c r="A48" s="82" t="s">
        <v>1639</v>
      </c>
      <c r="B48" s="82">
        <v>5475.72</v>
      </c>
      <c r="C48" s="82">
        <v>21.138887659838101</v>
      </c>
    </row>
    <row r="49" spans="1:3" x14ac:dyDescent="0.2">
      <c r="A49" s="82" t="s">
        <v>1640</v>
      </c>
      <c r="B49" s="82">
        <v>5156.16</v>
      </c>
      <c r="C49" s="82">
        <v>13.0704607105499</v>
      </c>
    </row>
    <row r="50" spans="1:3" x14ac:dyDescent="0.2">
      <c r="A50" s="82" t="s">
        <v>1641</v>
      </c>
      <c r="B50" s="82">
        <v>5717.06</v>
      </c>
      <c r="C50" s="82">
        <v>10.077883569358701</v>
      </c>
    </row>
    <row r="51" spans="1:3" x14ac:dyDescent="0.2">
      <c r="A51" s="82" t="s">
        <v>1642</v>
      </c>
      <c r="B51" s="82">
        <v>5074.2299999999996</v>
      </c>
      <c r="C51" s="82">
        <v>6.0516063770199802</v>
      </c>
    </row>
    <row r="52" spans="1:3" x14ac:dyDescent="0.2">
      <c r="A52" s="82" t="s">
        <v>1643</v>
      </c>
      <c r="B52" s="82">
        <v>5743.84</v>
      </c>
      <c r="C52" s="82">
        <v>4.8965250231932904</v>
      </c>
    </row>
    <row r="53" spans="1:3" x14ac:dyDescent="0.2">
      <c r="A53" s="82" t="s">
        <v>1644</v>
      </c>
      <c r="B53" s="82">
        <v>5466.19</v>
      </c>
      <c r="C53" s="82">
        <v>6.01280798113324</v>
      </c>
    </row>
    <row r="54" spans="1:3" x14ac:dyDescent="0.2">
      <c r="A54" s="82" t="s">
        <v>1645</v>
      </c>
      <c r="B54" s="82">
        <v>5375.38</v>
      </c>
      <c r="C54" s="82">
        <v>-5.9764984100219403</v>
      </c>
    </row>
    <row r="55" spans="1:3" x14ac:dyDescent="0.2">
      <c r="A55" s="82" t="s">
        <v>1646</v>
      </c>
      <c r="B55" s="82">
        <v>5078.7</v>
      </c>
      <c r="C55" s="82">
        <v>8.8092183444587996E-2</v>
      </c>
    </row>
    <row r="56" spans="1:3" x14ac:dyDescent="0.2">
      <c r="A56" s="82" t="s">
        <v>1647</v>
      </c>
      <c r="B56" s="82">
        <v>4344.51</v>
      </c>
      <c r="C56" s="82">
        <v>-24.362273322376701</v>
      </c>
    </row>
    <row r="57" spans="1:3" x14ac:dyDescent="0.2">
      <c r="A57" s="82" t="s">
        <v>1648</v>
      </c>
      <c r="B57" s="82">
        <v>4988.07</v>
      </c>
      <c r="C57" s="82">
        <v>-8.7468602445213204</v>
      </c>
    </row>
    <row r="58" spans="1:3" x14ac:dyDescent="0.2">
      <c r="A58" s="82" t="s">
        <v>1649</v>
      </c>
      <c r="B58" s="82">
        <v>5709.68</v>
      </c>
      <c r="C58" s="82">
        <v>6.2190952081527398</v>
      </c>
    </row>
    <row r="59" spans="1:3" x14ac:dyDescent="0.2">
      <c r="A59" s="82" t="s">
        <v>1650</v>
      </c>
      <c r="B59" s="82">
        <v>5070.49</v>
      </c>
      <c r="C59" s="82">
        <v>-0.161655541772499</v>
      </c>
    </row>
    <row r="60" spans="1:3" x14ac:dyDescent="0.2">
      <c r="A60" s="82" t="s">
        <v>1651</v>
      </c>
      <c r="B60" s="82">
        <v>5657.3</v>
      </c>
      <c r="C60" s="82">
        <v>30.2172166711551</v>
      </c>
    </row>
    <row r="61" spans="1:3" x14ac:dyDescent="0.2">
      <c r="A61" s="82" t="s">
        <v>1652</v>
      </c>
      <c r="B61" s="82">
        <v>5936.02</v>
      </c>
      <c r="C61" s="82">
        <v>19.0043443656565</v>
      </c>
    </row>
    <row r="62" spans="1:3" x14ac:dyDescent="0.2">
      <c r="A62" s="82" t="s">
        <v>1653</v>
      </c>
      <c r="B62" s="82">
        <v>6528.73</v>
      </c>
      <c r="C62" s="82">
        <v>14.3449370192375</v>
      </c>
    </row>
    <row r="63" spans="1:3" x14ac:dyDescent="0.2">
      <c r="A63" s="82" t="s">
        <v>1654</v>
      </c>
      <c r="B63" s="82">
        <v>5680.5</v>
      </c>
      <c r="C63" s="82">
        <v>12.030592704058201</v>
      </c>
    </row>
    <row r="64" spans="1:3" x14ac:dyDescent="0.2">
      <c r="A64" s="82" t="s">
        <v>1655</v>
      </c>
      <c r="B64" s="82">
        <v>6852.42</v>
      </c>
      <c r="C64" s="82">
        <v>21.125271772753798</v>
      </c>
    </row>
    <row r="65" spans="1:3" x14ac:dyDescent="0.2">
      <c r="A65" s="82" t="s">
        <v>1656</v>
      </c>
      <c r="B65" s="82">
        <v>7036.87</v>
      </c>
      <c r="C65" s="82">
        <v>18.545254227580099</v>
      </c>
    </row>
    <row r="66" spans="1:3" x14ac:dyDescent="0.2">
      <c r="A66" s="82" t="s">
        <v>1657</v>
      </c>
      <c r="B66" s="82">
        <v>7669.22</v>
      </c>
      <c r="C66" s="82">
        <v>17.4687879572291</v>
      </c>
    </row>
    <row r="67" spans="1:3" x14ac:dyDescent="0.2">
      <c r="A67" s="82" t="s">
        <v>1658</v>
      </c>
      <c r="B67" s="82">
        <v>6639.91</v>
      </c>
      <c r="C67" s="82">
        <v>16.8895343719743</v>
      </c>
    </row>
    <row r="68" spans="1:3" x14ac:dyDescent="0.2">
      <c r="A68" s="82" t="s">
        <v>1659</v>
      </c>
      <c r="B68" s="82">
        <v>7522.78</v>
      </c>
      <c r="C68" s="82">
        <v>9.7828212514702706</v>
      </c>
    </row>
  </sheetData>
  <mergeCells count="1">
    <mergeCell ref="H1:I1"/>
  </mergeCells>
  <hyperlinks>
    <hyperlink ref="H1:I1" location="Index!A1" display="Regresar al Índice" xr:uid="{6E2EB120-AE5D-4631-A801-85639CB1B34F}"/>
  </hyperlink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C2D84-5CFC-4E8F-9C67-9C5BEB19E743}">
  <sheetPr codeName="Hoja24"/>
  <dimension ref="A1:I38"/>
  <sheetViews>
    <sheetView workbookViewId="0"/>
  </sheetViews>
  <sheetFormatPr baseColWidth="10" defaultRowHeight="12.75" x14ac:dyDescent="0.2"/>
  <cols>
    <col min="1" max="16384" width="11.42578125" style="82"/>
  </cols>
  <sheetData>
    <row r="1" spans="1:9" ht="15" x14ac:dyDescent="0.25">
      <c r="A1" s="27" t="s">
        <v>1678</v>
      </c>
      <c r="H1" s="151" t="s">
        <v>1294</v>
      </c>
      <c r="I1" s="151"/>
    </row>
    <row r="2" spans="1:9" x14ac:dyDescent="0.2">
      <c r="A2" s="82" t="s">
        <v>1679</v>
      </c>
    </row>
    <row r="6" spans="1:9" x14ac:dyDescent="0.2">
      <c r="A6" s="82" t="s">
        <v>513</v>
      </c>
      <c r="B6" s="82" t="s">
        <v>1597</v>
      </c>
    </row>
    <row r="7" spans="1:9" x14ac:dyDescent="0.2">
      <c r="A7" s="82" t="s">
        <v>8</v>
      </c>
      <c r="B7" s="82">
        <v>18673.82</v>
      </c>
    </row>
    <row r="8" spans="1:9" x14ac:dyDescent="0.2">
      <c r="A8" s="82" t="s">
        <v>10</v>
      </c>
      <c r="B8" s="82">
        <v>16230.65</v>
      </c>
    </row>
    <row r="9" spans="1:9" x14ac:dyDescent="0.2">
      <c r="A9" s="82" t="s">
        <v>20</v>
      </c>
      <c r="B9" s="82">
        <v>14098.35</v>
      </c>
    </row>
    <row r="10" spans="1:9" x14ac:dyDescent="0.2">
      <c r="A10" s="82" t="s">
        <v>4</v>
      </c>
      <c r="B10" s="82">
        <v>13840.14</v>
      </c>
    </row>
    <row r="11" spans="1:9" x14ac:dyDescent="0.2">
      <c r="A11" s="82" t="s">
        <v>14</v>
      </c>
      <c r="B11" s="82">
        <v>8195.1200000000008</v>
      </c>
    </row>
    <row r="12" spans="1:9" x14ac:dyDescent="0.2">
      <c r="A12" s="82" t="s">
        <v>29</v>
      </c>
      <c r="B12" s="82">
        <v>8101.82</v>
      </c>
    </row>
    <row r="13" spans="1:9" x14ac:dyDescent="0.2">
      <c r="A13" s="82" t="s">
        <v>0</v>
      </c>
      <c r="B13" s="82">
        <v>7522.78</v>
      </c>
    </row>
    <row r="14" spans="1:9" x14ac:dyDescent="0.2">
      <c r="A14" s="82" t="s">
        <v>27</v>
      </c>
      <c r="B14" s="82">
        <v>6561.93</v>
      </c>
    </row>
    <row r="15" spans="1:9" x14ac:dyDescent="0.2">
      <c r="A15" s="82" t="s">
        <v>13</v>
      </c>
      <c r="B15" s="82">
        <v>6190.5</v>
      </c>
    </row>
    <row r="16" spans="1:9" x14ac:dyDescent="0.2">
      <c r="A16" s="82" t="s">
        <v>25</v>
      </c>
      <c r="B16" s="82">
        <v>5203.63</v>
      </c>
    </row>
    <row r="17" spans="1:2" x14ac:dyDescent="0.2">
      <c r="A17" s="82" t="s">
        <v>23</v>
      </c>
      <c r="B17" s="82">
        <v>4742.2299999999996</v>
      </c>
    </row>
    <row r="18" spans="1:2" x14ac:dyDescent="0.2">
      <c r="A18" s="82" t="s">
        <v>22</v>
      </c>
      <c r="B18" s="82">
        <v>4655.2700000000004</v>
      </c>
    </row>
    <row r="19" spans="1:2" x14ac:dyDescent="0.2">
      <c r="A19" s="82" t="s">
        <v>6</v>
      </c>
      <c r="B19" s="82">
        <v>3877.02</v>
      </c>
    </row>
    <row r="20" spans="1:2" x14ac:dyDescent="0.2">
      <c r="A20" s="82" t="s">
        <v>3</v>
      </c>
      <c r="B20" s="82">
        <v>3305.91</v>
      </c>
    </row>
    <row r="21" spans="1:2" x14ac:dyDescent="0.2">
      <c r="A21" s="82" t="s">
        <v>28</v>
      </c>
      <c r="B21" s="82">
        <v>2673.3</v>
      </c>
    </row>
    <row r="22" spans="1:2" x14ac:dyDescent="0.2">
      <c r="A22" s="82" t="s">
        <v>31</v>
      </c>
      <c r="B22" s="82">
        <v>1874.58</v>
      </c>
    </row>
    <row r="23" spans="1:2" x14ac:dyDescent="0.2">
      <c r="A23" s="82" t="s">
        <v>17</v>
      </c>
      <c r="B23" s="82">
        <v>1539.16</v>
      </c>
    </row>
    <row r="24" spans="1:2" x14ac:dyDescent="0.2">
      <c r="A24" s="82" t="s">
        <v>16</v>
      </c>
      <c r="B24" s="82">
        <v>1052.19</v>
      </c>
    </row>
    <row r="25" spans="1:2" x14ac:dyDescent="0.2">
      <c r="A25" s="82" t="s">
        <v>9</v>
      </c>
      <c r="B25" s="82">
        <v>955.48</v>
      </c>
    </row>
    <row r="26" spans="1:2" x14ac:dyDescent="0.2">
      <c r="A26" s="82" t="s">
        <v>26</v>
      </c>
      <c r="B26" s="82">
        <v>906.11</v>
      </c>
    </row>
    <row r="27" spans="1:2" x14ac:dyDescent="0.2">
      <c r="A27" s="82" t="s">
        <v>33</v>
      </c>
      <c r="B27" s="82">
        <v>832.29</v>
      </c>
    </row>
    <row r="28" spans="1:2" x14ac:dyDescent="0.2">
      <c r="A28" s="82" t="s">
        <v>18</v>
      </c>
      <c r="B28" s="82">
        <v>825.3</v>
      </c>
    </row>
    <row r="29" spans="1:2" x14ac:dyDescent="0.2">
      <c r="A29" s="82" t="s">
        <v>12</v>
      </c>
      <c r="B29" s="82">
        <v>813.08</v>
      </c>
    </row>
    <row r="30" spans="1:2" x14ac:dyDescent="0.2">
      <c r="A30" s="82" t="s">
        <v>30</v>
      </c>
      <c r="B30" s="82">
        <v>517.24</v>
      </c>
    </row>
    <row r="31" spans="1:2" x14ac:dyDescent="0.2">
      <c r="A31" s="82" t="s">
        <v>32</v>
      </c>
      <c r="B31" s="82">
        <v>370.48</v>
      </c>
    </row>
    <row r="32" spans="1:2" x14ac:dyDescent="0.2">
      <c r="A32" s="82" t="s">
        <v>21</v>
      </c>
      <c r="B32" s="82">
        <v>352.82</v>
      </c>
    </row>
    <row r="33" spans="1:2" x14ac:dyDescent="0.2">
      <c r="A33" s="82" t="s">
        <v>7</v>
      </c>
      <c r="B33" s="82">
        <v>308.73</v>
      </c>
    </row>
    <row r="34" spans="1:2" x14ac:dyDescent="0.2">
      <c r="A34" s="82" t="s">
        <v>15</v>
      </c>
      <c r="B34" s="82">
        <v>295.93</v>
      </c>
    </row>
    <row r="35" spans="1:2" x14ac:dyDescent="0.2">
      <c r="A35" s="82" t="s">
        <v>11</v>
      </c>
      <c r="B35" s="82">
        <v>290.33</v>
      </c>
    </row>
    <row r="36" spans="1:2" x14ac:dyDescent="0.2">
      <c r="A36" s="82" t="s">
        <v>5</v>
      </c>
      <c r="B36" s="82">
        <v>106.5</v>
      </c>
    </row>
    <row r="37" spans="1:2" x14ac:dyDescent="0.2">
      <c r="A37" s="82" t="s">
        <v>19</v>
      </c>
      <c r="B37" s="82">
        <v>79.459999999999994</v>
      </c>
    </row>
    <row r="38" spans="1:2" x14ac:dyDescent="0.2">
      <c r="A38" s="82" t="s">
        <v>24</v>
      </c>
      <c r="B38" s="82">
        <v>3.17</v>
      </c>
    </row>
  </sheetData>
  <mergeCells count="1">
    <mergeCell ref="H1:I1"/>
  </mergeCells>
  <hyperlinks>
    <hyperlink ref="H1:I1" location="Index!A1" display="Regresar al Índice" xr:uid="{80D84B27-361F-4423-8AA7-D4DB97D12DB7}"/>
  </hyperlink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04DB8-E203-4867-A3A9-718C728DA50A}">
  <sheetPr codeName="Hoja25"/>
  <dimension ref="A1:I19"/>
  <sheetViews>
    <sheetView workbookViewId="0"/>
  </sheetViews>
  <sheetFormatPr baseColWidth="10" defaultRowHeight="12.75" x14ac:dyDescent="0.2"/>
  <cols>
    <col min="1" max="16384" width="11.42578125" style="82"/>
  </cols>
  <sheetData>
    <row r="1" spans="1:9" ht="15" x14ac:dyDescent="0.25">
      <c r="A1" s="27" t="s">
        <v>1846</v>
      </c>
      <c r="H1" s="151" t="s">
        <v>1294</v>
      </c>
      <c r="I1" s="151"/>
    </row>
    <row r="2" spans="1:9" x14ac:dyDescent="0.2">
      <c r="A2" s="82" t="s">
        <v>1680</v>
      </c>
    </row>
    <row r="6" spans="1:9" x14ac:dyDescent="0.2">
      <c r="A6" s="82" t="s">
        <v>513</v>
      </c>
      <c r="B6" s="82" t="s">
        <v>1597</v>
      </c>
    </row>
    <row r="7" spans="1:9" x14ac:dyDescent="0.2">
      <c r="A7" s="82" t="s">
        <v>8</v>
      </c>
      <c r="B7" s="82">
        <v>8641.7000000000007</v>
      </c>
    </row>
    <row r="8" spans="1:9" x14ac:dyDescent="0.2">
      <c r="A8" s="82" t="s">
        <v>4</v>
      </c>
      <c r="B8" s="82">
        <v>3889.9</v>
      </c>
    </row>
    <row r="9" spans="1:9" x14ac:dyDescent="0.2">
      <c r="A9" s="82" t="s">
        <v>0</v>
      </c>
      <c r="B9" s="82">
        <v>3850.1</v>
      </c>
    </row>
    <row r="10" spans="1:9" x14ac:dyDescent="0.2">
      <c r="A10" s="82" t="s">
        <v>29</v>
      </c>
      <c r="B10" s="82">
        <v>1600.4</v>
      </c>
    </row>
    <row r="11" spans="1:9" x14ac:dyDescent="0.2">
      <c r="A11" s="82" t="s">
        <v>20</v>
      </c>
      <c r="B11" s="82">
        <v>1371.8</v>
      </c>
    </row>
    <row r="12" spans="1:9" x14ac:dyDescent="0.2">
      <c r="A12" s="82" t="s">
        <v>27</v>
      </c>
      <c r="B12" s="82">
        <v>930.8</v>
      </c>
    </row>
    <row r="13" spans="1:9" x14ac:dyDescent="0.2">
      <c r="A13" s="82" t="s">
        <v>3</v>
      </c>
      <c r="B13" s="82">
        <v>354.9</v>
      </c>
    </row>
    <row r="14" spans="1:9" x14ac:dyDescent="0.2">
      <c r="A14" s="82" t="s">
        <v>23</v>
      </c>
      <c r="B14" s="82">
        <v>344.2</v>
      </c>
    </row>
    <row r="15" spans="1:9" x14ac:dyDescent="0.2">
      <c r="A15" s="82" t="s">
        <v>1044</v>
      </c>
      <c r="B15" s="82">
        <v>158.9</v>
      </c>
    </row>
    <row r="16" spans="1:9" x14ac:dyDescent="0.2">
      <c r="A16" s="82" t="s">
        <v>50</v>
      </c>
      <c r="B16" s="82">
        <v>105.2</v>
      </c>
    </row>
    <row r="17" spans="1:2" x14ac:dyDescent="0.2">
      <c r="A17" s="82" t="s">
        <v>25</v>
      </c>
      <c r="B17" s="82">
        <v>62.6</v>
      </c>
    </row>
    <row r="18" spans="1:2" x14ac:dyDescent="0.2">
      <c r="A18" s="82" t="s">
        <v>9</v>
      </c>
      <c r="B18" s="82">
        <v>15.6</v>
      </c>
    </row>
    <row r="19" spans="1:2" x14ac:dyDescent="0.2">
      <c r="A19" s="82" t="s">
        <v>14</v>
      </c>
      <c r="B19" s="82">
        <v>30.5</v>
      </c>
    </row>
  </sheetData>
  <mergeCells count="1">
    <mergeCell ref="H1:I1"/>
  </mergeCells>
  <hyperlinks>
    <hyperlink ref="H1:I1" location="Index!A1" display="Regresar al Índice" xr:uid="{EDB7E5D6-3BF7-4F8C-B1CF-D09551C7B90E}"/>
  </hyperlink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61"/>
  <dimension ref="A1:T216"/>
  <sheetViews>
    <sheetView zoomScaleNormal="100" workbookViewId="0"/>
  </sheetViews>
  <sheetFormatPr baseColWidth="10" defaultColWidth="11.42578125" defaultRowHeight="12.75" x14ac:dyDescent="0.2"/>
  <cols>
    <col min="1" max="1" width="8.5703125" style="17" customWidth="1"/>
    <col min="2" max="2" width="8.42578125" style="17" customWidth="1"/>
    <col min="3" max="3" width="22.85546875" style="17" customWidth="1"/>
    <col min="4" max="7" width="9.28515625" style="17" customWidth="1"/>
    <col min="8" max="8" width="13.28515625" style="17" customWidth="1"/>
    <col min="9" max="9" width="9" style="17" bestFit="1" customWidth="1"/>
    <col min="10" max="10" width="13" style="17" customWidth="1"/>
    <col min="11" max="11" width="11.7109375" style="17" customWidth="1"/>
    <col min="12" max="12" width="9.7109375" style="17" customWidth="1"/>
    <col min="13" max="13" width="10.85546875" style="17" customWidth="1"/>
    <col min="14" max="16384" width="11.42578125" style="17"/>
  </cols>
  <sheetData>
    <row r="1" spans="1:20" ht="15" x14ac:dyDescent="0.25">
      <c r="A1" s="27" t="s">
        <v>1847</v>
      </c>
      <c r="H1" s="151" t="s">
        <v>1294</v>
      </c>
      <c r="I1" s="151"/>
    </row>
    <row r="2" spans="1:20" x14ac:dyDescent="0.2">
      <c r="A2" s="11" t="s">
        <v>1813</v>
      </c>
      <c r="H2" s="7"/>
      <c r="I2" s="7"/>
      <c r="J2" s="7"/>
    </row>
    <row r="3" spans="1:20" x14ac:dyDescent="0.2">
      <c r="A3" s="7"/>
      <c r="H3" s="7"/>
      <c r="I3" s="7"/>
      <c r="J3" s="7"/>
    </row>
    <row r="4" spans="1:20" x14ac:dyDescent="0.2">
      <c r="A4" s="7"/>
      <c r="H4" s="7"/>
      <c r="I4" s="7"/>
      <c r="J4" s="7"/>
    </row>
    <row r="5" spans="1:20" x14ac:dyDescent="0.2">
      <c r="A5" s="7"/>
      <c r="B5" s="4"/>
      <c r="H5" s="7"/>
      <c r="I5" s="7"/>
      <c r="J5" s="7"/>
    </row>
    <row r="6" spans="1:20" ht="63.75" customHeight="1" x14ac:dyDescent="0.2">
      <c r="A6" s="138" t="s">
        <v>125</v>
      </c>
      <c r="B6" s="139"/>
      <c r="C6" s="30" t="s">
        <v>36</v>
      </c>
      <c r="D6" s="7"/>
      <c r="E6" s="7"/>
      <c r="F6" s="7"/>
      <c r="G6" s="7"/>
      <c r="H6" s="7"/>
      <c r="I6" s="7"/>
      <c r="J6" s="7"/>
      <c r="K6" s="7"/>
      <c r="L6" s="7"/>
      <c r="M6" s="7"/>
      <c r="N6" s="7"/>
      <c r="O6" s="7"/>
      <c r="P6" s="7"/>
      <c r="Q6" s="7"/>
      <c r="R6" s="7"/>
      <c r="S6" s="7"/>
      <c r="T6" s="7"/>
    </row>
    <row r="7" spans="1:20" x14ac:dyDescent="0.2">
      <c r="A7" s="140">
        <v>43862</v>
      </c>
      <c r="B7" s="137"/>
      <c r="C7" s="31">
        <v>41.838602329450907</v>
      </c>
      <c r="D7" s="7"/>
      <c r="E7" s="7"/>
      <c r="F7" s="7"/>
      <c r="G7" s="7"/>
      <c r="H7" s="7"/>
      <c r="I7" s="7"/>
      <c r="J7" s="7"/>
      <c r="K7" s="7"/>
      <c r="L7" s="7"/>
      <c r="M7" s="7"/>
      <c r="N7" s="7"/>
      <c r="O7" s="7"/>
      <c r="P7" s="7"/>
      <c r="Q7" s="7"/>
      <c r="R7" s="7"/>
      <c r="S7" s="7"/>
      <c r="T7" s="7"/>
    </row>
    <row r="8" spans="1:20" x14ac:dyDescent="0.2">
      <c r="A8" s="136">
        <v>43952</v>
      </c>
      <c r="B8" s="137"/>
      <c r="C8" s="31">
        <v>31.339434276206322</v>
      </c>
      <c r="D8" s="7"/>
      <c r="E8" s="7"/>
      <c r="F8" s="7"/>
      <c r="G8" s="7"/>
      <c r="H8" s="7"/>
      <c r="I8" s="7"/>
      <c r="J8" s="7"/>
      <c r="K8" s="7"/>
      <c r="L8" s="7"/>
      <c r="M8" s="7"/>
      <c r="N8" s="7"/>
      <c r="O8" s="7"/>
      <c r="P8" s="7"/>
      <c r="Q8" s="7"/>
      <c r="R8" s="7"/>
      <c r="S8" s="7"/>
      <c r="T8" s="7"/>
    </row>
    <row r="9" spans="1:20" x14ac:dyDescent="0.2">
      <c r="A9" s="136">
        <v>43983</v>
      </c>
      <c r="B9" s="137"/>
      <c r="C9" s="31">
        <v>35.235715067593461</v>
      </c>
      <c r="D9" s="7"/>
      <c r="E9" s="7"/>
      <c r="F9" s="7"/>
      <c r="G9" s="7"/>
      <c r="H9" s="7"/>
      <c r="I9" s="7"/>
      <c r="J9" s="7"/>
      <c r="K9" s="7"/>
      <c r="L9" s="7"/>
      <c r="M9" s="7"/>
      <c r="N9" s="7"/>
      <c r="O9" s="7"/>
      <c r="P9" s="7"/>
      <c r="Q9" s="7"/>
      <c r="R9" s="7"/>
      <c r="S9" s="7"/>
      <c r="T9" s="7"/>
    </row>
    <row r="10" spans="1:20" x14ac:dyDescent="0.2">
      <c r="A10" s="136">
        <v>44013</v>
      </c>
      <c r="B10" s="137"/>
      <c r="C10" s="31">
        <v>32.712146422628948</v>
      </c>
      <c r="D10" s="7"/>
      <c r="E10" s="7"/>
      <c r="F10" s="7"/>
      <c r="G10" s="7"/>
      <c r="H10" s="7"/>
      <c r="I10" s="7"/>
      <c r="J10" s="7"/>
      <c r="K10" s="7"/>
      <c r="L10" s="7"/>
      <c r="M10" s="7"/>
      <c r="N10" s="7"/>
      <c r="O10" s="7"/>
      <c r="P10" s="7"/>
      <c r="Q10" s="7"/>
      <c r="R10" s="7"/>
      <c r="S10" s="7"/>
      <c r="T10" s="7"/>
    </row>
    <row r="11" spans="1:20" x14ac:dyDescent="0.2">
      <c r="A11" s="136">
        <v>44044</v>
      </c>
      <c r="B11" s="137"/>
      <c r="C11" s="31">
        <v>33.68552412645591</v>
      </c>
      <c r="D11" s="7"/>
      <c r="E11" s="7"/>
      <c r="F11" s="7"/>
      <c r="G11" s="7"/>
      <c r="H11" s="7"/>
      <c r="I11" s="7"/>
      <c r="J11" s="7"/>
      <c r="K11" s="7"/>
      <c r="L11" s="7"/>
      <c r="M11" s="7"/>
      <c r="N11" s="7"/>
      <c r="O11" s="7"/>
      <c r="P11" s="7"/>
      <c r="Q11" s="7"/>
      <c r="R11" s="7"/>
      <c r="S11" s="7"/>
      <c r="T11" s="7"/>
    </row>
    <row r="12" spans="1:20" x14ac:dyDescent="0.2">
      <c r="A12" s="136">
        <v>44075</v>
      </c>
      <c r="B12" s="137"/>
      <c r="C12" s="31">
        <v>33.815609090054785</v>
      </c>
      <c r="D12" s="7"/>
      <c r="E12" s="7"/>
      <c r="F12" s="7"/>
      <c r="G12" s="7"/>
      <c r="H12" s="7"/>
      <c r="I12" s="7"/>
      <c r="J12" s="7"/>
      <c r="K12" s="7"/>
      <c r="L12" s="7"/>
      <c r="M12" s="7"/>
      <c r="N12" s="7"/>
      <c r="O12" s="7"/>
      <c r="P12" s="7"/>
      <c r="Q12" s="7"/>
      <c r="R12" s="7"/>
      <c r="S12" s="7"/>
      <c r="T12" s="7"/>
    </row>
    <row r="13" spans="1:20" x14ac:dyDescent="0.2">
      <c r="A13" s="136">
        <v>44105</v>
      </c>
      <c r="B13" s="137"/>
      <c r="C13" s="31">
        <v>32.251655629139073</v>
      </c>
      <c r="D13" s="7"/>
      <c r="E13" s="7"/>
      <c r="F13" s="7"/>
      <c r="G13" s="7"/>
      <c r="H13" s="7"/>
      <c r="I13" s="7"/>
      <c r="J13" s="7"/>
      <c r="K13" s="7"/>
      <c r="L13" s="7"/>
      <c r="M13" s="7"/>
      <c r="N13" s="7"/>
      <c r="O13" s="7"/>
      <c r="P13" s="7"/>
      <c r="Q13" s="7"/>
      <c r="R13" s="7"/>
      <c r="S13" s="7"/>
      <c r="T13" s="7"/>
    </row>
    <row r="14" spans="1:20" x14ac:dyDescent="0.2">
      <c r="A14" s="136">
        <v>44136</v>
      </c>
      <c r="B14" s="137"/>
      <c r="C14" s="31">
        <v>32.138103161397666</v>
      </c>
      <c r="D14" s="7"/>
      <c r="E14" s="7"/>
      <c r="F14" s="7"/>
      <c r="G14" s="7"/>
      <c r="H14" s="7"/>
      <c r="I14" s="7"/>
      <c r="J14" s="7"/>
      <c r="K14" s="7"/>
      <c r="L14" s="7"/>
      <c r="M14" s="7"/>
      <c r="N14" s="7"/>
      <c r="O14" s="7"/>
      <c r="P14" s="7"/>
      <c r="Q14" s="7"/>
      <c r="R14" s="7"/>
      <c r="S14" s="7"/>
      <c r="T14" s="7"/>
    </row>
    <row r="15" spans="1:20" x14ac:dyDescent="0.2">
      <c r="A15" s="136">
        <v>44166</v>
      </c>
      <c r="B15" s="137"/>
      <c r="C15" s="31">
        <v>32.371048252911812</v>
      </c>
      <c r="D15" s="7"/>
      <c r="E15" s="7"/>
      <c r="F15" s="7"/>
      <c r="G15" s="7"/>
      <c r="H15" s="7"/>
      <c r="I15" s="7"/>
      <c r="J15" s="7"/>
      <c r="K15" s="7"/>
      <c r="L15" s="7"/>
      <c r="M15" s="7"/>
      <c r="N15" s="7"/>
      <c r="O15" s="7"/>
      <c r="P15" s="7"/>
      <c r="Q15" s="7"/>
      <c r="R15" s="7"/>
      <c r="S15" s="7"/>
      <c r="T15" s="7"/>
    </row>
    <row r="16" spans="1:20" x14ac:dyDescent="0.2">
      <c r="A16" s="136">
        <v>44197</v>
      </c>
      <c r="B16" s="137"/>
      <c r="C16" s="31">
        <v>33.760399334442596</v>
      </c>
      <c r="D16" s="7"/>
      <c r="E16" s="7"/>
      <c r="F16" s="7"/>
      <c r="G16" s="7"/>
      <c r="H16" s="7"/>
      <c r="I16" s="7"/>
      <c r="J16" s="7"/>
      <c r="K16" s="7"/>
      <c r="L16" s="7"/>
      <c r="M16" s="7"/>
      <c r="N16" s="7"/>
      <c r="O16" s="7"/>
      <c r="P16" s="7"/>
      <c r="Q16" s="7"/>
      <c r="R16" s="7"/>
      <c r="S16" s="7"/>
      <c r="T16" s="7"/>
    </row>
    <row r="17" spans="1:20" x14ac:dyDescent="0.2">
      <c r="A17" s="136">
        <v>44228</v>
      </c>
      <c r="B17" s="137"/>
      <c r="C17" s="31">
        <v>34.134775374376041</v>
      </c>
      <c r="D17" s="7"/>
      <c r="E17" s="7"/>
      <c r="F17" s="7"/>
      <c r="G17" s="7"/>
      <c r="H17" s="7"/>
      <c r="I17" s="7"/>
      <c r="J17" s="7"/>
      <c r="K17" s="7"/>
      <c r="L17" s="7"/>
      <c r="M17" s="7"/>
      <c r="N17" s="7"/>
      <c r="O17" s="7"/>
      <c r="P17" s="7"/>
      <c r="Q17" s="7"/>
      <c r="R17" s="7"/>
      <c r="S17" s="7"/>
      <c r="T17" s="7"/>
    </row>
    <row r="18" spans="1:20" x14ac:dyDescent="0.2">
      <c r="A18" s="136">
        <v>44256</v>
      </c>
      <c r="B18" s="137"/>
      <c r="C18" s="31">
        <v>37.868988391376448</v>
      </c>
      <c r="D18" s="7"/>
      <c r="E18" s="7"/>
      <c r="F18" s="7"/>
      <c r="G18" s="7"/>
      <c r="H18" s="7"/>
      <c r="I18" s="7"/>
      <c r="J18" s="7"/>
      <c r="K18" s="7"/>
      <c r="L18" s="7"/>
      <c r="M18" s="7"/>
      <c r="N18" s="7"/>
      <c r="O18" s="7"/>
      <c r="P18" s="7"/>
      <c r="Q18" s="7"/>
      <c r="R18" s="7"/>
      <c r="S18" s="7"/>
      <c r="T18" s="7"/>
    </row>
    <row r="19" spans="1:20" x14ac:dyDescent="0.2">
      <c r="A19" s="136">
        <v>44287</v>
      </c>
      <c r="B19" s="137"/>
      <c r="C19" s="31">
        <v>39.692179700499167</v>
      </c>
      <c r="D19" s="7"/>
      <c r="E19" s="7"/>
      <c r="F19" s="7"/>
      <c r="G19" s="7"/>
      <c r="H19" s="7"/>
      <c r="I19" s="7"/>
      <c r="J19" s="7"/>
      <c r="K19" s="7"/>
      <c r="L19" s="7"/>
      <c r="M19" s="7"/>
      <c r="N19" s="7"/>
      <c r="O19" s="7"/>
      <c r="P19" s="7"/>
      <c r="Q19" s="7"/>
      <c r="R19" s="7"/>
      <c r="S19" s="7"/>
      <c r="T19" s="7"/>
    </row>
    <row r="20" spans="1:20" x14ac:dyDescent="0.2">
      <c r="A20" s="136">
        <v>44317</v>
      </c>
      <c r="B20" s="137"/>
      <c r="C20" s="31">
        <v>38.885191347753747</v>
      </c>
      <c r="D20" s="7"/>
      <c r="E20" s="7"/>
      <c r="F20" s="7"/>
      <c r="G20" s="7"/>
      <c r="H20" s="7"/>
      <c r="I20" s="7"/>
      <c r="J20" s="7"/>
      <c r="K20" s="7"/>
      <c r="L20" s="7"/>
      <c r="M20" s="7"/>
      <c r="N20" s="7"/>
      <c r="O20" s="7"/>
      <c r="P20" s="7"/>
      <c r="Q20" s="7"/>
      <c r="R20" s="7"/>
      <c r="S20" s="7"/>
      <c r="T20" s="7"/>
    </row>
    <row r="21" spans="1:20" x14ac:dyDescent="0.2">
      <c r="A21" s="136">
        <v>44348</v>
      </c>
      <c r="B21" s="137"/>
      <c r="C21" s="31">
        <v>41.229235880398669</v>
      </c>
      <c r="D21" s="7"/>
      <c r="E21" s="7"/>
      <c r="F21" s="7"/>
      <c r="G21" s="7"/>
      <c r="H21" s="7"/>
      <c r="I21" s="7"/>
      <c r="J21" s="7"/>
      <c r="K21" s="7"/>
      <c r="L21" s="7"/>
      <c r="M21" s="7"/>
      <c r="N21" s="7"/>
      <c r="O21" s="7"/>
      <c r="P21" s="7"/>
      <c r="Q21" s="7"/>
      <c r="R21" s="7"/>
      <c r="S21" s="7"/>
      <c r="T21" s="7"/>
    </row>
    <row r="22" spans="1:20" x14ac:dyDescent="0.2">
      <c r="A22" s="136">
        <v>44378</v>
      </c>
      <c r="B22" s="137"/>
      <c r="C22" s="31">
        <v>37.034883720930239</v>
      </c>
      <c r="D22" s="7"/>
      <c r="E22" s="7"/>
      <c r="F22" s="7"/>
      <c r="G22" s="7"/>
      <c r="H22" s="7"/>
      <c r="I22" s="7"/>
      <c r="J22" s="7"/>
      <c r="K22" s="7"/>
      <c r="L22" s="7"/>
      <c r="M22" s="7"/>
      <c r="N22" s="7"/>
      <c r="O22" s="7"/>
      <c r="P22" s="7"/>
      <c r="Q22" s="7"/>
      <c r="R22" s="7"/>
      <c r="S22" s="7"/>
      <c r="T22" s="7"/>
    </row>
    <row r="23" spans="1:20" x14ac:dyDescent="0.2">
      <c r="A23" s="136">
        <v>44409</v>
      </c>
      <c r="B23" s="137"/>
      <c r="C23" s="31">
        <v>36.608623548922054</v>
      </c>
      <c r="D23" s="7"/>
      <c r="E23" s="7"/>
      <c r="F23" s="7"/>
      <c r="G23" s="7"/>
      <c r="H23" s="7"/>
      <c r="I23" s="7"/>
      <c r="J23" s="7"/>
      <c r="K23" s="7"/>
      <c r="L23" s="7"/>
      <c r="M23" s="7"/>
      <c r="N23" s="7"/>
      <c r="O23" s="7"/>
      <c r="P23" s="7"/>
      <c r="Q23" s="7"/>
      <c r="R23" s="7"/>
      <c r="S23" s="7"/>
      <c r="T23" s="7"/>
    </row>
    <row r="24" spans="1:20" x14ac:dyDescent="0.2">
      <c r="A24" s="136">
        <v>44440</v>
      </c>
      <c r="B24" s="137"/>
      <c r="C24" s="31">
        <v>38.843594009983363</v>
      </c>
      <c r="D24" s="7"/>
      <c r="E24" s="7"/>
      <c r="F24" s="7"/>
      <c r="G24" s="7"/>
      <c r="H24" s="7"/>
      <c r="I24" s="7"/>
      <c r="J24" s="7"/>
      <c r="K24" s="7"/>
      <c r="L24" s="7"/>
      <c r="M24" s="7"/>
      <c r="N24" s="7"/>
      <c r="O24" s="7"/>
      <c r="P24" s="7"/>
      <c r="Q24" s="7"/>
      <c r="R24" s="7"/>
      <c r="S24" s="7"/>
      <c r="T24" s="7"/>
    </row>
    <row r="25" spans="1:20" x14ac:dyDescent="0.2">
      <c r="A25" s="136">
        <v>44470</v>
      </c>
      <c r="B25" s="137"/>
      <c r="C25" s="31">
        <v>38.928571428571431</v>
      </c>
      <c r="D25" s="7"/>
      <c r="E25" s="7"/>
      <c r="F25" s="7"/>
      <c r="G25" s="7"/>
      <c r="H25" s="7"/>
      <c r="I25" s="7"/>
      <c r="J25" s="7"/>
      <c r="K25" s="7"/>
      <c r="L25" s="7"/>
      <c r="M25" s="7"/>
      <c r="N25" s="7"/>
      <c r="O25" s="7"/>
      <c r="P25" s="7"/>
      <c r="Q25" s="7"/>
      <c r="R25" s="7"/>
      <c r="S25" s="7"/>
      <c r="T25" s="7"/>
    </row>
    <row r="26" spans="1:20" x14ac:dyDescent="0.2">
      <c r="A26" s="136">
        <v>44501</v>
      </c>
      <c r="B26" s="137"/>
      <c r="C26" s="31">
        <v>37.895174708818629</v>
      </c>
      <c r="D26" s="7"/>
      <c r="E26" s="7"/>
      <c r="F26" s="7"/>
      <c r="G26" s="7"/>
      <c r="H26" s="7"/>
      <c r="I26" s="7"/>
      <c r="J26" s="7"/>
      <c r="K26" s="7"/>
      <c r="L26" s="7"/>
      <c r="M26" s="7"/>
      <c r="N26" s="7"/>
      <c r="O26" s="7"/>
      <c r="P26" s="7"/>
      <c r="Q26" s="7"/>
      <c r="R26" s="7"/>
      <c r="S26" s="7"/>
      <c r="T26" s="7"/>
    </row>
    <row r="27" spans="1:20" x14ac:dyDescent="0.2">
      <c r="A27" s="136">
        <v>44531</v>
      </c>
      <c r="B27" s="137"/>
      <c r="C27" s="31">
        <v>39.08</v>
      </c>
      <c r="D27" s="7"/>
      <c r="E27" s="7"/>
      <c r="F27" s="7"/>
      <c r="G27" s="7"/>
      <c r="H27" s="7"/>
      <c r="I27" s="7"/>
      <c r="J27" s="7"/>
      <c r="K27" s="7"/>
      <c r="L27" s="7"/>
      <c r="M27" s="7"/>
      <c r="N27" s="7"/>
      <c r="O27" s="7"/>
      <c r="P27" s="7"/>
      <c r="Q27" s="7"/>
      <c r="R27" s="7"/>
      <c r="S27" s="7"/>
      <c r="T27" s="7"/>
    </row>
    <row r="28" spans="1:20" x14ac:dyDescent="0.2">
      <c r="A28" s="136">
        <v>44562</v>
      </c>
      <c r="B28" s="137"/>
      <c r="C28" s="31">
        <v>38.391376451077946</v>
      </c>
      <c r="D28" s="7"/>
      <c r="E28" s="7"/>
      <c r="F28" s="7"/>
      <c r="G28" s="7"/>
      <c r="H28" s="7"/>
      <c r="I28" s="7"/>
      <c r="J28" s="7"/>
      <c r="K28" s="7"/>
      <c r="L28" s="7"/>
      <c r="M28" s="7"/>
      <c r="N28" s="7"/>
      <c r="O28" s="7"/>
      <c r="P28" s="7"/>
      <c r="Q28" s="7"/>
      <c r="R28" s="7"/>
      <c r="S28" s="7"/>
      <c r="T28" s="7"/>
    </row>
    <row r="29" spans="1:20" x14ac:dyDescent="0.2">
      <c r="A29" s="136">
        <v>44593</v>
      </c>
      <c r="B29" s="137"/>
      <c r="C29" s="31">
        <v>38.828903654485046</v>
      </c>
      <c r="D29" s="7"/>
      <c r="E29" s="7"/>
      <c r="F29" s="7"/>
      <c r="G29" s="7"/>
      <c r="H29" s="7"/>
      <c r="I29" s="7"/>
      <c r="J29" s="7"/>
      <c r="K29" s="7"/>
      <c r="L29" s="7"/>
      <c r="M29" s="7"/>
      <c r="N29" s="7"/>
      <c r="O29" s="7"/>
      <c r="P29" s="7"/>
      <c r="Q29" s="7"/>
      <c r="R29" s="7"/>
      <c r="S29" s="7"/>
      <c r="T29" s="7"/>
    </row>
    <row r="30" spans="1:20" x14ac:dyDescent="0.2">
      <c r="A30" s="136">
        <v>44621</v>
      </c>
      <c r="B30" s="137"/>
      <c r="C30" s="31">
        <v>37.441860465116278</v>
      </c>
    </row>
    <row r="31" spans="1:20" x14ac:dyDescent="0.2">
      <c r="A31" s="136">
        <v>44652</v>
      </c>
      <c r="B31" s="137"/>
      <c r="C31" s="32">
        <v>37.75</v>
      </c>
    </row>
    <row r="32" spans="1:20" x14ac:dyDescent="0.2">
      <c r="A32" s="136">
        <v>44682</v>
      </c>
      <c r="B32" s="137"/>
      <c r="C32" s="31">
        <v>38.098006644518271</v>
      </c>
    </row>
    <row r="33" spans="1:3" x14ac:dyDescent="0.2">
      <c r="A33" s="136">
        <v>44713</v>
      </c>
      <c r="B33" s="137"/>
      <c r="C33" s="31">
        <v>39.03</v>
      </c>
    </row>
    <row r="34" spans="1:3" x14ac:dyDescent="0.2">
      <c r="A34" s="136">
        <v>44743</v>
      </c>
      <c r="B34" s="137"/>
      <c r="C34" s="31">
        <v>38.228476821192046</v>
      </c>
    </row>
    <row r="35" spans="1:3" x14ac:dyDescent="0.2">
      <c r="A35" s="136">
        <v>44774</v>
      </c>
      <c r="B35" s="137"/>
      <c r="C35" s="31">
        <v>39.168526140063797</v>
      </c>
    </row>
    <row r="36" spans="1:3" x14ac:dyDescent="0.2">
      <c r="A36" s="136">
        <v>44805</v>
      </c>
      <c r="B36" s="137"/>
      <c r="C36" s="31">
        <v>39.909999999999997</v>
      </c>
    </row>
    <row r="37" spans="1:3" x14ac:dyDescent="0.2">
      <c r="A37" s="136">
        <v>44835</v>
      </c>
      <c r="B37" s="137"/>
      <c r="C37" s="31">
        <v>40.9</v>
      </c>
    </row>
    <row r="38" spans="1:3" x14ac:dyDescent="0.2">
      <c r="A38" s="136">
        <v>44866</v>
      </c>
      <c r="B38" s="137"/>
      <c r="C38" s="31">
        <v>39.04</v>
      </c>
    </row>
    <row r="39" spans="1:3" x14ac:dyDescent="0.2">
      <c r="A39" s="136">
        <v>44896</v>
      </c>
      <c r="B39" s="137"/>
      <c r="C39" s="31">
        <v>40.463458110516932</v>
      </c>
    </row>
    <row r="40" spans="1:3" x14ac:dyDescent="0.2">
      <c r="A40" s="136">
        <v>44927</v>
      </c>
      <c r="B40" s="137"/>
      <c r="C40" s="38">
        <v>39.485049833887047</v>
      </c>
    </row>
    <row r="41" spans="1:3" x14ac:dyDescent="0.2">
      <c r="A41" s="136">
        <v>44958</v>
      </c>
      <c r="B41" s="137"/>
      <c r="C41" s="38">
        <v>38.696013289036543</v>
      </c>
    </row>
    <row r="42" spans="1:3" x14ac:dyDescent="0.2">
      <c r="A42" s="136">
        <v>44986</v>
      </c>
      <c r="B42" s="137"/>
      <c r="C42" s="39">
        <v>43.421926910298993</v>
      </c>
    </row>
    <row r="43" spans="1:3" x14ac:dyDescent="0.2">
      <c r="A43" s="136">
        <v>45017</v>
      </c>
      <c r="B43" s="137"/>
      <c r="C43" s="39">
        <v>38.971807628524047</v>
      </c>
    </row>
    <row r="44" spans="1:3" x14ac:dyDescent="0.2">
      <c r="A44" s="136">
        <v>45047</v>
      </c>
      <c r="B44" s="137"/>
      <c r="C44" s="39">
        <v>43.338870431893689</v>
      </c>
    </row>
    <row r="45" spans="1:3" x14ac:dyDescent="0.2">
      <c r="A45" s="136">
        <v>45078</v>
      </c>
      <c r="B45" s="137"/>
      <c r="C45" s="39">
        <v>41.67</v>
      </c>
    </row>
    <row r="46" spans="1:3" x14ac:dyDescent="0.2">
      <c r="A46" s="136">
        <v>45108</v>
      </c>
      <c r="B46" s="137"/>
      <c r="C46" s="39">
        <v>39.161129568106311</v>
      </c>
    </row>
    <row r="47" spans="1:3" x14ac:dyDescent="0.2">
      <c r="A47" s="136">
        <v>45139</v>
      </c>
      <c r="B47" s="137"/>
      <c r="C47" s="39">
        <v>39.509966777408636</v>
      </c>
    </row>
    <row r="48" spans="1:3" x14ac:dyDescent="0.2">
      <c r="B48" s="4"/>
    </row>
    <row r="49" spans="2:2" x14ac:dyDescent="0.2">
      <c r="B49" s="4"/>
    </row>
    <row r="50" spans="2:2" x14ac:dyDescent="0.2">
      <c r="B50" s="4"/>
    </row>
    <row r="51" spans="2:2" x14ac:dyDescent="0.2">
      <c r="B51" s="4"/>
    </row>
    <row r="52" spans="2:2" x14ac:dyDescent="0.2">
      <c r="B52" s="4"/>
    </row>
    <row r="53" spans="2:2" x14ac:dyDescent="0.2">
      <c r="B53" s="4"/>
    </row>
    <row r="54" spans="2:2" x14ac:dyDescent="0.2">
      <c r="B54" s="4"/>
    </row>
    <row r="55" spans="2:2" x14ac:dyDescent="0.2">
      <c r="B55" s="4"/>
    </row>
    <row r="56" spans="2:2" x14ac:dyDescent="0.2">
      <c r="B56" s="4"/>
    </row>
    <row r="57" spans="2:2" x14ac:dyDescent="0.2">
      <c r="B57" s="4"/>
    </row>
    <row r="58" spans="2:2" x14ac:dyDescent="0.2">
      <c r="B58" s="4"/>
    </row>
    <row r="59" spans="2:2" x14ac:dyDescent="0.2">
      <c r="B59" s="4"/>
    </row>
    <row r="60" spans="2:2" x14ac:dyDescent="0.2">
      <c r="B60" s="4"/>
    </row>
    <row r="61" spans="2:2" x14ac:dyDescent="0.2">
      <c r="B61" s="4"/>
    </row>
    <row r="62" spans="2:2" x14ac:dyDescent="0.2">
      <c r="B62" s="4"/>
    </row>
    <row r="63" spans="2:2" x14ac:dyDescent="0.2">
      <c r="B63" s="4"/>
    </row>
    <row r="64" spans="2:2" x14ac:dyDescent="0.2">
      <c r="B64" s="4"/>
    </row>
    <row r="65" spans="2:2" x14ac:dyDescent="0.2">
      <c r="B65" s="4"/>
    </row>
    <row r="66" spans="2:2" x14ac:dyDescent="0.2">
      <c r="B66" s="4"/>
    </row>
    <row r="67" spans="2:2" x14ac:dyDescent="0.2">
      <c r="B67" s="4"/>
    </row>
    <row r="68" spans="2:2" x14ac:dyDescent="0.2">
      <c r="B68" s="4"/>
    </row>
    <row r="69" spans="2:2" x14ac:dyDescent="0.2">
      <c r="B69" s="4"/>
    </row>
    <row r="70" spans="2:2" x14ac:dyDescent="0.2">
      <c r="B70" s="4"/>
    </row>
    <row r="71" spans="2:2" x14ac:dyDescent="0.2">
      <c r="B71" s="4"/>
    </row>
    <row r="72" spans="2:2" x14ac:dyDescent="0.2">
      <c r="B72" s="4"/>
    </row>
    <row r="73" spans="2:2" x14ac:dyDescent="0.2">
      <c r="B73" s="4"/>
    </row>
    <row r="74" spans="2:2" x14ac:dyDescent="0.2">
      <c r="B74" s="4"/>
    </row>
    <row r="75" spans="2:2" x14ac:dyDescent="0.2">
      <c r="B75" s="4"/>
    </row>
    <row r="76" spans="2:2" x14ac:dyDescent="0.2">
      <c r="B76" s="4"/>
    </row>
    <row r="77" spans="2:2" x14ac:dyDescent="0.2">
      <c r="B77" s="4"/>
    </row>
    <row r="78" spans="2:2" x14ac:dyDescent="0.2">
      <c r="B78" s="4"/>
    </row>
    <row r="79" spans="2:2" x14ac:dyDescent="0.2">
      <c r="B79" s="4"/>
    </row>
    <row r="80" spans="2:2" x14ac:dyDescent="0.2">
      <c r="B80" s="4"/>
    </row>
    <row r="81" spans="2:2" x14ac:dyDescent="0.2">
      <c r="B81" s="4"/>
    </row>
    <row r="82" spans="2:2" x14ac:dyDescent="0.2">
      <c r="B82" s="4"/>
    </row>
    <row r="83" spans="2:2" x14ac:dyDescent="0.2">
      <c r="B83" s="4"/>
    </row>
    <row r="84" spans="2:2" x14ac:dyDescent="0.2">
      <c r="B84" s="4"/>
    </row>
    <row r="85" spans="2:2" x14ac:dyDescent="0.2">
      <c r="B85" s="4"/>
    </row>
    <row r="86" spans="2:2" x14ac:dyDescent="0.2">
      <c r="B86" s="4"/>
    </row>
    <row r="87" spans="2:2" x14ac:dyDescent="0.2">
      <c r="B87" s="4"/>
    </row>
    <row r="88" spans="2:2" x14ac:dyDescent="0.2">
      <c r="B88" s="4"/>
    </row>
    <row r="89" spans="2:2" x14ac:dyDescent="0.2">
      <c r="B89" s="4"/>
    </row>
    <row r="90" spans="2:2" x14ac:dyDescent="0.2">
      <c r="B90" s="4"/>
    </row>
    <row r="91" spans="2:2" x14ac:dyDescent="0.2">
      <c r="B91" s="4"/>
    </row>
    <row r="92" spans="2:2" x14ac:dyDescent="0.2">
      <c r="B92" s="4"/>
    </row>
    <row r="93" spans="2:2" x14ac:dyDescent="0.2">
      <c r="B93" s="4"/>
    </row>
    <row r="94" spans="2:2" x14ac:dyDescent="0.2">
      <c r="B94" s="4"/>
    </row>
    <row r="95" spans="2:2" x14ac:dyDescent="0.2">
      <c r="B95" s="4"/>
    </row>
    <row r="96" spans="2:2" x14ac:dyDescent="0.2">
      <c r="B96" s="4"/>
    </row>
    <row r="97" spans="2:2" x14ac:dyDescent="0.2">
      <c r="B97" s="4"/>
    </row>
    <row r="98" spans="2:2" x14ac:dyDescent="0.2">
      <c r="B98" s="4"/>
    </row>
    <row r="99" spans="2:2" x14ac:dyDescent="0.2">
      <c r="B99" s="4"/>
    </row>
    <row r="100" spans="2:2" x14ac:dyDescent="0.2">
      <c r="B100" s="4"/>
    </row>
    <row r="101" spans="2:2" x14ac:dyDescent="0.2">
      <c r="B101" s="4"/>
    </row>
    <row r="102" spans="2:2" x14ac:dyDescent="0.2">
      <c r="B102" s="4"/>
    </row>
    <row r="103" spans="2:2" x14ac:dyDescent="0.2">
      <c r="B103" s="4"/>
    </row>
    <row r="104" spans="2:2" x14ac:dyDescent="0.2">
      <c r="B104" s="4"/>
    </row>
    <row r="105" spans="2:2" x14ac:dyDescent="0.2">
      <c r="B105" s="4"/>
    </row>
    <row r="106" spans="2:2" x14ac:dyDescent="0.2">
      <c r="B106" s="4"/>
    </row>
    <row r="107" spans="2:2" x14ac:dyDescent="0.2">
      <c r="B107" s="4"/>
    </row>
    <row r="108" spans="2:2" x14ac:dyDescent="0.2">
      <c r="B108" s="4"/>
    </row>
    <row r="109" spans="2:2" x14ac:dyDescent="0.2">
      <c r="B109" s="4"/>
    </row>
    <row r="110" spans="2:2" x14ac:dyDescent="0.2">
      <c r="B110" s="4"/>
    </row>
    <row r="111" spans="2:2" x14ac:dyDescent="0.2">
      <c r="B111" s="4"/>
    </row>
    <row r="112" spans="2:2" x14ac:dyDescent="0.2">
      <c r="B112" s="4"/>
    </row>
    <row r="113" spans="2:2" x14ac:dyDescent="0.2">
      <c r="B113" s="4"/>
    </row>
    <row r="114" spans="2:2" x14ac:dyDescent="0.2">
      <c r="B114" s="4"/>
    </row>
    <row r="115" spans="2:2" x14ac:dyDescent="0.2">
      <c r="B115" s="4"/>
    </row>
    <row r="116" spans="2:2" x14ac:dyDescent="0.2">
      <c r="B116" s="4"/>
    </row>
    <row r="117" spans="2:2" x14ac:dyDescent="0.2">
      <c r="B117" s="4"/>
    </row>
    <row r="118" spans="2:2" x14ac:dyDescent="0.2">
      <c r="B118" s="4"/>
    </row>
    <row r="119" spans="2:2" x14ac:dyDescent="0.2">
      <c r="B119" s="4"/>
    </row>
    <row r="120" spans="2:2" x14ac:dyDescent="0.2">
      <c r="B120" s="4"/>
    </row>
    <row r="121" spans="2:2" x14ac:dyDescent="0.2">
      <c r="B121" s="4"/>
    </row>
    <row r="122" spans="2:2" x14ac:dyDescent="0.2">
      <c r="B122" s="4"/>
    </row>
    <row r="123" spans="2:2" x14ac:dyDescent="0.2">
      <c r="B123" s="4"/>
    </row>
    <row r="124" spans="2:2" x14ac:dyDescent="0.2">
      <c r="B124" s="4"/>
    </row>
    <row r="125" spans="2:2" x14ac:dyDescent="0.2">
      <c r="B125" s="4"/>
    </row>
    <row r="126" spans="2:2" x14ac:dyDescent="0.2">
      <c r="B126" s="4"/>
    </row>
    <row r="127" spans="2:2" x14ac:dyDescent="0.2">
      <c r="B127" s="4"/>
    </row>
    <row r="128" spans="2:2" x14ac:dyDescent="0.2">
      <c r="B128" s="4"/>
    </row>
    <row r="129" spans="2:2" x14ac:dyDescent="0.2">
      <c r="B129" s="4"/>
    </row>
    <row r="130" spans="2:2" x14ac:dyDescent="0.2">
      <c r="B130" s="4"/>
    </row>
    <row r="131" spans="2:2" x14ac:dyDescent="0.2">
      <c r="B131" s="4"/>
    </row>
    <row r="132" spans="2:2" x14ac:dyDescent="0.2">
      <c r="B132" s="4"/>
    </row>
    <row r="133" spans="2:2" x14ac:dyDescent="0.2">
      <c r="B133" s="4"/>
    </row>
    <row r="134" spans="2:2" x14ac:dyDescent="0.2">
      <c r="B134" s="4"/>
    </row>
    <row r="135" spans="2:2" x14ac:dyDescent="0.2">
      <c r="B135" s="4"/>
    </row>
    <row r="136" spans="2:2" x14ac:dyDescent="0.2">
      <c r="B136" s="4"/>
    </row>
    <row r="137" spans="2:2" x14ac:dyDescent="0.2">
      <c r="B137" s="4"/>
    </row>
    <row r="138" spans="2:2" x14ac:dyDescent="0.2">
      <c r="B138" s="4"/>
    </row>
    <row r="139" spans="2:2" x14ac:dyDescent="0.2">
      <c r="B139" s="4"/>
    </row>
    <row r="140" spans="2:2" x14ac:dyDescent="0.2">
      <c r="B140" s="4"/>
    </row>
    <row r="141" spans="2:2" x14ac:dyDescent="0.2">
      <c r="B141" s="4"/>
    </row>
    <row r="142" spans="2:2" x14ac:dyDescent="0.2">
      <c r="B142" s="4"/>
    </row>
    <row r="143" spans="2:2" x14ac:dyDescent="0.2">
      <c r="B143" s="4"/>
    </row>
    <row r="144" spans="2:2" x14ac:dyDescent="0.2">
      <c r="B144" s="4"/>
    </row>
    <row r="145" spans="2:2" x14ac:dyDescent="0.2">
      <c r="B145" s="4"/>
    </row>
    <row r="146" spans="2:2" x14ac:dyDescent="0.2">
      <c r="B146" s="4"/>
    </row>
    <row r="147" spans="2:2" x14ac:dyDescent="0.2">
      <c r="B147" s="4"/>
    </row>
    <row r="148" spans="2:2" x14ac:dyDescent="0.2">
      <c r="B148" s="4"/>
    </row>
    <row r="149" spans="2:2" x14ac:dyDescent="0.2">
      <c r="B149" s="4"/>
    </row>
    <row r="150" spans="2:2" x14ac:dyDescent="0.2">
      <c r="B150" s="4"/>
    </row>
    <row r="151" spans="2:2" x14ac:dyDescent="0.2">
      <c r="B151" s="4"/>
    </row>
    <row r="152" spans="2:2" x14ac:dyDescent="0.2">
      <c r="B152" s="4"/>
    </row>
    <row r="153" spans="2:2" x14ac:dyDescent="0.2">
      <c r="B153" s="4"/>
    </row>
    <row r="154" spans="2:2" x14ac:dyDescent="0.2">
      <c r="B154" s="4"/>
    </row>
    <row r="155" spans="2:2" x14ac:dyDescent="0.2">
      <c r="B155" s="4"/>
    </row>
    <row r="156" spans="2:2" x14ac:dyDescent="0.2">
      <c r="B156" s="4"/>
    </row>
    <row r="157" spans="2:2" x14ac:dyDescent="0.2">
      <c r="B157" s="4"/>
    </row>
    <row r="158" spans="2:2" x14ac:dyDescent="0.2">
      <c r="B158" s="4"/>
    </row>
    <row r="159" spans="2:2" x14ac:dyDescent="0.2">
      <c r="B159" s="4"/>
    </row>
    <row r="160" spans="2:2" x14ac:dyDescent="0.2">
      <c r="B160" s="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row r="209" spans="2:2" x14ac:dyDescent="0.2">
      <c r="B209" s="4"/>
    </row>
    <row r="210" spans="2:2" x14ac:dyDescent="0.2">
      <c r="B210" s="4"/>
    </row>
    <row r="211" spans="2:2" x14ac:dyDescent="0.2">
      <c r="B211" s="4"/>
    </row>
    <row r="212" spans="2:2" x14ac:dyDescent="0.2">
      <c r="B212" s="4"/>
    </row>
    <row r="213" spans="2:2" x14ac:dyDescent="0.2">
      <c r="B213" s="4"/>
    </row>
    <row r="214" spans="2:2" x14ac:dyDescent="0.2">
      <c r="B214" s="4"/>
    </row>
    <row r="215" spans="2:2" x14ac:dyDescent="0.2">
      <c r="B215" s="4"/>
    </row>
    <row r="216" spans="2:2" x14ac:dyDescent="0.2">
      <c r="B216" s="4"/>
    </row>
  </sheetData>
  <mergeCells count="43">
    <mergeCell ref="H1:I1"/>
    <mergeCell ref="A10:B10"/>
    <mergeCell ref="A11:B11"/>
    <mergeCell ref="A12:B12"/>
    <mergeCell ref="A38:B38"/>
    <mergeCell ref="A23:B23"/>
    <mergeCell ref="A13:B13"/>
    <mergeCell ref="A7:B7"/>
    <mergeCell ref="A8:B8"/>
    <mergeCell ref="A9:B9"/>
    <mergeCell ref="A14:B14"/>
    <mergeCell ref="A36:B36"/>
    <mergeCell ref="A37:B37"/>
    <mergeCell ref="A35:B35"/>
    <mergeCell ref="A6:B6"/>
    <mergeCell ref="A15:B15"/>
    <mergeCell ref="A33:B33"/>
    <mergeCell ref="A16:B16"/>
    <mergeCell ref="A17:B17"/>
    <mergeCell ref="A18:B18"/>
    <mergeCell ref="A19:B19"/>
    <mergeCell ref="A25:B25"/>
    <mergeCell ref="A26:B26"/>
    <mergeCell ref="A32:B32"/>
    <mergeCell ref="A31:B31"/>
    <mergeCell ref="A20:B20"/>
    <mergeCell ref="A21:B21"/>
    <mergeCell ref="A22:B22"/>
    <mergeCell ref="A24:B24"/>
    <mergeCell ref="A47:B47"/>
    <mergeCell ref="A30:B30"/>
    <mergeCell ref="A27:B27"/>
    <mergeCell ref="A43:B43"/>
    <mergeCell ref="A42:B42"/>
    <mergeCell ref="A41:B41"/>
    <mergeCell ref="A40:B40"/>
    <mergeCell ref="A39:B39"/>
    <mergeCell ref="A28:B28"/>
    <mergeCell ref="A29:B29"/>
    <mergeCell ref="A34:B34"/>
    <mergeCell ref="A44:B44"/>
    <mergeCell ref="A46:B46"/>
    <mergeCell ref="A45:B45"/>
  </mergeCells>
  <hyperlinks>
    <hyperlink ref="H1:I1" location="Index!A1" display="Regresar al Índice" xr:uid="{00000000-0004-0000-2300-000000000000}"/>
  </hyperlink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3932B-8FD0-4A66-8AF8-EA5712D1A630}">
  <sheetPr codeName="Hoja15"/>
  <dimension ref="A1:I39"/>
  <sheetViews>
    <sheetView workbookViewId="0"/>
  </sheetViews>
  <sheetFormatPr baseColWidth="10" defaultRowHeight="12.75" x14ac:dyDescent="0.2"/>
  <cols>
    <col min="1" max="1" width="25.28515625" style="27" customWidth="1"/>
    <col min="2" max="16384" width="11.42578125" style="27"/>
  </cols>
  <sheetData>
    <row r="1" spans="1:9" ht="15" x14ac:dyDescent="0.25">
      <c r="A1" s="27" t="s">
        <v>1816</v>
      </c>
      <c r="H1" s="149" t="s">
        <v>1294</v>
      </c>
      <c r="I1" s="149"/>
    </row>
    <row r="2" spans="1:9" x14ac:dyDescent="0.2">
      <c r="A2" s="81" t="s">
        <v>1680</v>
      </c>
    </row>
    <row r="6" spans="1:9" ht="38.25" x14ac:dyDescent="0.2">
      <c r="A6" s="326" t="s">
        <v>2</v>
      </c>
      <c r="B6" s="326" t="s">
        <v>594</v>
      </c>
      <c r="C6" s="326" t="s">
        <v>592</v>
      </c>
      <c r="D6" s="326" t="s">
        <v>124</v>
      </c>
    </row>
    <row r="7" spans="1:9" x14ac:dyDescent="0.2">
      <c r="A7" s="327" t="s">
        <v>3</v>
      </c>
      <c r="B7" s="328">
        <v>6501.1</v>
      </c>
      <c r="C7" s="329">
        <v>2.5000000000000001E-2</v>
      </c>
      <c r="D7" s="329">
        <v>0.123</v>
      </c>
    </row>
    <row r="8" spans="1:9" x14ac:dyDescent="0.2">
      <c r="A8" s="327" t="s">
        <v>4</v>
      </c>
      <c r="B8" s="330">
        <v>26151.7</v>
      </c>
      <c r="C8" s="298">
        <v>0.1</v>
      </c>
      <c r="D8" s="331">
        <v>3.7999999999999999E-2</v>
      </c>
    </row>
    <row r="9" spans="1:9" x14ac:dyDescent="0.2">
      <c r="A9" s="327" t="s">
        <v>5</v>
      </c>
      <c r="B9" s="332">
        <v>193.2</v>
      </c>
      <c r="C9" s="329">
        <v>1E-3</v>
      </c>
      <c r="D9" s="333">
        <v>-0.109</v>
      </c>
    </row>
    <row r="10" spans="1:9" x14ac:dyDescent="0.2">
      <c r="A10" s="327" t="s">
        <v>6</v>
      </c>
      <c r="B10" s="330">
        <v>7346.4</v>
      </c>
      <c r="C10" s="298">
        <v>2.8000000000000001E-2</v>
      </c>
      <c r="D10" s="331">
        <v>-0.28299999999999997</v>
      </c>
    </row>
    <row r="11" spans="1:9" x14ac:dyDescent="0.2">
      <c r="A11" s="327" t="s">
        <v>7</v>
      </c>
      <c r="B11" s="332">
        <v>577.29999999999995</v>
      </c>
      <c r="C11" s="329">
        <v>2E-3</v>
      </c>
      <c r="D11" s="333">
        <v>-0.23799999999999999</v>
      </c>
    </row>
    <row r="12" spans="1:9" x14ac:dyDescent="0.2">
      <c r="A12" s="327" t="s">
        <v>8</v>
      </c>
      <c r="B12" s="330">
        <v>35607.4</v>
      </c>
      <c r="C12" s="298">
        <v>0.13600000000000001</v>
      </c>
      <c r="D12" s="331">
        <v>1E-3</v>
      </c>
    </row>
    <row r="13" spans="1:9" x14ac:dyDescent="0.2">
      <c r="A13" s="327" t="s">
        <v>9</v>
      </c>
      <c r="B13" s="328">
        <v>1924.4</v>
      </c>
      <c r="C13" s="329">
        <v>7.0000000000000001E-3</v>
      </c>
      <c r="D13" s="333">
        <v>0.22900000000000001</v>
      </c>
    </row>
    <row r="14" spans="1:9" x14ac:dyDescent="0.2">
      <c r="A14" s="327" t="s">
        <v>10</v>
      </c>
      <c r="B14" s="330">
        <v>32473.9</v>
      </c>
      <c r="C14" s="298">
        <v>0.124</v>
      </c>
      <c r="D14" s="331">
        <v>0.114</v>
      </c>
    </row>
    <row r="15" spans="1:9" x14ac:dyDescent="0.2">
      <c r="A15" s="327" t="s">
        <v>11</v>
      </c>
      <c r="B15" s="332">
        <v>555</v>
      </c>
      <c r="C15" s="329">
        <v>2E-3</v>
      </c>
      <c r="D15" s="333">
        <v>0.217</v>
      </c>
    </row>
    <row r="16" spans="1:9" x14ac:dyDescent="0.2">
      <c r="A16" s="327" t="s">
        <v>12</v>
      </c>
      <c r="B16" s="330">
        <v>1652.3</v>
      </c>
      <c r="C16" s="298">
        <v>6.0000000000000001E-3</v>
      </c>
      <c r="D16" s="331">
        <v>-9.1999999999999998E-2</v>
      </c>
    </row>
    <row r="17" spans="1:4" x14ac:dyDescent="0.2">
      <c r="A17" s="327" t="s">
        <v>13</v>
      </c>
      <c r="B17" s="328">
        <v>10839.3</v>
      </c>
      <c r="C17" s="329">
        <v>4.1000000000000002E-2</v>
      </c>
      <c r="D17" s="333">
        <v>0.10199999999999999</v>
      </c>
    </row>
    <row r="18" spans="1:4" x14ac:dyDescent="0.2">
      <c r="A18" s="327" t="s">
        <v>14</v>
      </c>
      <c r="B18" s="330">
        <v>16133.7</v>
      </c>
      <c r="C18" s="298">
        <v>6.2E-2</v>
      </c>
      <c r="D18" s="331">
        <v>6.7000000000000004E-2</v>
      </c>
    </row>
    <row r="19" spans="1:4" x14ac:dyDescent="0.2">
      <c r="A19" s="327" t="s">
        <v>15</v>
      </c>
      <c r="B19" s="332">
        <v>615.20000000000005</v>
      </c>
      <c r="C19" s="329">
        <v>2E-3</v>
      </c>
      <c r="D19" s="333">
        <v>0.02</v>
      </c>
    </row>
    <row r="20" spans="1:4" x14ac:dyDescent="0.2">
      <c r="A20" s="327" t="s">
        <v>16</v>
      </c>
      <c r="B20" s="330">
        <v>2067.8000000000002</v>
      </c>
      <c r="C20" s="298">
        <v>8.0000000000000002E-3</v>
      </c>
      <c r="D20" s="331">
        <v>0.45300000000000001</v>
      </c>
    </row>
    <row r="21" spans="1:4" x14ac:dyDescent="0.2">
      <c r="A21" s="334" t="s">
        <v>0</v>
      </c>
      <c r="B21" s="335">
        <v>14162.7</v>
      </c>
      <c r="C21" s="336">
        <v>5.3999999999999999E-2</v>
      </c>
      <c r="D21" s="337">
        <v>0.13</v>
      </c>
    </row>
    <row r="22" spans="1:4" x14ac:dyDescent="0.2">
      <c r="A22" s="327" t="s">
        <v>17</v>
      </c>
      <c r="B22" s="330">
        <v>3358.3</v>
      </c>
      <c r="C22" s="298">
        <v>1.2999999999999999E-2</v>
      </c>
      <c r="D22" s="331">
        <v>-0.16500000000000001</v>
      </c>
    </row>
    <row r="23" spans="1:4" x14ac:dyDescent="0.2">
      <c r="A23" s="327" t="s">
        <v>18</v>
      </c>
      <c r="B23" s="328">
        <v>1592.6</v>
      </c>
      <c r="C23" s="329">
        <v>6.0000000000000001E-3</v>
      </c>
      <c r="D23" s="333">
        <v>0.123</v>
      </c>
    </row>
    <row r="24" spans="1:4" x14ac:dyDescent="0.2">
      <c r="A24" s="327" t="s">
        <v>19</v>
      </c>
      <c r="B24" s="338">
        <v>149.69999999999999</v>
      </c>
      <c r="C24" s="298">
        <v>1E-3</v>
      </c>
      <c r="D24" s="331">
        <v>-4.2000000000000003E-2</v>
      </c>
    </row>
    <row r="25" spans="1:4" x14ac:dyDescent="0.2">
      <c r="A25" s="327" t="s">
        <v>20</v>
      </c>
      <c r="B25" s="328">
        <v>27274.6</v>
      </c>
      <c r="C25" s="329">
        <v>0.104</v>
      </c>
      <c r="D25" s="333">
        <v>0.106</v>
      </c>
    </row>
    <row r="26" spans="1:4" x14ac:dyDescent="0.2">
      <c r="A26" s="327" t="s">
        <v>21</v>
      </c>
      <c r="B26" s="338">
        <v>670</v>
      </c>
      <c r="C26" s="298">
        <v>3.0000000000000001E-3</v>
      </c>
      <c r="D26" s="331">
        <v>8.0000000000000002E-3</v>
      </c>
    </row>
    <row r="27" spans="1:4" x14ac:dyDescent="0.2">
      <c r="A27" s="327" t="s">
        <v>22</v>
      </c>
      <c r="B27" s="328">
        <v>9232.9</v>
      </c>
      <c r="C27" s="329">
        <v>3.5000000000000003E-2</v>
      </c>
      <c r="D27" s="333">
        <v>1.9E-2</v>
      </c>
    </row>
    <row r="28" spans="1:4" x14ac:dyDescent="0.2">
      <c r="A28" s="327" t="s">
        <v>23</v>
      </c>
      <c r="B28" s="330">
        <v>9115.1</v>
      </c>
      <c r="C28" s="298">
        <v>3.5000000000000003E-2</v>
      </c>
      <c r="D28" s="331">
        <v>0.128</v>
      </c>
    </row>
    <row r="29" spans="1:4" x14ac:dyDescent="0.2">
      <c r="A29" s="327" t="s">
        <v>24</v>
      </c>
      <c r="B29" s="332">
        <v>5.5</v>
      </c>
      <c r="C29" s="329">
        <v>0</v>
      </c>
      <c r="D29" s="333">
        <v>-0.86699999999999999</v>
      </c>
    </row>
    <row r="30" spans="1:4" x14ac:dyDescent="0.2">
      <c r="A30" s="327" t="s">
        <v>25</v>
      </c>
      <c r="B30" s="330">
        <v>10425.4</v>
      </c>
      <c r="C30" s="298">
        <v>0.04</v>
      </c>
      <c r="D30" s="331">
        <v>0.22600000000000001</v>
      </c>
    </row>
    <row r="31" spans="1:4" x14ac:dyDescent="0.2">
      <c r="A31" s="327" t="s">
        <v>26</v>
      </c>
      <c r="B31" s="328">
        <v>2211.8000000000002</v>
      </c>
      <c r="C31" s="329">
        <v>8.0000000000000002E-3</v>
      </c>
      <c r="D31" s="333">
        <v>0.13400000000000001</v>
      </c>
    </row>
    <row r="32" spans="1:4" x14ac:dyDescent="0.2">
      <c r="A32" s="327" t="s">
        <v>27</v>
      </c>
      <c r="B32" s="330">
        <v>12944.3</v>
      </c>
      <c r="C32" s="298">
        <v>4.9000000000000002E-2</v>
      </c>
      <c r="D32" s="331">
        <v>0.05</v>
      </c>
    </row>
    <row r="33" spans="1:4" x14ac:dyDescent="0.2">
      <c r="A33" s="327" t="s">
        <v>28</v>
      </c>
      <c r="B33" s="328">
        <v>4991.2</v>
      </c>
      <c r="C33" s="329">
        <v>1.9E-2</v>
      </c>
      <c r="D33" s="333">
        <v>-0.13900000000000001</v>
      </c>
    </row>
    <row r="34" spans="1:4" x14ac:dyDescent="0.2">
      <c r="A34" s="327" t="s">
        <v>29</v>
      </c>
      <c r="B34" s="330">
        <v>15738.9</v>
      </c>
      <c r="C34" s="298">
        <v>0.06</v>
      </c>
      <c r="D34" s="331">
        <v>-5.6000000000000001E-2</v>
      </c>
    </row>
    <row r="35" spans="1:4" x14ac:dyDescent="0.2">
      <c r="A35" s="327" t="s">
        <v>30</v>
      </c>
      <c r="B35" s="328">
        <v>1028.9000000000001</v>
      </c>
      <c r="C35" s="329">
        <v>4.0000000000000001E-3</v>
      </c>
      <c r="D35" s="333">
        <v>-4.7E-2</v>
      </c>
    </row>
    <row r="36" spans="1:4" x14ac:dyDescent="0.2">
      <c r="A36" s="327" t="s">
        <v>31</v>
      </c>
      <c r="B36" s="330">
        <v>4097.3</v>
      </c>
      <c r="C36" s="298">
        <v>1.6E-2</v>
      </c>
      <c r="D36" s="331">
        <v>-0.15</v>
      </c>
    </row>
    <row r="37" spans="1:4" x14ac:dyDescent="0.2">
      <c r="A37" s="327" t="s">
        <v>32</v>
      </c>
      <c r="B37" s="332">
        <v>679.6</v>
      </c>
      <c r="C37" s="329">
        <v>3.0000000000000001E-3</v>
      </c>
      <c r="D37" s="333">
        <v>6.4000000000000001E-2</v>
      </c>
    </row>
    <row r="38" spans="1:4" x14ac:dyDescent="0.2">
      <c r="A38" s="327" t="s">
        <v>33</v>
      </c>
      <c r="B38" s="330">
        <v>1786.1</v>
      </c>
      <c r="C38" s="298">
        <v>7.0000000000000001E-3</v>
      </c>
      <c r="D38" s="331">
        <v>-0.14799999999999999</v>
      </c>
    </row>
    <row r="39" spans="1:4" x14ac:dyDescent="0.2">
      <c r="A39" s="339" t="s">
        <v>52</v>
      </c>
      <c r="B39" s="340">
        <v>262104</v>
      </c>
      <c r="C39" s="341">
        <v>1</v>
      </c>
      <c r="D39" s="342">
        <v>3.9E-2</v>
      </c>
    </row>
  </sheetData>
  <mergeCells count="1">
    <mergeCell ref="H1:I1"/>
  </mergeCells>
  <hyperlinks>
    <hyperlink ref="H1:I1" location="Index!A1" display="Regresar al Índice" xr:uid="{8A5F44F8-4C8A-4B4B-A967-61B9F9DB8DA9}"/>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1"/>
  <dimension ref="A1:AN422"/>
  <sheetViews>
    <sheetView zoomScaleNormal="100" workbookViewId="0"/>
  </sheetViews>
  <sheetFormatPr baseColWidth="10" defaultColWidth="9.140625" defaultRowHeight="12.75" x14ac:dyDescent="0.2"/>
  <cols>
    <col min="1" max="1" width="6.140625" style="186" bestFit="1" customWidth="1"/>
    <col min="2" max="2" width="11.42578125" style="13" bestFit="1" customWidth="1"/>
    <col min="3" max="3" width="7.85546875" style="186" bestFit="1" customWidth="1"/>
    <col min="4" max="4" width="12.7109375" style="186" customWidth="1"/>
    <col min="5" max="5" width="12.140625" style="186" customWidth="1"/>
    <col min="6" max="6" width="11.140625" style="186" customWidth="1"/>
    <col min="7" max="7" width="12.140625" style="186" customWidth="1"/>
    <col min="8" max="8" width="9.7109375" style="186" bestFit="1" customWidth="1"/>
    <col min="9" max="9" width="9.140625" style="186"/>
    <col min="10" max="11" width="9.140625" style="186" bestFit="1" customWidth="1"/>
    <col min="12" max="12" width="9.28515625" style="186" bestFit="1" customWidth="1"/>
    <col min="13" max="13" width="9.140625" style="186" bestFit="1" customWidth="1"/>
    <col min="14" max="14" width="9.7109375" style="186" bestFit="1" customWidth="1"/>
    <col min="15" max="15" width="9.140625" style="186"/>
    <col min="16" max="16" width="6.140625" style="186" bestFit="1" customWidth="1"/>
    <col min="17" max="17" width="11.42578125" style="186" bestFit="1" customWidth="1"/>
    <col min="18" max="18" width="8.7109375" style="186" bestFit="1" customWidth="1"/>
    <col min="19" max="19" width="10.85546875" style="186" bestFit="1" customWidth="1"/>
    <col min="20" max="20" width="9.140625" style="186" bestFit="1" customWidth="1"/>
    <col min="21" max="21" width="9.28515625" style="186" bestFit="1" customWidth="1"/>
    <col min="22" max="22" width="10.85546875" style="186" bestFit="1" customWidth="1"/>
    <col min="23" max="23" width="9.7109375" style="186" bestFit="1" customWidth="1"/>
    <col min="24" max="24" width="9.140625" style="186"/>
    <col min="25" max="25" width="12.140625" style="186" bestFit="1" customWidth="1"/>
    <col min="26" max="26" width="9.140625" style="186" bestFit="1" customWidth="1"/>
    <col min="27" max="27" width="9.28515625" style="186" bestFit="1" customWidth="1"/>
    <col min="28" max="28" width="12.140625" style="186" bestFit="1" customWidth="1"/>
    <col min="29" max="29" width="9.7109375" style="186" bestFit="1" customWidth="1"/>
    <col min="30" max="30" width="9.140625" style="9"/>
    <col min="31" max="31" width="11.42578125" style="9" bestFit="1" customWidth="1"/>
    <col min="32" max="34" width="11.42578125" style="9" customWidth="1"/>
    <col min="35" max="35" width="32.42578125" style="9" bestFit="1" customWidth="1"/>
    <col min="36" max="36" width="15.7109375" style="9" bestFit="1" customWidth="1"/>
    <col min="37" max="38" width="9.140625" style="9"/>
    <col min="39" max="40" width="9.28515625" style="9" bestFit="1" customWidth="1"/>
    <col min="41" max="16384" width="9.140625" style="186"/>
  </cols>
  <sheetData>
    <row r="1" spans="1:40" s="9" customFormat="1" ht="15" x14ac:dyDescent="0.25">
      <c r="A1" s="27" t="s">
        <v>1838</v>
      </c>
      <c r="B1" s="13"/>
      <c r="C1" s="186"/>
      <c r="D1" s="186"/>
      <c r="E1" s="186"/>
      <c r="F1" s="186"/>
      <c r="G1" s="186"/>
      <c r="H1" s="151" t="s">
        <v>1294</v>
      </c>
      <c r="I1" s="151"/>
      <c r="J1" s="186"/>
      <c r="K1" s="186"/>
      <c r="L1" s="186"/>
      <c r="M1" s="186"/>
      <c r="N1" s="186"/>
      <c r="O1" s="186"/>
      <c r="P1" s="186"/>
      <c r="Q1" s="186"/>
      <c r="R1" s="186"/>
      <c r="S1" s="186"/>
      <c r="T1" s="186"/>
      <c r="U1" s="186"/>
      <c r="V1" s="186"/>
      <c r="W1" s="186"/>
      <c r="X1" s="186"/>
      <c r="Y1" s="186"/>
      <c r="Z1" s="186"/>
      <c r="AA1" s="186"/>
      <c r="AB1" s="186"/>
      <c r="AC1" s="186"/>
    </row>
    <row r="2" spans="1:40" x14ac:dyDescent="0.2">
      <c r="A2" s="152" t="s">
        <v>1814</v>
      </c>
    </row>
    <row r="3" spans="1:40" x14ac:dyDescent="0.2">
      <c r="A3" s="11" t="s">
        <v>605</v>
      </c>
    </row>
    <row r="5" spans="1:40" x14ac:dyDescent="0.2">
      <c r="B5" s="4"/>
    </row>
    <row r="6" spans="1:40" s="9" customFormat="1" x14ac:dyDescent="0.2">
      <c r="A6" s="27"/>
      <c r="B6" s="27"/>
      <c r="C6" s="187"/>
      <c r="D6" s="141" t="s">
        <v>397</v>
      </c>
      <c r="E6" s="141"/>
      <c r="F6" s="141"/>
      <c r="G6" s="141"/>
      <c r="H6" s="141"/>
      <c r="I6" s="187"/>
      <c r="J6" s="141" t="s">
        <v>398</v>
      </c>
      <c r="K6" s="141"/>
      <c r="L6" s="141"/>
      <c r="M6" s="141"/>
      <c r="N6" s="141"/>
      <c r="O6" s="27"/>
      <c r="P6" s="27"/>
      <c r="Q6" s="27"/>
      <c r="R6" s="27"/>
      <c r="S6" s="141" t="s">
        <v>397</v>
      </c>
      <c r="T6" s="141"/>
      <c r="U6" s="141"/>
      <c r="V6" s="141"/>
      <c r="W6" s="141"/>
      <c r="X6" s="27"/>
      <c r="Y6" s="141" t="s">
        <v>398</v>
      </c>
      <c r="Z6" s="141"/>
      <c r="AA6" s="141"/>
      <c r="AB6" s="141"/>
      <c r="AC6" s="141"/>
      <c r="AD6" s="27"/>
      <c r="AE6" s="27"/>
      <c r="AF6" s="27"/>
      <c r="AG6" s="27"/>
      <c r="AH6" s="27"/>
      <c r="AI6" s="27" t="s">
        <v>390</v>
      </c>
      <c r="AJ6" s="27"/>
      <c r="AK6" s="27"/>
      <c r="AL6" s="27"/>
      <c r="AM6" s="27" t="s">
        <v>390</v>
      </c>
      <c r="AN6" s="27"/>
    </row>
    <row r="7" spans="1:40" s="9" customFormat="1" ht="51" x14ac:dyDescent="0.2">
      <c r="A7" s="37"/>
      <c r="B7" s="27"/>
      <c r="C7" s="33" t="s">
        <v>2</v>
      </c>
      <c r="D7" s="34" t="s">
        <v>1529</v>
      </c>
      <c r="E7" s="34" t="s">
        <v>1530</v>
      </c>
      <c r="F7" s="34" t="s">
        <v>1531</v>
      </c>
      <c r="G7" s="34" t="s">
        <v>399</v>
      </c>
      <c r="H7" s="35" t="s">
        <v>0</v>
      </c>
      <c r="I7" s="188"/>
      <c r="J7" s="34" t="s">
        <v>1529</v>
      </c>
      <c r="K7" s="34" t="s">
        <v>1530</v>
      </c>
      <c r="L7" s="34" t="s">
        <v>1531</v>
      </c>
      <c r="M7" s="34" t="s">
        <v>399</v>
      </c>
      <c r="N7" s="35" t="s">
        <v>400</v>
      </c>
      <c r="O7" s="27"/>
      <c r="P7" s="27"/>
      <c r="Q7" s="27"/>
      <c r="R7" s="33" t="s">
        <v>2</v>
      </c>
      <c r="S7" s="34" t="s">
        <v>1529</v>
      </c>
      <c r="T7" s="34" t="s">
        <v>1530</v>
      </c>
      <c r="U7" s="34" t="s">
        <v>1531</v>
      </c>
      <c r="V7" s="34" t="s">
        <v>399</v>
      </c>
      <c r="W7" s="35" t="s">
        <v>1</v>
      </c>
      <c r="X7" s="188"/>
      <c r="Y7" s="34" t="s">
        <v>1529</v>
      </c>
      <c r="Z7" s="34" t="s">
        <v>1530</v>
      </c>
      <c r="AA7" s="34" t="s">
        <v>1531</v>
      </c>
      <c r="AB7" s="34" t="s">
        <v>399</v>
      </c>
      <c r="AC7" s="35" t="s">
        <v>400</v>
      </c>
      <c r="AD7" s="27"/>
      <c r="AE7" s="36" t="s">
        <v>344</v>
      </c>
      <c r="AF7" s="27"/>
      <c r="AG7" s="27"/>
      <c r="AH7" s="27"/>
      <c r="AI7" s="34" t="s">
        <v>380</v>
      </c>
      <c r="AJ7" s="34" t="s">
        <v>381</v>
      </c>
      <c r="AK7" s="27"/>
      <c r="AL7" s="27"/>
      <c r="AM7" s="34" t="s">
        <v>382</v>
      </c>
      <c r="AN7" s="34" t="s">
        <v>383</v>
      </c>
    </row>
    <row r="8" spans="1:40" s="9" customFormat="1" x14ac:dyDescent="0.2">
      <c r="A8" s="27">
        <v>2018</v>
      </c>
      <c r="B8" s="27" t="s">
        <v>38</v>
      </c>
      <c r="C8" s="189" t="s">
        <v>0</v>
      </c>
      <c r="D8" s="189">
        <v>395444</v>
      </c>
      <c r="E8" s="190">
        <v>16331</v>
      </c>
      <c r="F8" s="190">
        <v>19832</v>
      </c>
      <c r="G8" s="190">
        <v>431607</v>
      </c>
      <c r="H8" s="191">
        <v>4.5949208423403699E-2</v>
      </c>
      <c r="I8" s="187"/>
      <c r="J8" s="189">
        <v>96340.516560269956</v>
      </c>
      <c r="K8" s="190">
        <v>4400.3771155299992</v>
      </c>
      <c r="L8" s="190">
        <v>6765.8196397199963</v>
      </c>
      <c r="M8" s="190">
        <v>107506.71331551996</v>
      </c>
      <c r="N8" s="191">
        <v>6.2933926924759451E-2</v>
      </c>
      <c r="O8" s="27"/>
      <c r="P8" s="27">
        <v>2018</v>
      </c>
      <c r="Q8" s="27" t="s">
        <v>38</v>
      </c>
      <c r="R8" s="27" t="s">
        <v>1</v>
      </c>
      <c r="S8" s="192">
        <v>4539339</v>
      </c>
      <c r="T8" s="192">
        <v>201752</v>
      </c>
      <c r="U8" s="192">
        <v>292123</v>
      </c>
      <c r="V8" s="192">
        <v>5033214</v>
      </c>
      <c r="W8" s="193">
        <v>5.8039058144557336E-2</v>
      </c>
      <c r="X8" s="194"/>
      <c r="Y8" s="192">
        <v>1169489.6247430597</v>
      </c>
      <c r="Z8" s="192">
        <v>55742.428130130014</v>
      </c>
      <c r="AA8" s="192">
        <v>104863.13944229996</v>
      </c>
      <c r="AB8" s="192">
        <v>1330095.1923154898</v>
      </c>
      <c r="AC8" s="193">
        <v>7.8838823001645089E-2</v>
      </c>
      <c r="AD8" s="27"/>
      <c r="AE8" s="27" t="s">
        <v>38</v>
      </c>
      <c r="AF8" s="27" t="s">
        <v>0</v>
      </c>
      <c r="AG8" s="27">
        <v>2018</v>
      </c>
      <c r="AH8" s="27" t="s">
        <v>38</v>
      </c>
      <c r="AI8" s="229">
        <f>K8/M8</f>
        <v>4.0931184479757965E-2</v>
      </c>
      <c r="AJ8" s="229">
        <f>L8/M8</f>
        <v>6.2933926924759451E-2</v>
      </c>
      <c r="AK8" s="27"/>
      <c r="AL8" s="27" t="s">
        <v>1</v>
      </c>
      <c r="AM8" s="229">
        <f>Z8/AB8</f>
        <v>4.1908600566468536E-2</v>
      </c>
      <c r="AN8" s="229">
        <f>AA8/AB8</f>
        <v>7.8838823001645075E-2</v>
      </c>
    </row>
    <row r="9" spans="1:40" s="9" customFormat="1" x14ac:dyDescent="0.2">
      <c r="A9" s="27"/>
      <c r="B9" s="27" t="s">
        <v>39</v>
      </c>
      <c r="C9" s="189" t="s">
        <v>0</v>
      </c>
      <c r="D9" s="189">
        <v>396792</v>
      </c>
      <c r="E9" s="190">
        <v>15946</v>
      </c>
      <c r="F9" s="190">
        <v>19988</v>
      </c>
      <c r="G9" s="190">
        <v>432726</v>
      </c>
      <c r="H9" s="191">
        <v>4.619089215808618E-2</v>
      </c>
      <c r="I9" s="187"/>
      <c r="J9" s="189">
        <v>97417.589759420007</v>
      </c>
      <c r="K9" s="190">
        <v>4322.8508890399999</v>
      </c>
      <c r="L9" s="190">
        <v>6842.386196540001</v>
      </c>
      <c r="M9" s="190">
        <v>108582.82684500002</v>
      </c>
      <c r="N9" s="191">
        <v>6.3015362514989418E-2</v>
      </c>
      <c r="O9" s="27"/>
      <c r="P9" s="27"/>
      <c r="Q9" s="27" t="s">
        <v>39</v>
      </c>
      <c r="R9" s="27" t="s">
        <v>1</v>
      </c>
      <c r="S9" s="192">
        <v>4559076</v>
      </c>
      <c r="T9" s="192">
        <v>194516</v>
      </c>
      <c r="U9" s="192">
        <v>294575</v>
      </c>
      <c r="V9" s="192">
        <v>5048167</v>
      </c>
      <c r="W9" s="193">
        <v>5.8352863524522861E-2</v>
      </c>
      <c r="X9" s="194"/>
      <c r="Y9" s="192">
        <v>1183520.1715956097</v>
      </c>
      <c r="Z9" s="192">
        <v>54381.387081809997</v>
      </c>
      <c r="AA9" s="192">
        <v>106254.81239264998</v>
      </c>
      <c r="AB9" s="192">
        <v>1344156.37107007</v>
      </c>
      <c r="AC9" s="193">
        <v>7.9049442966268521E-2</v>
      </c>
      <c r="AD9" s="27"/>
      <c r="AE9" s="27" t="s">
        <v>39</v>
      </c>
      <c r="AF9" s="27" t="s">
        <v>0</v>
      </c>
      <c r="AG9" s="27"/>
      <c r="AH9" s="27" t="s">
        <v>39</v>
      </c>
      <c r="AI9" s="229">
        <f t="shared" ref="AI9:AI72" si="0">K9/M9</f>
        <v>3.9811552292802158E-2</v>
      </c>
      <c r="AJ9" s="229">
        <f t="shared" ref="AJ9:AJ72" si="1">L9/M9</f>
        <v>6.3015362514989418E-2</v>
      </c>
      <c r="AK9" s="27"/>
      <c r="AL9" s="27" t="s">
        <v>1</v>
      </c>
      <c r="AM9" s="229">
        <f t="shared" ref="AM9:AM72" si="2">Z9/AB9</f>
        <v>4.045763443320028E-2</v>
      </c>
      <c r="AN9" s="229">
        <f t="shared" ref="AN9:AN72" si="3">AA9/AB9</f>
        <v>7.9049442966268535E-2</v>
      </c>
    </row>
    <row r="10" spans="1:40" s="9" customFormat="1" x14ac:dyDescent="0.2">
      <c r="A10" s="27"/>
      <c r="B10" s="27" t="s">
        <v>40</v>
      </c>
      <c r="C10" s="189" t="s">
        <v>0</v>
      </c>
      <c r="D10" s="189">
        <v>396959</v>
      </c>
      <c r="E10" s="190">
        <v>16544</v>
      </c>
      <c r="F10" s="190">
        <v>19890</v>
      </c>
      <c r="G10" s="189">
        <f t="shared" ref="G10:G11" si="4">SUM(D10:F10)</f>
        <v>433393</v>
      </c>
      <c r="H10" s="191">
        <v>4.5893680793183095E-2</v>
      </c>
      <c r="I10" s="187"/>
      <c r="J10" s="189">
        <v>96728.314309110079</v>
      </c>
      <c r="K10" s="190">
        <v>4468.5448575199989</v>
      </c>
      <c r="L10" s="190">
        <v>6822.9172032899987</v>
      </c>
      <c r="M10" s="190">
        <v>108019.77636992007</v>
      </c>
      <c r="N10" s="191">
        <v>6.3163593117657624E-2</v>
      </c>
      <c r="O10" s="27"/>
      <c r="P10" s="27"/>
      <c r="Q10" s="27" t="s">
        <v>40</v>
      </c>
      <c r="R10" s="27" t="s">
        <v>1</v>
      </c>
      <c r="S10" s="192">
        <v>4561466</v>
      </c>
      <c r="T10" s="192">
        <v>200791</v>
      </c>
      <c r="U10" s="192">
        <v>297369</v>
      </c>
      <c r="V10" s="192">
        <v>5059626</v>
      </c>
      <c r="W10" s="193">
        <v>5.8772921160575899E-2</v>
      </c>
      <c r="X10" s="194"/>
      <c r="Y10" s="192">
        <v>1176406.7522191401</v>
      </c>
      <c r="Z10" s="192">
        <v>55812.684088100003</v>
      </c>
      <c r="AA10" s="192">
        <v>107163.55743987</v>
      </c>
      <c r="AB10" s="192">
        <v>1339382.99374711</v>
      </c>
      <c r="AC10" s="193">
        <v>8.0009644694729903E-2</v>
      </c>
      <c r="AD10" s="27"/>
      <c r="AE10" s="27" t="s">
        <v>40</v>
      </c>
      <c r="AF10" s="27" t="s">
        <v>0</v>
      </c>
      <c r="AG10" s="27"/>
      <c r="AH10" s="27" t="s">
        <v>40</v>
      </c>
      <c r="AI10" s="229">
        <f t="shared" si="0"/>
        <v>4.1367840294514263E-2</v>
      </c>
      <c r="AJ10" s="229">
        <f t="shared" si="1"/>
        <v>6.3163593117657624E-2</v>
      </c>
      <c r="AK10" s="27"/>
      <c r="AL10" s="27" t="s">
        <v>1</v>
      </c>
      <c r="AM10" s="229">
        <f t="shared" si="2"/>
        <v>4.1670444039278311E-2</v>
      </c>
      <c r="AN10" s="229">
        <f t="shared" si="3"/>
        <v>8.0009644694729959E-2</v>
      </c>
    </row>
    <row r="11" spans="1:40" s="9" customFormat="1" x14ac:dyDescent="0.2">
      <c r="A11" s="27"/>
      <c r="B11" s="27" t="s">
        <v>41</v>
      </c>
      <c r="C11" s="189" t="s">
        <v>0</v>
      </c>
      <c r="D11" s="189">
        <v>399346</v>
      </c>
      <c r="E11" s="190">
        <v>15796</v>
      </c>
      <c r="F11" s="190">
        <v>19644</v>
      </c>
      <c r="G11" s="189">
        <f t="shared" si="4"/>
        <v>434786</v>
      </c>
      <c r="H11" s="191">
        <v>4.5180847589388805E-2</v>
      </c>
      <c r="I11" s="187"/>
      <c r="J11" s="189">
        <v>98031.951187839994</v>
      </c>
      <c r="K11" s="190">
        <v>4309.6792990899985</v>
      </c>
      <c r="L11" s="190">
        <v>6726.7224611200008</v>
      </c>
      <c r="M11" s="190">
        <v>109068.35294805</v>
      </c>
      <c r="N11" s="191">
        <v>6.1674374640313716E-2</v>
      </c>
      <c r="O11" s="27"/>
      <c r="P11" s="27"/>
      <c r="Q11" s="27" t="s">
        <v>41</v>
      </c>
      <c r="R11" s="27" t="s">
        <v>1</v>
      </c>
      <c r="S11" s="192">
        <v>4585554</v>
      </c>
      <c r="T11" s="192">
        <v>192416</v>
      </c>
      <c r="U11" s="192">
        <v>299523</v>
      </c>
      <c r="V11" s="192">
        <v>5077493</v>
      </c>
      <c r="W11" s="193">
        <v>5.8990332433742403E-2</v>
      </c>
      <c r="X11" s="194"/>
      <c r="Y11" s="192">
        <v>1190570.0052648301</v>
      </c>
      <c r="Z11" s="192">
        <v>54139.186366900001</v>
      </c>
      <c r="AA11" s="192">
        <v>107446.57736124999</v>
      </c>
      <c r="AB11" s="192">
        <v>1352155.7689929802</v>
      </c>
      <c r="AC11" s="193">
        <v>7.9463165284034562E-2</v>
      </c>
      <c r="AD11" s="27"/>
      <c r="AE11" s="27" t="s">
        <v>41</v>
      </c>
      <c r="AF11" s="27" t="s">
        <v>0</v>
      </c>
      <c r="AG11" s="27"/>
      <c r="AH11" s="27" t="s">
        <v>41</v>
      </c>
      <c r="AI11" s="229">
        <f t="shared" si="0"/>
        <v>3.9513563582854579E-2</v>
      </c>
      <c r="AJ11" s="229">
        <f t="shared" si="1"/>
        <v>6.1674374640313716E-2</v>
      </c>
      <c r="AK11" s="27"/>
      <c r="AL11" s="27" t="s">
        <v>1</v>
      </c>
      <c r="AM11" s="229">
        <f t="shared" si="2"/>
        <v>4.0039163836293974E-2</v>
      </c>
      <c r="AN11" s="229">
        <f t="shared" si="3"/>
        <v>7.946316528403452E-2</v>
      </c>
    </row>
    <row r="12" spans="1:40" s="9" customFormat="1" x14ac:dyDescent="0.2">
      <c r="A12" s="27"/>
      <c r="B12" s="27" t="s">
        <v>42</v>
      </c>
      <c r="C12" s="189" t="s">
        <v>0</v>
      </c>
      <c r="D12" s="189">
        <v>400196</v>
      </c>
      <c r="E12" s="190">
        <v>16142</v>
      </c>
      <c r="F12" s="190">
        <v>19492</v>
      </c>
      <c r="G12" s="190">
        <v>435830</v>
      </c>
      <c r="H12" s="191">
        <v>4.4723860220728266E-2</v>
      </c>
      <c r="I12" s="187"/>
      <c r="J12" s="189">
        <v>97669.719450770033</v>
      </c>
      <c r="K12" s="190">
        <v>4382.0836499300012</v>
      </c>
      <c r="L12" s="190">
        <v>6622.2960835700042</v>
      </c>
      <c r="M12" s="190">
        <v>108674.09918427005</v>
      </c>
      <c r="N12" s="191">
        <v>6.0937207055575426E-2</v>
      </c>
      <c r="O12" s="27"/>
      <c r="P12" s="27"/>
      <c r="Q12" s="27" t="s">
        <v>42</v>
      </c>
      <c r="R12" s="27" t="s">
        <v>1</v>
      </c>
      <c r="S12" s="192">
        <v>4587806</v>
      </c>
      <c r="T12" s="192">
        <v>197966</v>
      </c>
      <c r="U12" s="192">
        <v>296626</v>
      </c>
      <c r="V12" s="192">
        <v>5082398</v>
      </c>
      <c r="W12" s="193">
        <v>5.8363394602311741E-2</v>
      </c>
      <c r="X12" s="194"/>
      <c r="Y12" s="192">
        <v>1185305.58654708</v>
      </c>
      <c r="Z12" s="192">
        <v>55321.754173490001</v>
      </c>
      <c r="AA12" s="192">
        <v>105897.48005105001</v>
      </c>
      <c r="AB12" s="192">
        <v>1346524.8207716199</v>
      </c>
      <c r="AC12" s="193">
        <v>7.8645026380104857E-2</v>
      </c>
      <c r="AD12" s="27"/>
      <c r="AE12" s="27" t="s">
        <v>42</v>
      </c>
      <c r="AF12" s="27" t="s">
        <v>0</v>
      </c>
      <c r="AG12" s="27"/>
      <c r="AH12" s="27" t="s">
        <v>42</v>
      </c>
      <c r="AI12" s="229">
        <f t="shared" si="0"/>
        <v>4.0323165159157653E-2</v>
      </c>
      <c r="AJ12" s="229">
        <f t="shared" si="1"/>
        <v>6.0937207055575426E-2</v>
      </c>
      <c r="AK12" s="27"/>
      <c r="AL12" s="27" t="s">
        <v>1</v>
      </c>
      <c r="AM12" s="229">
        <f t="shared" si="2"/>
        <v>4.1084838036470894E-2</v>
      </c>
      <c r="AN12" s="229">
        <f t="shared" si="3"/>
        <v>7.8645026380104857E-2</v>
      </c>
    </row>
    <row r="13" spans="1:40" s="9" customFormat="1" x14ac:dyDescent="0.2">
      <c r="A13" s="27"/>
      <c r="B13" s="27" t="s">
        <v>43</v>
      </c>
      <c r="C13" s="189" t="s">
        <v>0</v>
      </c>
      <c r="D13" s="190">
        <v>403605</v>
      </c>
      <c r="E13" s="190">
        <v>14961</v>
      </c>
      <c r="F13" s="190">
        <v>19429</v>
      </c>
      <c r="G13" s="190">
        <v>437995</v>
      </c>
      <c r="H13" s="191">
        <v>4.4358953869336408E-2</v>
      </c>
      <c r="I13" s="187"/>
      <c r="J13" s="189">
        <v>99391.866627610056</v>
      </c>
      <c r="K13" s="190">
        <v>4066.8764649399991</v>
      </c>
      <c r="L13" s="190">
        <v>6652.1276189300042</v>
      </c>
      <c r="M13" s="190">
        <v>110110.87071148008</v>
      </c>
      <c r="N13" s="191">
        <v>6.0412996245941576E-2</v>
      </c>
      <c r="O13" s="27"/>
      <c r="P13" s="27"/>
      <c r="Q13" s="27" t="s">
        <v>43</v>
      </c>
      <c r="R13" s="27" t="s">
        <v>1</v>
      </c>
      <c r="S13" s="192">
        <v>4627026</v>
      </c>
      <c r="T13" s="192">
        <v>178736</v>
      </c>
      <c r="U13" s="192">
        <v>293940</v>
      </c>
      <c r="V13" s="192">
        <v>5099702</v>
      </c>
      <c r="W13" s="193">
        <v>5.7638662023780998E-2</v>
      </c>
      <c r="X13" s="194"/>
      <c r="Y13" s="192">
        <v>1205848.31387716</v>
      </c>
      <c r="Z13" s="192">
        <v>50753.693778950008</v>
      </c>
      <c r="AA13" s="192">
        <v>105864.27648438001</v>
      </c>
      <c r="AB13" s="192">
        <v>1362466.2841404895</v>
      </c>
      <c r="AC13" s="193">
        <v>7.7700474291856933E-2</v>
      </c>
      <c r="AD13" s="27"/>
      <c r="AE13" s="27" t="s">
        <v>43</v>
      </c>
      <c r="AF13" s="27" t="s">
        <v>0</v>
      </c>
      <c r="AG13" s="27"/>
      <c r="AH13" s="27" t="s">
        <v>43</v>
      </c>
      <c r="AI13" s="229">
        <f t="shared" si="0"/>
        <v>3.6934377492993428E-2</v>
      </c>
      <c r="AJ13" s="229">
        <f t="shared" si="1"/>
        <v>6.0412996245941576E-2</v>
      </c>
      <c r="AK13" s="27"/>
      <c r="AL13" s="27" t="s">
        <v>1</v>
      </c>
      <c r="AM13" s="229">
        <f t="shared" si="2"/>
        <v>3.7251339258620939E-2</v>
      </c>
      <c r="AN13" s="229">
        <f t="shared" si="3"/>
        <v>7.7700474291856975E-2</v>
      </c>
    </row>
    <row r="14" spans="1:40" s="9" customFormat="1" x14ac:dyDescent="0.2">
      <c r="A14" s="27"/>
      <c r="B14" s="27" t="s">
        <v>44</v>
      </c>
      <c r="C14" s="189" t="s">
        <v>0</v>
      </c>
      <c r="D14" s="190">
        <v>403404</v>
      </c>
      <c r="E14" s="190">
        <v>16076</v>
      </c>
      <c r="F14" s="189">
        <v>19622</v>
      </c>
      <c r="G14" s="190">
        <v>439102</v>
      </c>
      <c r="H14" s="191">
        <v>4.4686655947820779E-2</v>
      </c>
      <c r="I14" s="187"/>
      <c r="J14" s="195">
        <v>98731.634796059938</v>
      </c>
      <c r="K14" s="195">
        <v>4340.9931868799995</v>
      </c>
      <c r="L14" s="195">
        <v>6708.3229644900021</v>
      </c>
      <c r="M14" s="195">
        <v>109780.95094742994</v>
      </c>
      <c r="N14" s="191">
        <v>6.1106438836573483E-2</v>
      </c>
      <c r="O14" s="27"/>
      <c r="P14" s="27"/>
      <c r="Q14" s="27" t="s">
        <v>44</v>
      </c>
      <c r="R14" s="27" t="s">
        <v>1</v>
      </c>
      <c r="S14" s="192">
        <v>4626507</v>
      </c>
      <c r="T14" s="192">
        <v>190970</v>
      </c>
      <c r="U14" s="192">
        <v>293063</v>
      </c>
      <c r="V14" s="192">
        <v>5110540</v>
      </c>
      <c r="W14" s="193">
        <v>5.7344820703878648E-2</v>
      </c>
      <c r="X14" s="194"/>
      <c r="Y14" s="192">
        <v>1200281.94458741</v>
      </c>
      <c r="Z14" s="192">
        <v>53675.439663730001</v>
      </c>
      <c r="AA14" s="192">
        <v>105430.57014638999</v>
      </c>
      <c r="AB14" s="192">
        <v>1359387.9543975298</v>
      </c>
      <c r="AC14" s="193">
        <v>7.7557381471072398E-2</v>
      </c>
      <c r="AD14" s="27"/>
      <c r="AE14" s="27" t="s">
        <v>44</v>
      </c>
      <c r="AF14" s="27" t="s">
        <v>0</v>
      </c>
      <c r="AG14" s="27"/>
      <c r="AH14" s="27" t="s">
        <v>44</v>
      </c>
      <c r="AI14" s="229">
        <f t="shared" si="0"/>
        <v>3.9542317218209756E-2</v>
      </c>
      <c r="AJ14" s="229">
        <f t="shared" si="1"/>
        <v>6.110643883657349E-2</v>
      </c>
      <c r="AK14" s="27"/>
      <c r="AL14" s="27" t="s">
        <v>1</v>
      </c>
      <c r="AM14" s="229">
        <f t="shared" si="2"/>
        <v>3.9485004622921302E-2</v>
      </c>
      <c r="AN14" s="229">
        <f t="shared" si="3"/>
        <v>7.7557381471072398E-2</v>
      </c>
    </row>
    <row r="15" spans="1:40" s="9" customFormat="1" x14ac:dyDescent="0.2">
      <c r="A15" s="27"/>
      <c r="B15" s="27" t="s">
        <v>45</v>
      </c>
      <c r="C15" s="189" t="s">
        <v>0</v>
      </c>
      <c r="D15" s="190">
        <v>406703</v>
      </c>
      <c r="E15" s="190">
        <v>14326</v>
      </c>
      <c r="F15" s="189">
        <v>19539</v>
      </c>
      <c r="G15" s="190">
        <v>440568</v>
      </c>
      <c r="H15" s="191">
        <v>4.4349566922699785E-2</v>
      </c>
      <c r="I15" s="196"/>
      <c r="J15" s="195">
        <v>100293.25028330012</v>
      </c>
      <c r="K15" s="195">
        <v>3912.5769256900007</v>
      </c>
      <c r="L15" s="195">
        <v>6721.1536631000026</v>
      </c>
      <c r="M15" s="195">
        <v>110926.98087209013</v>
      </c>
      <c r="N15" s="191">
        <v>6.0590792341586965E-2</v>
      </c>
      <c r="O15" s="27"/>
      <c r="P15" s="27"/>
      <c r="Q15" s="27" t="s">
        <v>45</v>
      </c>
      <c r="R15" s="27" t="s">
        <v>1</v>
      </c>
      <c r="S15" s="192">
        <v>4665140</v>
      </c>
      <c r="T15" s="192">
        <v>169529</v>
      </c>
      <c r="U15" s="192">
        <v>291543</v>
      </c>
      <c r="V15" s="192">
        <v>5126212</v>
      </c>
      <c r="W15" s="193">
        <v>5.6872989256004237E-2</v>
      </c>
      <c r="X15" s="194"/>
      <c r="Y15" s="192">
        <v>1219321.8335577301</v>
      </c>
      <c r="Z15" s="192">
        <v>48112.359253450013</v>
      </c>
      <c r="AA15" s="192">
        <v>105156.28578123997</v>
      </c>
      <c r="AB15" s="192">
        <v>1372590.4785924198</v>
      </c>
      <c r="AC15" s="193">
        <v>7.6611551239286535E-2</v>
      </c>
      <c r="AD15" s="27"/>
      <c r="AE15" s="27" t="s">
        <v>45</v>
      </c>
      <c r="AF15" s="27" t="s">
        <v>0</v>
      </c>
      <c r="AG15" s="27"/>
      <c r="AH15" s="27" t="s">
        <v>45</v>
      </c>
      <c r="AI15" s="229">
        <f t="shared" si="0"/>
        <v>3.5271643516572332E-2</v>
      </c>
      <c r="AJ15" s="229">
        <f t="shared" si="1"/>
        <v>6.0590792341586965E-2</v>
      </c>
      <c r="AK15" s="27"/>
      <c r="AL15" s="27" t="s">
        <v>1</v>
      </c>
      <c r="AM15" s="229">
        <f t="shared" si="2"/>
        <v>3.5052231531424317E-2</v>
      </c>
      <c r="AN15" s="229">
        <f t="shared" si="3"/>
        <v>7.6611551239286521E-2</v>
      </c>
    </row>
    <row r="16" spans="1:40" s="9" customFormat="1" x14ac:dyDescent="0.2">
      <c r="A16" s="27"/>
      <c r="B16" s="27" t="s">
        <v>46</v>
      </c>
      <c r="C16" s="189" t="s">
        <v>0</v>
      </c>
      <c r="D16" s="190">
        <v>407015</v>
      </c>
      <c r="E16" s="190">
        <v>14959</v>
      </c>
      <c r="F16" s="189">
        <v>19214</v>
      </c>
      <c r="G16" s="190">
        <v>441188</v>
      </c>
      <c r="H16" s="191">
        <v>4.3550595211111813E-2</v>
      </c>
      <c r="I16" s="196"/>
      <c r="J16" s="195">
        <v>99681.01395154999</v>
      </c>
      <c r="K16" s="195">
        <v>4065.4530996999997</v>
      </c>
      <c r="L16" s="195">
        <v>6624.0082759500019</v>
      </c>
      <c r="M16" s="195">
        <v>110370.47532719998</v>
      </c>
      <c r="N16" s="191">
        <v>6.0016125293587137E-2</v>
      </c>
      <c r="O16" s="27"/>
      <c r="P16" s="27"/>
      <c r="Q16" s="27" t="s">
        <v>46</v>
      </c>
      <c r="R16" s="27" t="s">
        <v>1</v>
      </c>
      <c r="S16" s="192">
        <v>4666473</v>
      </c>
      <c r="T16" s="192">
        <v>179401</v>
      </c>
      <c r="U16" s="192">
        <v>288408</v>
      </c>
      <c r="V16" s="192">
        <v>5134282</v>
      </c>
      <c r="W16" s="193">
        <v>5.6172995561989E-2</v>
      </c>
      <c r="X16" s="194"/>
      <c r="Y16" s="192">
        <v>1212521.2289846397</v>
      </c>
      <c r="Z16" s="192">
        <v>50537.302808539986</v>
      </c>
      <c r="AA16" s="192">
        <v>104298.93604735</v>
      </c>
      <c r="AB16" s="192">
        <v>1367357.4678405304</v>
      </c>
      <c r="AC16" s="193">
        <v>7.6277738996861952E-2</v>
      </c>
      <c r="AD16" s="27"/>
      <c r="AE16" s="27" t="s">
        <v>46</v>
      </c>
      <c r="AF16" s="27" t="s">
        <v>0</v>
      </c>
      <c r="AG16" s="27"/>
      <c r="AH16" s="27" t="s">
        <v>46</v>
      </c>
      <c r="AI16" s="229">
        <f t="shared" si="0"/>
        <v>3.6834607150578243E-2</v>
      </c>
      <c r="AJ16" s="229">
        <f t="shared" si="1"/>
        <v>6.0016125293587137E-2</v>
      </c>
      <c r="AK16" s="27"/>
      <c r="AL16" s="27" t="s">
        <v>1</v>
      </c>
      <c r="AM16" s="229">
        <f t="shared" si="2"/>
        <v>3.6959832375328759E-2</v>
      </c>
      <c r="AN16" s="229">
        <f t="shared" si="3"/>
        <v>7.6277738996861924E-2</v>
      </c>
    </row>
    <row r="17" spans="1:40" s="9" customFormat="1" x14ac:dyDescent="0.2">
      <c r="A17" s="27"/>
      <c r="B17" s="27" t="s">
        <v>47</v>
      </c>
      <c r="C17" s="189" t="s">
        <v>0</v>
      </c>
      <c r="D17" s="190">
        <v>409231</v>
      </c>
      <c r="E17" s="190">
        <v>13950</v>
      </c>
      <c r="F17" s="189">
        <v>19212</v>
      </c>
      <c r="G17" s="190">
        <v>442393</v>
      </c>
      <c r="H17" s="191">
        <v>4.3427450253507631E-2</v>
      </c>
      <c r="I17" s="196"/>
      <c r="J17" s="195">
        <v>101061.95285185</v>
      </c>
      <c r="K17" s="195">
        <v>3808.1827591099996</v>
      </c>
      <c r="L17" s="195">
        <v>6670.1955336599995</v>
      </c>
      <c r="M17" s="195">
        <v>111540.33114462001</v>
      </c>
      <c r="N17" s="191">
        <v>5.980075068103944E-2</v>
      </c>
      <c r="O17" s="27"/>
      <c r="P17" s="27"/>
      <c r="Q17" s="27" t="s">
        <v>47</v>
      </c>
      <c r="R17" s="27" t="s">
        <v>1</v>
      </c>
      <c r="S17" s="192">
        <v>4693376</v>
      </c>
      <c r="T17" s="192">
        <v>162497</v>
      </c>
      <c r="U17" s="192">
        <v>289226</v>
      </c>
      <c r="V17" s="192">
        <v>5145099</v>
      </c>
      <c r="W17" s="193">
        <v>5.6213884319815811E-2</v>
      </c>
      <c r="X17" s="194"/>
      <c r="Y17" s="192">
        <v>1229289.4141009497</v>
      </c>
      <c r="Z17" s="192">
        <v>46132.048463939995</v>
      </c>
      <c r="AA17" s="192">
        <v>105149.99160667999</v>
      </c>
      <c r="AB17" s="192">
        <v>1380571.4541715703</v>
      </c>
      <c r="AC17" s="193">
        <v>7.6164106746489713E-2</v>
      </c>
      <c r="AD17" s="27"/>
      <c r="AE17" s="27" t="s">
        <v>47</v>
      </c>
      <c r="AF17" s="27" t="s">
        <v>0</v>
      </c>
      <c r="AG17" s="27"/>
      <c r="AH17" s="27" t="s">
        <v>47</v>
      </c>
      <c r="AI17" s="229">
        <f t="shared" si="0"/>
        <v>3.4141755901481219E-2</v>
      </c>
      <c r="AJ17" s="229">
        <f t="shared" si="1"/>
        <v>5.980075068103944E-2</v>
      </c>
      <c r="AK17" s="27"/>
      <c r="AL17" s="27" t="s">
        <v>1</v>
      </c>
      <c r="AM17" s="229">
        <f t="shared" si="2"/>
        <v>3.3415183491260964E-2</v>
      </c>
      <c r="AN17" s="229">
        <f t="shared" si="3"/>
        <v>7.6164106746489699E-2</v>
      </c>
    </row>
    <row r="18" spans="1:40" s="9" customFormat="1" x14ac:dyDescent="0.2">
      <c r="A18" s="27"/>
      <c r="B18" s="27" t="s">
        <v>48</v>
      </c>
      <c r="C18" s="189" t="s">
        <v>0</v>
      </c>
      <c r="D18" s="190">
        <v>410376</v>
      </c>
      <c r="E18" s="190">
        <v>13472</v>
      </c>
      <c r="F18" s="189">
        <v>19038</v>
      </c>
      <c r="G18" s="190">
        <v>442886</v>
      </c>
      <c r="H18" s="191">
        <v>4.2986231219772131E-2</v>
      </c>
      <c r="I18" s="196"/>
      <c r="J18" s="195">
        <v>100976.8651861199</v>
      </c>
      <c r="K18" s="195">
        <v>3649.5893952699998</v>
      </c>
      <c r="L18" s="195">
        <v>6610.0058081199995</v>
      </c>
      <c r="M18" s="195">
        <v>111236.4603895099</v>
      </c>
      <c r="N18" s="191">
        <v>5.9423014585093296E-2</v>
      </c>
      <c r="O18" s="27"/>
      <c r="P18" s="27"/>
      <c r="Q18" s="27" t="s">
        <v>48</v>
      </c>
      <c r="R18" s="27" t="s">
        <v>1</v>
      </c>
      <c r="S18" s="192">
        <v>4699327</v>
      </c>
      <c r="T18" s="192">
        <v>160253</v>
      </c>
      <c r="U18" s="192">
        <v>288087</v>
      </c>
      <c r="V18" s="192">
        <v>5147667</v>
      </c>
      <c r="W18" s="193">
        <v>5.5964575797152381E-2</v>
      </c>
      <c r="X18" s="194"/>
      <c r="Y18" s="192">
        <v>1226655.9842405398</v>
      </c>
      <c r="Z18" s="192">
        <v>45000.843678949997</v>
      </c>
      <c r="AA18" s="192">
        <v>104558.67558838004</v>
      </c>
      <c r="AB18" s="192">
        <v>1376215.50350787</v>
      </c>
      <c r="AC18" s="193">
        <v>7.5975510609979188E-2</v>
      </c>
      <c r="AD18" s="27"/>
      <c r="AE18" s="27" t="s">
        <v>48</v>
      </c>
      <c r="AF18" s="27" t="s">
        <v>0</v>
      </c>
      <c r="AG18" s="27"/>
      <c r="AH18" s="27" t="s">
        <v>48</v>
      </c>
      <c r="AI18" s="229">
        <f t="shared" si="0"/>
        <v>3.2809290968900451E-2</v>
      </c>
      <c r="AJ18" s="229">
        <f t="shared" si="1"/>
        <v>5.9423014585093296E-2</v>
      </c>
      <c r="AK18" s="27"/>
      <c r="AL18" s="27" t="s">
        <v>1</v>
      </c>
      <c r="AM18" s="229">
        <f t="shared" si="2"/>
        <v>3.269898032993105E-2</v>
      </c>
      <c r="AN18" s="229">
        <f t="shared" si="3"/>
        <v>7.5975510609979188E-2</v>
      </c>
    </row>
    <row r="19" spans="1:40" s="9" customFormat="1" x14ac:dyDescent="0.2">
      <c r="A19" s="27"/>
      <c r="B19" s="27" t="s">
        <v>49</v>
      </c>
      <c r="C19" s="189" t="s">
        <v>0</v>
      </c>
      <c r="D19" s="190">
        <v>412272</v>
      </c>
      <c r="E19" s="190">
        <v>12398</v>
      </c>
      <c r="F19" s="189">
        <v>19467</v>
      </c>
      <c r="G19" s="190">
        <v>444137</v>
      </c>
      <c r="H19" s="191">
        <v>4.383107014277126E-2</v>
      </c>
      <c r="I19" s="196"/>
      <c r="J19" s="195">
        <v>102352.56572715998</v>
      </c>
      <c r="K19" s="195">
        <v>3391.2860491500005</v>
      </c>
      <c r="L19" s="195">
        <v>6779.1831900400039</v>
      </c>
      <c r="M19" s="195">
        <v>112523.03496634998</v>
      </c>
      <c r="N19" s="191">
        <v>6.0247070229374096E-2</v>
      </c>
      <c r="O19" s="27"/>
      <c r="P19" s="27"/>
      <c r="Q19" s="27" t="s">
        <v>49</v>
      </c>
      <c r="R19" s="27" t="s">
        <v>1</v>
      </c>
      <c r="S19" s="192">
        <v>4729523</v>
      </c>
      <c r="T19" s="192">
        <v>144631</v>
      </c>
      <c r="U19" s="192">
        <v>290012</v>
      </c>
      <c r="V19" s="192">
        <v>5164166</v>
      </c>
      <c r="W19" s="193">
        <v>5.6158535569925519E-2</v>
      </c>
      <c r="X19" s="194"/>
      <c r="Y19" s="192">
        <v>1245911.6393033501</v>
      </c>
      <c r="Z19" s="192">
        <v>41058.43927214</v>
      </c>
      <c r="AA19" s="192">
        <v>105528.75429682001</v>
      </c>
      <c r="AB19" s="192">
        <v>1392498.83287231</v>
      </c>
      <c r="AC19" s="193">
        <v>7.5783729081586107E-2</v>
      </c>
      <c r="AD19" s="27"/>
      <c r="AE19" s="27" t="s">
        <v>49</v>
      </c>
      <c r="AF19" s="27" t="s">
        <v>0</v>
      </c>
      <c r="AG19" s="27"/>
      <c r="AH19" s="27" t="s">
        <v>49</v>
      </c>
      <c r="AI19" s="229">
        <f t="shared" si="0"/>
        <v>3.0138593845821567E-2</v>
      </c>
      <c r="AJ19" s="229">
        <f t="shared" si="1"/>
        <v>6.0247070229374089E-2</v>
      </c>
      <c r="AK19" s="27"/>
      <c r="AL19" s="27" t="s">
        <v>1</v>
      </c>
      <c r="AM19" s="229">
        <f t="shared" si="2"/>
        <v>2.9485438912324746E-2</v>
      </c>
      <c r="AN19" s="229">
        <f t="shared" si="3"/>
        <v>7.5783729081586121E-2</v>
      </c>
    </row>
    <row r="20" spans="1:40" s="9" customFormat="1" x14ac:dyDescent="0.2">
      <c r="A20" s="27">
        <v>2019</v>
      </c>
      <c r="B20" s="27" t="s">
        <v>38</v>
      </c>
      <c r="C20" s="189" t="s">
        <v>0</v>
      </c>
      <c r="D20" s="189">
        <v>408420</v>
      </c>
      <c r="E20" s="190">
        <v>16268</v>
      </c>
      <c r="F20" s="190">
        <v>19636</v>
      </c>
      <c r="G20" s="190">
        <v>444324</v>
      </c>
      <c r="H20" s="191">
        <v>4.4192976296576369E-2</v>
      </c>
      <c r="I20" s="187"/>
      <c r="J20" s="189">
        <v>103710.77771883</v>
      </c>
      <c r="K20" s="190">
        <v>4455.6328944199995</v>
      </c>
      <c r="L20" s="190">
        <v>7110.8330313199976</v>
      </c>
      <c r="M20" s="190">
        <v>115277.24364456999</v>
      </c>
      <c r="N20" s="191">
        <v>6.1684620541800628E-2</v>
      </c>
      <c r="O20" s="27"/>
      <c r="P20" s="27">
        <v>2019</v>
      </c>
      <c r="Q20" s="27" t="s">
        <v>38</v>
      </c>
      <c r="R20" s="27" t="s">
        <v>1</v>
      </c>
      <c r="S20" s="192">
        <v>4677706</v>
      </c>
      <c r="T20" s="192">
        <v>191588</v>
      </c>
      <c r="U20" s="192">
        <v>290506</v>
      </c>
      <c r="V20" s="192">
        <v>5159800</v>
      </c>
      <c r="W20" s="193">
        <v>5.6301794643203222E-2</v>
      </c>
      <c r="X20" s="194"/>
      <c r="Y20" s="192">
        <v>1263017.1620748397</v>
      </c>
      <c r="Z20" s="192">
        <v>54746.202005899991</v>
      </c>
      <c r="AA20" s="192">
        <v>109925.78364714998</v>
      </c>
      <c r="AB20" s="192">
        <v>1427689.1477278899</v>
      </c>
      <c r="AC20" s="193">
        <v>7.699560077352445E-2</v>
      </c>
      <c r="AD20" s="27"/>
      <c r="AE20" s="27" t="s">
        <v>38</v>
      </c>
      <c r="AF20" s="27" t="s">
        <v>0</v>
      </c>
      <c r="AG20" s="27">
        <v>2019</v>
      </c>
      <c r="AH20" s="27" t="s">
        <v>38</v>
      </c>
      <c r="AI20" s="229">
        <f t="shared" si="0"/>
        <v>3.8651452390359761E-2</v>
      </c>
      <c r="AJ20" s="229">
        <f t="shared" si="1"/>
        <v>6.1684620541800628E-2</v>
      </c>
      <c r="AK20" s="27"/>
      <c r="AL20" s="27" t="s">
        <v>1</v>
      </c>
      <c r="AM20" s="229">
        <f t="shared" si="2"/>
        <v>3.8346023777673439E-2</v>
      </c>
      <c r="AN20" s="229">
        <f t="shared" si="3"/>
        <v>7.699560077352445E-2</v>
      </c>
    </row>
    <row r="21" spans="1:40" s="9" customFormat="1" x14ac:dyDescent="0.2">
      <c r="A21" s="27"/>
      <c r="B21" s="27" t="s">
        <v>39</v>
      </c>
      <c r="C21" s="189" t="s">
        <v>0</v>
      </c>
      <c r="D21" s="189">
        <v>411186</v>
      </c>
      <c r="E21" s="190">
        <v>14182</v>
      </c>
      <c r="F21" s="190">
        <v>19996</v>
      </c>
      <c r="G21" s="190">
        <v>445364</v>
      </c>
      <c r="H21" s="191">
        <v>4.4898105819060362E-2</v>
      </c>
      <c r="I21" s="187"/>
      <c r="J21" s="189">
        <v>105221.97193958996</v>
      </c>
      <c r="K21" s="190">
        <v>3910.9009963199983</v>
      </c>
      <c r="L21" s="190">
        <v>7216.4552163499984</v>
      </c>
      <c r="M21" s="190">
        <v>116349.32815225996</v>
      </c>
      <c r="N21" s="191">
        <v>6.2024038565192403E-2</v>
      </c>
      <c r="O21" s="27"/>
      <c r="P21" s="27"/>
      <c r="Q21" s="27" t="s">
        <v>39</v>
      </c>
      <c r="R21" s="27" t="s">
        <v>1</v>
      </c>
      <c r="S21" s="192">
        <v>4710902</v>
      </c>
      <c r="T21" s="192">
        <v>165624</v>
      </c>
      <c r="U21" s="192">
        <v>293944</v>
      </c>
      <c r="V21" s="192">
        <v>5170470</v>
      </c>
      <c r="W21" s="193">
        <v>5.6850537765425584E-2</v>
      </c>
      <c r="X21" s="194"/>
      <c r="Y21" s="192">
        <v>1281604.8156382099</v>
      </c>
      <c r="Z21" s="192">
        <v>47781.350793920006</v>
      </c>
      <c r="AA21" s="192">
        <v>110769.34604606</v>
      </c>
      <c r="AB21" s="192">
        <v>1440155.5124781895</v>
      </c>
      <c r="AC21" s="193">
        <v>7.6914850574331631E-2</v>
      </c>
      <c r="AD21" s="27"/>
      <c r="AE21" s="27" t="s">
        <v>39</v>
      </c>
      <c r="AF21" s="27" t="s">
        <v>0</v>
      </c>
      <c r="AG21" s="27"/>
      <c r="AH21" s="27" t="s">
        <v>39</v>
      </c>
      <c r="AI21" s="229">
        <f t="shared" si="0"/>
        <v>3.3613438585584417E-2</v>
      </c>
      <c r="AJ21" s="229">
        <f t="shared" si="1"/>
        <v>6.202403856519241E-2</v>
      </c>
      <c r="AK21" s="27"/>
      <c r="AL21" s="27" t="s">
        <v>1</v>
      </c>
      <c r="AM21" s="229">
        <f t="shared" si="2"/>
        <v>3.3177910565851919E-2</v>
      </c>
      <c r="AN21" s="229">
        <f t="shared" si="3"/>
        <v>7.6914850574331672E-2</v>
      </c>
    </row>
    <row r="22" spans="1:40" s="9" customFormat="1" x14ac:dyDescent="0.2">
      <c r="A22" s="27"/>
      <c r="B22" s="27" t="s">
        <v>40</v>
      </c>
      <c r="C22" s="189" t="s">
        <v>0</v>
      </c>
      <c r="D22" s="189">
        <v>410713</v>
      </c>
      <c r="E22" s="190">
        <v>14968</v>
      </c>
      <c r="F22" s="190">
        <v>20175</v>
      </c>
      <c r="G22" s="190">
        <v>445856</v>
      </c>
      <c r="H22" s="191">
        <v>4.5250035886025983E-2</v>
      </c>
      <c r="I22" s="187"/>
      <c r="J22" s="189">
        <v>104490.20876656003</v>
      </c>
      <c r="K22" s="190">
        <v>4109.9473921599993</v>
      </c>
      <c r="L22" s="190">
        <v>7248.2097878699997</v>
      </c>
      <c r="M22" s="190">
        <v>115848.36594659003</v>
      </c>
      <c r="N22" s="191">
        <v>6.2566353255355089E-2</v>
      </c>
      <c r="O22" s="27"/>
      <c r="P22" s="27"/>
      <c r="Q22" s="27" t="s">
        <v>40</v>
      </c>
      <c r="R22" s="27" t="s">
        <v>1</v>
      </c>
      <c r="S22" s="192">
        <v>4708102</v>
      </c>
      <c r="T22" s="192">
        <v>173063</v>
      </c>
      <c r="U22" s="192">
        <v>295428</v>
      </c>
      <c r="V22" s="192">
        <v>5176593</v>
      </c>
      <c r="W22" s="193">
        <v>5.7069968606765109E-2</v>
      </c>
      <c r="X22" s="194"/>
      <c r="Y22" s="192">
        <v>1275838.70166459</v>
      </c>
      <c r="Z22" s="192">
        <v>49441.491622039997</v>
      </c>
      <c r="AA22" s="192">
        <v>110903.09932340996</v>
      </c>
      <c r="AB22" s="192">
        <v>1436183.2926100395</v>
      </c>
      <c r="AC22" s="193">
        <v>7.7220714023111092E-2</v>
      </c>
      <c r="AD22" s="27"/>
      <c r="AE22" s="27" t="s">
        <v>40</v>
      </c>
      <c r="AF22" s="27" t="s">
        <v>0</v>
      </c>
      <c r="AG22" s="27"/>
      <c r="AH22" s="27" t="s">
        <v>40</v>
      </c>
      <c r="AI22" s="229">
        <f t="shared" si="0"/>
        <v>3.5476956093233307E-2</v>
      </c>
      <c r="AJ22" s="229">
        <f t="shared" si="1"/>
        <v>6.2566353255355076E-2</v>
      </c>
      <c r="AK22" s="27"/>
      <c r="AL22" s="27" t="s">
        <v>1</v>
      </c>
      <c r="AM22" s="229">
        <f t="shared" si="2"/>
        <v>3.4425613970336465E-2</v>
      </c>
      <c r="AN22" s="229">
        <f t="shared" si="3"/>
        <v>7.7220714023111106E-2</v>
      </c>
    </row>
    <row r="23" spans="1:40" s="9" customFormat="1" x14ac:dyDescent="0.2">
      <c r="A23" s="27"/>
      <c r="B23" s="27" t="s">
        <v>41</v>
      </c>
      <c r="C23" s="189" t="s">
        <v>0</v>
      </c>
      <c r="D23" s="189">
        <v>412033</v>
      </c>
      <c r="E23" s="190">
        <v>14129</v>
      </c>
      <c r="F23" s="190">
        <v>19980</v>
      </c>
      <c r="G23" s="190">
        <v>446142</v>
      </c>
      <c r="H23" s="191">
        <v>4.4783947711715101E-2</v>
      </c>
      <c r="I23" s="187"/>
      <c r="J23" s="189">
        <v>105482.28728323997</v>
      </c>
      <c r="K23" s="190">
        <v>3925.4177807999981</v>
      </c>
      <c r="L23" s="190">
        <v>7162.9046507300027</v>
      </c>
      <c r="M23" s="190">
        <v>116570.60971476998</v>
      </c>
      <c r="N23" s="191">
        <v>6.1446917608619429E-2</v>
      </c>
      <c r="O23" s="27"/>
      <c r="P23" s="27"/>
      <c r="Q23" s="27" t="s">
        <v>41</v>
      </c>
      <c r="R23" s="27" t="s">
        <v>1</v>
      </c>
      <c r="S23" s="192">
        <v>4724294</v>
      </c>
      <c r="T23" s="192">
        <v>162157</v>
      </c>
      <c r="U23" s="192">
        <v>297785</v>
      </c>
      <c r="V23" s="192">
        <v>5184236</v>
      </c>
      <c r="W23" s="193">
        <v>5.7440479175716534E-2</v>
      </c>
      <c r="X23" s="194"/>
      <c r="Y23" s="192">
        <v>1287208.3278814699</v>
      </c>
      <c r="Z23" s="192">
        <v>46740.482176019999</v>
      </c>
      <c r="AA23" s="192">
        <v>111577.29408832001</v>
      </c>
      <c r="AB23" s="192">
        <v>1445526.10414581</v>
      </c>
      <c r="AC23" s="193">
        <v>7.7188017406474491E-2</v>
      </c>
      <c r="AD23" s="27"/>
      <c r="AE23" s="27" t="s">
        <v>41</v>
      </c>
      <c r="AF23" s="27" t="s">
        <v>0</v>
      </c>
      <c r="AG23" s="27"/>
      <c r="AH23" s="27" t="s">
        <v>41</v>
      </c>
      <c r="AI23" s="229">
        <f t="shared" si="0"/>
        <v>3.3674163585528813E-2</v>
      </c>
      <c r="AJ23" s="229">
        <f t="shared" si="1"/>
        <v>6.1446917608619429E-2</v>
      </c>
      <c r="AK23" s="27"/>
      <c r="AL23" s="27" t="s">
        <v>1</v>
      </c>
      <c r="AM23" s="229">
        <f t="shared" si="2"/>
        <v>3.233458188127282E-2</v>
      </c>
      <c r="AN23" s="229">
        <f t="shared" si="3"/>
        <v>7.7188017406474463E-2</v>
      </c>
    </row>
    <row r="24" spans="1:40" s="9" customFormat="1" x14ac:dyDescent="0.2">
      <c r="A24" s="27"/>
      <c r="B24" s="27" t="s">
        <v>42</v>
      </c>
      <c r="C24" s="189" t="s">
        <v>0</v>
      </c>
      <c r="D24" s="189">
        <v>411307</v>
      </c>
      <c r="E24" s="190">
        <v>15292</v>
      </c>
      <c r="F24" s="190">
        <v>20238</v>
      </c>
      <c r="G24" s="190">
        <v>446837</v>
      </c>
      <c r="H24" s="191">
        <v>4.5291683544558752E-2</v>
      </c>
      <c r="I24" s="187"/>
      <c r="J24" s="189">
        <v>104550.21966731992</v>
      </c>
      <c r="K24" s="190">
        <v>4245.0411853899996</v>
      </c>
      <c r="L24" s="190">
        <v>7286.4540767299968</v>
      </c>
      <c r="M24" s="190">
        <v>116081.71492943991</v>
      </c>
      <c r="N24" s="191">
        <v>6.2770041613867067E-2</v>
      </c>
      <c r="O24" s="27"/>
      <c r="P24" s="27"/>
      <c r="Q24" s="27" t="s">
        <v>42</v>
      </c>
      <c r="R24" s="27" t="s">
        <v>1</v>
      </c>
      <c r="S24" s="192">
        <v>4723202</v>
      </c>
      <c r="T24" s="192">
        <v>173503</v>
      </c>
      <c r="U24" s="192">
        <v>300672</v>
      </c>
      <c r="V24" s="192">
        <v>5197377</v>
      </c>
      <c r="W24" s="193">
        <v>5.7850719699571534E-2</v>
      </c>
      <c r="X24" s="194"/>
      <c r="Y24" s="192">
        <v>1279750.0232049196</v>
      </c>
      <c r="Z24" s="192">
        <v>49845.320383099999</v>
      </c>
      <c r="AA24" s="192">
        <v>112879.70349054001</v>
      </c>
      <c r="AB24" s="192">
        <v>1442475.0470785594</v>
      </c>
      <c r="AC24" s="193">
        <v>7.8254181047467633E-2</v>
      </c>
      <c r="AD24" s="27"/>
      <c r="AE24" s="27" t="s">
        <v>42</v>
      </c>
      <c r="AF24" s="27" t="s">
        <v>0</v>
      </c>
      <c r="AG24" s="27"/>
      <c r="AH24" s="27" t="s">
        <v>42</v>
      </c>
      <c r="AI24" s="229">
        <f t="shared" si="0"/>
        <v>3.6569421704101643E-2</v>
      </c>
      <c r="AJ24" s="229">
        <f t="shared" si="1"/>
        <v>6.2770041613867067E-2</v>
      </c>
      <c r="AK24" s="27"/>
      <c r="AL24" s="27" t="s">
        <v>1</v>
      </c>
      <c r="AM24" s="229">
        <f t="shared" si="2"/>
        <v>3.4555412576495921E-2</v>
      </c>
      <c r="AN24" s="229">
        <f t="shared" si="3"/>
        <v>7.8254181047467647E-2</v>
      </c>
    </row>
    <row r="25" spans="1:40" s="9" customFormat="1" x14ac:dyDescent="0.2">
      <c r="A25" s="27"/>
      <c r="B25" s="27" t="s">
        <v>43</v>
      </c>
      <c r="C25" s="189" t="s">
        <v>0</v>
      </c>
      <c r="D25" s="190">
        <v>412977</v>
      </c>
      <c r="E25" s="190">
        <v>14497</v>
      </c>
      <c r="F25" s="190">
        <v>20572</v>
      </c>
      <c r="G25" s="190">
        <v>448046</v>
      </c>
      <c r="H25" s="191">
        <v>4.5914928377889769E-2</v>
      </c>
      <c r="I25" s="187"/>
      <c r="J25" s="189">
        <v>105781.80117108996</v>
      </c>
      <c r="K25" s="190">
        <v>4060.8855642099993</v>
      </c>
      <c r="L25" s="190">
        <v>7441.7492908399963</v>
      </c>
      <c r="M25" s="190">
        <v>117284.43602613996</v>
      </c>
      <c r="N25" s="191">
        <v>6.3450441874328536E-2</v>
      </c>
      <c r="O25" s="27"/>
      <c r="P25" s="27"/>
      <c r="Q25" s="27" t="s">
        <v>43</v>
      </c>
      <c r="R25" s="27" t="s">
        <v>1</v>
      </c>
      <c r="S25" s="192">
        <v>4747472</v>
      </c>
      <c r="T25" s="192">
        <v>165496</v>
      </c>
      <c r="U25" s="192">
        <v>301593</v>
      </c>
      <c r="V25" s="192">
        <v>5214561</v>
      </c>
      <c r="W25" s="193">
        <v>5.7836699963812868E-2</v>
      </c>
      <c r="X25" s="194"/>
      <c r="Y25" s="192">
        <v>1295922.7770073398</v>
      </c>
      <c r="Z25" s="192">
        <v>48316.622743290005</v>
      </c>
      <c r="AA25" s="192">
        <v>114015.88434871998</v>
      </c>
      <c r="AB25" s="192">
        <v>1458255.2840993498</v>
      </c>
      <c r="AC25" s="193">
        <v>7.8186505196954373E-2</v>
      </c>
      <c r="AD25" s="27"/>
      <c r="AE25" s="27" t="s">
        <v>43</v>
      </c>
      <c r="AF25" s="27" t="s">
        <v>0</v>
      </c>
      <c r="AG25" s="27"/>
      <c r="AH25" s="27" t="s">
        <v>43</v>
      </c>
      <c r="AI25" s="229">
        <f t="shared" si="0"/>
        <v>3.4624249404285178E-2</v>
      </c>
      <c r="AJ25" s="229">
        <f t="shared" si="1"/>
        <v>6.3450441874328536E-2</v>
      </c>
      <c r="AK25" s="27"/>
      <c r="AL25" s="27" t="s">
        <v>1</v>
      </c>
      <c r="AM25" s="229">
        <f t="shared" si="2"/>
        <v>3.3133171722488496E-2</v>
      </c>
      <c r="AN25" s="229">
        <f t="shared" si="3"/>
        <v>7.8186505196954373E-2</v>
      </c>
    </row>
    <row r="26" spans="1:40" s="9" customFormat="1" x14ac:dyDescent="0.2">
      <c r="A26" s="27"/>
      <c r="B26" s="27" t="s">
        <v>44</v>
      </c>
      <c r="C26" s="189" t="s">
        <v>0</v>
      </c>
      <c r="D26" s="190">
        <v>412184</v>
      </c>
      <c r="E26" s="190">
        <v>16203</v>
      </c>
      <c r="F26" s="189">
        <v>20852</v>
      </c>
      <c r="G26" s="190">
        <v>449239</v>
      </c>
      <c r="H26" s="191">
        <v>4.6416272852535065E-2</v>
      </c>
      <c r="I26" s="187"/>
      <c r="J26" s="195">
        <v>104691.27887136007</v>
      </c>
      <c r="K26" s="195">
        <v>4461.4917545199987</v>
      </c>
      <c r="L26" s="195">
        <v>7500.6194400399991</v>
      </c>
      <c r="M26" s="195">
        <v>116653.39006592007</v>
      </c>
      <c r="N26" s="191">
        <v>6.4298340886633873E-2</v>
      </c>
      <c r="O26" s="27"/>
      <c r="P26" s="27"/>
      <c r="Q26" s="27" t="s">
        <v>44</v>
      </c>
      <c r="R26" s="27" t="s">
        <v>1</v>
      </c>
      <c r="S26" s="192">
        <v>4739766</v>
      </c>
      <c r="T26" s="192">
        <v>183389</v>
      </c>
      <c r="U26" s="192">
        <v>302421</v>
      </c>
      <c r="V26" s="192">
        <v>5225576</v>
      </c>
      <c r="W26" s="193">
        <v>5.7873237323502712E-2</v>
      </c>
      <c r="X26" s="194"/>
      <c r="Y26" s="192">
        <v>1282963.23734515</v>
      </c>
      <c r="Z26" s="192">
        <v>52822.763544469984</v>
      </c>
      <c r="AA26" s="192">
        <v>113697.54128744999</v>
      </c>
      <c r="AB26" s="192">
        <v>1449483.5421770704</v>
      </c>
      <c r="AC26" s="193">
        <v>7.8440036039788705E-2</v>
      </c>
      <c r="AD26" s="27"/>
      <c r="AE26" s="27" t="s">
        <v>44</v>
      </c>
      <c r="AF26" s="27" t="s">
        <v>0</v>
      </c>
      <c r="AG26" s="27"/>
      <c r="AH26" s="27" t="s">
        <v>44</v>
      </c>
      <c r="AI26" s="229">
        <f t="shared" si="0"/>
        <v>3.8245710236100627E-2</v>
      </c>
      <c r="AJ26" s="229">
        <f t="shared" si="1"/>
        <v>6.4298340886633873E-2</v>
      </c>
      <c r="AK26" s="27"/>
      <c r="AL26" s="27" t="s">
        <v>1</v>
      </c>
      <c r="AM26" s="229">
        <f t="shared" si="2"/>
        <v>3.6442472099498392E-2</v>
      </c>
      <c r="AN26" s="229">
        <f t="shared" si="3"/>
        <v>7.8440036039788705E-2</v>
      </c>
    </row>
    <row r="27" spans="1:40" s="9" customFormat="1" x14ac:dyDescent="0.2">
      <c r="A27" s="27"/>
      <c r="B27" s="27" t="s">
        <v>45</v>
      </c>
      <c r="C27" s="189" t="s">
        <v>0</v>
      </c>
      <c r="D27" s="190">
        <v>410786</v>
      </c>
      <c r="E27" s="190">
        <v>15941</v>
      </c>
      <c r="F27" s="189">
        <v>21491</v>
      </c>
      <c r="G27" s="190">
        <v>448218</v>
      </c>
      <c r="H27" s="191">
        <v>4.7947650473653444E-2</v>
      </c>
      <c r="I27" s="196"/>
      <c r="J27" s="195">
        <v>105835.15050457999</v>
      </c>
      <c r="K27" s="195">
        <v>4434.6485291900008</v>
      </c>
      <c r="L27" s="195">
        <v>7683.6284536400017</v>
      </c>
      <c r="M27" s="195">
        <v>117953.42748740999</v>
      </c>
      <c r="N27" s="191">
        <v>6.5141205451279743E-2</v>
      </c>
      <c r="O27" s="27"/>
      <c r="P27" s="27"/>
      <c r="Q27" s="27" t="s">
        <v>45</v>
      </c>
      <c r="R27" s="27" t="s">
        <v>1</v>
      </c>
      <c r="S27" s="192">
        <v>4723302</v>
      </c>
      <c r="T27" s="192">
        <v>179056</v>
      </c>
      <c r="U27" s="192">
        <v>308139</v>
      </c>
      <c r="V27" s="192">
        <v>5210497</v>
      </c>
      <c r="W27" s="193">
        <v>5.9138120605385626E-2</v>
      </c>
      <c r="X27" s="194"/>
      <c r="Y27" s="192">
        <v>1297812.5106893198</v>
      </c>
      <c r="Z27" s="192">
        <v>52336.396562490001</v>
      </c>
      <c r="AA27" s="192">
        <v>115526.51320704997</v>
      </c>
      <c r="AB27" s="192">
        <v>1465675.42045886</v>
      </c>
      <c r="AC27" s="193">
        <v>7.8821348570396299E-2</v>
      </c>
      <c r="AD27" s="27"/>
      <c r="AE27" s="27" t="s">
        <v>45</v>
      </c>
      <c r="AF27" s="27" t="s">
        <v>0</v>
      </c>
      <c r="AG27" s="27"/>
      <c r="AH27" s="27" t="s">
        <v>45</v>
      </c>
      <c r="AI27" s="229">
        <f t="shared" si="0"/>
        <v>3.7596605911798045E-2</v>
      </c>
      <c r="AJ27" s="229">
        <f t="shared" si="1"/>
        <v>6.5141205451279743E-2</v>
      </c>
      <c r="AK27" s="27"/>
      <c r="AL27" s="27" t="s">
        <v>1</v>
      </c>
      <c r="AM27" s="229">
        <f t="shared" si="2"/>
        <v>3.5708040014824707E-2</v>
      </c>
      <c r="AN27" s="229">
        <f t="shared" si="3"/>
        <v>7.8821348570396299E-2</v>
      </c>
    </row>
    <row r="28" spans="1:40" s="9" customFormat="1" x14ac:dyDescent="0.2">
      <c r="A28" s="27"/>
      <c r="B28" s="27" t="s">
        <v>46</v>
      </c>
      <c r="C28" s="189" t="s">
        <v>0</v>
      </c>
      <c r="D28" s="190">
        <v>409840</v>
      </c>
      <c r="E28" s="190">
        <v>16909</v>
      </c>
      <c r="F28" s="189">
        <v>22359</v>
      </c>
      <c r="G28" s="190">
        <f t="shared" ref="G28:G41" si="5">D28+E28+F28</f>
        <v>449108</v>
      </c>
      <c r="H28" s="191">
        <f t="shared" ref="H28:H41" si="6">F28/G28</f>
        <v>4.9785352298333585E-2</v>
      </c>
      <c r="I28" s="196"/>
      <c r="J28" s="195">
        <v>104849.74129202004</v>
      </c>
      <c r="K28" s="195">
        <v>4669.7737285099965</v>
      </c>
      <c r="L28" s="195">
        <v>7925.2200929600021</v>
      </c>
      <c r="M28" s="195">
        <f t="shared" ref="M28:M35" si="7">J28+K28+L28</f>
        <v>117444.73511349005</v>
      </c>
      <c r="N28" s="191">
        <f t="shared" ref="N28:N41" si="8">L28/M28</f>
        <v>6.7480420346656203E-2</v>
      </c>
      <c r="O28" s="27"/>
      <c r="P28" s="27"/>
      <c r="Q28" s="27" t="s">
        <v>46</v>
      </c>
      <c r="R28" s="27" t="s">
        <v>1</v>
      </c>
      <c r="S28" s="192">
        <v>4712199</v>
      </c>
      <c r="T28" s="192">
        <v>195406</v>
      </c>
      <c r="U28" s="192">
        <v>317066</v>
      </c>
      <c r="V28" s="192">
        <v>5224671</v>
      </c>
      <c r="W28" s="193">
        <v>6.068630924320402E-2</v>
      </c>
      <c r="X28" s="194"/>
      <c r="Y28" s="192">
        <v>1287387.5199575298</v>
      </c>
      <c r="Z28" s="192">
        <v>56473.610046049995</v>
      </c>
      <c r="AA28" s="192">
        <v>118061.63864399001</v>
      </c>
      <c r="AB28" s="192">
        <v>1461922.7686475702</v>
      </c>
      <c r="AC28" s="193">
        <v>8.0757780900566484E-2</v>
      </c>
      <c r="AD28" s="27"/>
      <c r="AE28" s="27" t="s">
        <v>46</v>
      </c>
      <c r="AF28" s="27" t="s">
        <v>0</v>
      </c>
      <c r="AG28" s="27"/>
      <c r="AH28" s="27" t="s">
        <v>46</v>
      </c>
      <c r="AI28" s="229">
        <f t="shared" si="0"/>
        <v>3.9761456518229335E-2</v>
      </c>
      <c r="AJ28" s="229">
        <f t="shared" si="1"/>
        <v>6.7480420346656203E-2</v>
      </c>
      <c r="AK28" s="27"/>
      <c r="AL28" s="27" t="s">
        <v>1</v>
      </c>
      <c r="AM28" s="229">
        <f t="shared" si="2"/>
        <v>3.8629680895040666E-2</v>
      </c>
      <c r="AN28" s="229">
        <f t="shared" si="3"/>
        <v>8.0757780900566484E-2</v>
      </c>
    </row>
    <row r="29" spans="1:40" s="9" customFormat="1" x14ac:dyDescent="0.2">
      <c r="A29" s="27"/>
      <c r="B29" s="27" t="s">
        <v>47</v>
      </c>
      <c r="C29" s="189" t="s">
        <v>0</v>
      </c>
      <c r="D29" s="190">
        <v>411276</v>
      </c>
      <c r="E29" s="190">
        <v>15143</v>
      </c>
      <c r="F29" s="189">
        <v>23644</v>
      </c>
      <c r="G29" s="190">
        <f t="shared" si="5"/>
        <v>450063</v>
      </c>
      <c r="H29" s="191">
        <f t="shared" si="6"/>
        <v>5.253486734079451E-2</v>
      </c>
      <c r="I29" s="196"/>
      <c r="J29" s="195">
        <v>105217.58712254011</v>
      </c>
      <c r="K29" s="195">
        <v>4261.5015293699998</v>
      </c>
      <c r="L29" s="195">
        <v>8448.1035521100002</v>
      </c>
      <c r="M29" s="195">
        <f t="shared" si="7"/>
        <v>117927.1922040201</v>
      </c>
      <c r="N29" s="191">
        <f t="shared" si="8"/>
        <v>7.1638299820573584E-2</v>
      </c>
      <c r="O29" s="27"/>
      <c r="P29" s="27"/>
      <c r="Q29" s="27" t="s">
        <v>47</v>
      </c>
      <c r="R29" s="27" t="s">
        <v>1</v>
      </c>
      <c r="S29" s="192">
        <v>4722269</v>
      </c>
      <c r="T29" s="192">
        <v>180807</v>
      </c>
      <c r="U29" s="192">
        <v>332651</v>
      </c>
      <c r="V29" s="192">
        <v>5235727</v>
      </c>
      <c r="W29" s="193">
        <v>6.3534825249674021E-2</v>
      </c>
      <c r="X29" s="194"/>
      <c r="Y29" s="192">
        <v>1286483.4376375803</v>
      </c>
      <c r="Z29" s="192">
        <v>52925.169944760004</v>
      </c>
      <c r="AA29" s="192">
        <v>125349.21592608</v>
      </c>
      <c r="AB29" s="192">
        <v>1464757.82350842</v>
      </c>
      <c r="AC29" s="193">
        <v>8.5576751265161913E-2</v>
      </c>
      <c r="AD29" s="27"/>
      <c r="AE29" s="27" t="s">
        <v>47</v>
      </c>
      <c r="AF29" s="27" t="s">
        <v>0</v>
      </c>
      <c r="AG29" s="27"/>
      <c r="AH29" s="27" t="s">
        <v>47</v>
      </c>
      <c r="AI29" s="229">
        <f t="shared" si="0"/>
        <v>3.6136716644600365E-2</v>
      </c>
      <c r="AJ29" s="229">
        <f t="shared" si="1"/>
        <v>7.1638299820573584E-2</v>
      </c>
      <c r="AK29" s="27"/>
      <c r="AL29" s="27" t="s">
        <v>1</v>
      </c>
      <c r="AM29" s="229">
        <f t="shared" si="2"/>
        <v>3.6132368843057261E-2</v>
      </c>
      <c r="AN29" s="229">
        <f t="shared" si="3"/>
        <v>8.5576751265161913E-2</v>
      </c>
    </row>
    <row r="30" spans="1:40" s="9" customFormat="1" x14ac:dyDescent="0.2">
      <c r="A30" s="27"/>
      <c r="B30" s="27" t="s">
        <v>48</v>
      </c>
      <c r="C30" s="189" t="s">
        <v>0</v>
      </c>
      <c r="D30" s="190">
        <v>401805</v>
      </c>
      <c r="E30" s="190">
        <v>20650</v>
      </c>
      <c r="F30" s="189">
        <v>25210</v>
      </c>
      <c r="G30" s="190">
        <f t="shared" si="5"/>
        <v>447665</v>
      </c>
      <c r="H30" s="191">
        <f t="shared" si="6"/>
        <v>5.6314431550378075E-2</v>
      </c>
      <c r="I30" s="196"/>
      <c r="J30" s="195">
        <v>101521.00072647992</v>
      </c>
      <c r="K30" s="195">
        <v>5779.6005225700019</v>
      </c>
      <c r="L30" s="195">
        <v>8974.6734240999976</v>
      </c>
      <c r="M30" s="195">
        <f t="shared" si="7"/>
        <v>116275.27467314992</v>
      </c>
      <c r="N30" s="191">
        <f t="shared" si="8"/>
        <v>7.7184710587249322E-2</v>
      </c>
      <c r="O30" s="27"/>
      <c r="P30" s="27"/>
      <c r="Q30" s="27" t="s">
        <v>48</v>
      </c>
      <c r="R30" s="27" t="s">
        <v>1</v>
      </c>
      <c r="S30" s="192">
        <v>4617153</v>
      </c>
      <c r="T30" s="192">
        <v>236118</v>
      </c>
      <c r="U30" s="192">
        <v>354046</v>
      </c>
      <c r="V30" s="192">
        <v>5207317</v>
      </c>
      <c r="W30" s="193">
        <v>6.7990099316020125E-2</v>
      </c>
      <c r="X30" s="194"/>
      <c r="Y30" s="192">
        <v>1238302.1664426399</v>
      </c>
      <c r="Z30" s="192">
        <v>69046.87537186002</v>
      </c>
      <c r="AA30" s="192">
        <v>132868.86178867999</v>
      </c>
      <c r="AB30" s="192">
        <v>1440217.9036031801</v>
      </c>
      <c r="AC30" s="193">
        <v>9.2256082538805212E-2</v>
      </c>
      <c r="AD30" s="27"/>
      <c r="AE30" s="27" t="s">
        <v>48</v>
      </c>
      <c r="AF30" s="27" t="s">
        <v>0</v>
      </c>
      <c r="AG30" s="27"/>
      <c r="AH30" s="27" t="s">
        <v>48</v>
      </c>
      <c r="AI30" s="229">
        <f t="shared" si="0"/>
        <v>4.970618679522773E-2</v>
      </c>
      <c r="AJ30" s="229">
        <f t="shared" si="1"/>
        <v>7.7184710587249322E-2</v>
      </c>
      <c r="AK30" s="27"/>
      <c r="AL30" s="27" t="s">
        <v>1</v>
      </c>
      <c r="AM30" s="229">
        <f t="shared" si="2"/>
        <v>4.7941964336866309E-2</v>
      </c>
      <c r="AN30" s="229">
        <f t="shared" si="3"/>
        <v>9.2256082538805212E-2</v>
      </c>
    </row>
    <row r="31" spans="1:40" s="9" customFormat="1" x14ac:dyDescent="0.2">
      <c r="A31" s="27"/>
      <c r="B31" s="27" t="s">
        <v>49</v>
      </c>
      <c r="C31" s="189" t="s">
        <v>0</v>
      </c>
      <c r="D31" s="190">
        <v>399913</v>
      </c>
      <c r="E31" s="190">
        <v>16292</v>
      </c>
      <c r="F31" s="189">
        <v>32944</v>
      </c>
      <c r="G31" s="190">
        <f t="shared" si="5"/>
        <v>449149</v>
      </c>
      <c r="H31" s="191">
        <f t="shared" si="6"/>
        <v>7.3347597345201701E-2</v>
      </c>
      <c r="I31" s="196"/>
      <c r="J31" s="195">
        <v>101201.13715788</v>
      </c>
      <c r="K31" s="195">
        <v>4556.9134477699999</v>
      </c>
      <c r="L31" s="195">
        <v>11468.988219319996</v>
      </c>
      <c r="M31" s="195">
        <f t="shared" si="7"/>
        <v>117227.03882496999</v>
      </c>
      <c r="N31" s="191">
        <f t="shared" si="8"/>
        <v>9.7835689908061033E-2</v>
      </c>
      <c r="O31" s="27"/>
      <c r="P31" s="27"/>
      <c r="Q31" s="27" t="s">
        <v>49</v>
      </c>
      <c r="R31" s="27" t="s">
        <v>1</v>
      </c>
      <c r="S31" s="192">
        <v>4581746</v>
      </c>
      <c r="T31" s="192">
        <v>184666</v>
      </c>
      <c r="U31" s="192">
        <v>463726</v>
      </c>
      <c r="V31" s="192">
        <v>5230138</v>
      </c>
      <c r="W31" s="193">
        <v>8.8664199682685241E-2</v>
      </c>
      <c r="X31" s="194"/>
      <c r="Y31" s="192">
        <v>1225237.7114970102</v>
      </c>
      <c r="Z31" s="192">
        <v>54169.199341549996</v>
      </c>
      <c r="AA31" s="192">
        <v>169352.71501292003</v>
      </c>
      <c r="AB31" s="192">
        <v>1448759.6258514801</v>
      </c>
      <c r="AC31" s="193">
        <v>0.11689497138863619</v>
      </c>
      <c r="AD31" s="27"/>
      <c r="AE31" s="27" t="s">
        <v>49</v>
      </c>
      <c r="AF31" s="27" t="s">
        <v>0</v>
      </c>
      <c r="AG31" s="27"/>
      <c r="AH31" s="27" t="s">
        <v>49</v>
      </c>
      <c r="AI31" s="229">
        <f t="shared" si="0"/>
        <v>3.8872545902774717E-2</v>
      </c>
      <c r="AJ31" s="229">
        <f t="shared" si="1"/>
        <v>9.7835689908061033E-2</v>
      </c>
      <c r="AK31" s="27"/>
      <c r="AL31" s="27" t="s">
        <v>1</v>
      </c>
      <c r="AM31" s="229">
        <f t="shared" si="2"/>
        <v>3.7390053101261096E-2</v>
      </c>
      <c r="AN31" s="229">
        <f t="shared" si="3"/>
        <v>0.11689497138863619</v>
      </c>
    </row>
    <row r="32" spans="1:40" s="9" customFormat="1" x14ac:dyDescent="0.2">
      <c r="A32" s="27">
        <v>2020</v>
      </c>
      <c r="B32" s="27" t="s">
        <v>38</v>
      </c>
      <c r="C32" s="189" t="s">
        <v>0</v>
      </c>
      <c r="D32" s="190">
        <v>393711</v>
      </c>
      <c r="E32" s="190">
        <v>19704</v>
      </c>
      <c r="F32" s="189">
        <v>35663</v>
      </c>
      <c r="G32" s="190">
        <f t="shared" si="5"/>
        <v>449078</v>
      </c>
      <c r="H32" s="191">
        <f t="shared" si="6"/>
        <v>7.9413821207006352E-2</v>
      </c>
      <c r="I32" s="196"/>
      <c r="J32" s="195">
        <v>100020.24268983996</v>
      </c>
      <c r="K32" s="195">
        <v>5538.2212699300007</v>
      </c>
      <c r="L32" s="195">
        <v>12653.16079124</v>
      </c>
      <c r="M32" s="195">
        <f t="shared" si="7"/>
        <v>118211.62475100995</v>
      </c>
      <c r="N32" s="191">
        <f t="shared" si="8"/>
        <v>0.10703821064883803</v>
      </c>
      <c r="O32" s="27"/>
      <c r="P32" s="27">
        <v>2020</v>
      </c>
      <c r="Q32" s="27" t="s">
        <v>38</v>
      </c>
      <c r="R32" s="27" t="s">
        <v>1</v>
      </c>
      <c r="S32" s="192">
        <v>4506387</v>
      </c>
      <c r="T32" s="192">
        <v>221611</v>
      </c>
      <c r="U32" s="192">
        <v>500992</v>
      </c>
      <c r="V32" s="192">
        <v>5228990</v>
      </c>
      <c r="W32" s="193">
        <v>9.5810472003197561E-2</v>
      </c>
      <c r="X32" s="194"/>
      <c r="Y32" s="192">
        <v>1209772.2397908701</v>
      </c>
      <c r="Z32" s="192">
        <v>65672.029910030004</v>
      </c>
      <c r="AA32" s="192">
        <v>186565.44095883006</v>
      </c>
      <c r="AB32" s="192">
        <v>1462009.7106597295</v>
      </c>
      <c r="AC32" s="193">
        <v>0.12760889315478124</v>
      </c>
      <c r="AD32" s="27"/>
      <c r="AE32" s="27" t="s">
        <v>38</v>
      </c>
      <c r="AF32" s="27" t="s">
        <v>0</v>
      </c>
      <c r="AG32" s="27">
        <v>2020</v>
      </c>
      <c r="AH32" s="27" t="s">
        <v>38</v>
      </c>
      <c r="AI32" s="229">
        <f t="shared" si="0"/>
        <v>4.685005625796277E-2</v>
      </c>
      <c r="AJ32" s="229">
        <f t="shared" si="1"/>
        <v>0.10703821064883803</v>
      </c>
      <c r="AK32" s="27"/>
      <c r="AL32" s="27" t="s">
        <v>1</v>
      </c>
      <c r="AM32" s="229">
        <f t="shared" si="2"/>
        <v>4.4919010750206032E-2</v>
      </c>
      <c r="AN32" s="229">
        <f t="shared" si="3"/>
        <v>0.12760889315478124</v>
      </c>
    </row>
    <row r="33" spans="1:40" s="9" customFormat="1" x14ac:dyDescent="0.2">
      <c r="A33" s="27"/>
      <c r="B33" s="27" t="s">
        <v>39</v>
      </c>
      <c r="C33" s="189" t="s">
        <v>0</v>
      </c>
      <c r="D33" s="190">
        <v>393964</v>
      </c>
      <c r="E33" s="190">
        <v>17550</v>
      </c>
      <c r="F33" s="189">
        <v>37711</v>
      </c>
      <c r="G33" s="190">
        <f t="shared" si="5"/>
        <v>449225</v>
      </c>
      <c r="H33" s="191">
        <f t="shared" si="6"/>
        <v>8.3946797261951145E-2</v>
      </c>
      <c r="I33" s="196"/>
      <c r="J33" s="195">
        <v>100824.99007679999</v>
      </c>
      <c r="K33" s="195">
        <v>4983.1141107400035</v>
      </c>
      <c r="L33" s="195">
        <v>13361.795919449996</v>
      </c>
      <c r="M33" s="195">
        <f t="shared" si="7"/>
        <v>119169.90010699</v>
      </c>
      <c r="N33" s="191">
        <f t="shared" si="8"/>
        <v>0.11212391642062181</v>
      </c>
      <c r="O33" s="27"/>
      <c r="P33" s="27"/>
      <c r="Q33" s="27" t="s">
        <v>39</v>
      </c>
      <c r="R33" s="27" t="s">
        <v>1</v>
      </c>
      <c r="S33" s="192">
        <v>4504336</v>
      </c>
      <c r="T33" s="192">
        <v>199882</v>
      </c>
      <c r="U33" s="192">
        <v>532096</v>
      </c>
      <c r="V33" s="192">
        <v>5236314</v>
      </c>
      <c r="W33" s="193">
        <v>0.1016165187954733</v>
      </c>
      <c r="X33" s="194"/>
      <c r="Y33" s="192">
        <v>1218268.10058787</v>
      </c>
      <c r="Z33" s="192">
        <v>59808.148708120003</v>
      </c>
      <c r="AA33" s="192">
        <v>197595.28429974004</v>
      </c>
      <c r="AB33" s="192">
        <v>1475671.5335957301</v>
      </c>
      <c r="AC33" s="193">
        <v>0.1339019421336026</v>
      </c>
      <c r="AD33" s="27"/>
      <c r="AE33" s="27" t="s">
        <v>39</v>
      </c>
      <c r="AF33" s="27" t="s">
        <v>0</v>
      </c>
      <c r="AG33" s="27"/>
      <c r="AH33" s="27" t="s">
        <v>39</v>
      </c>
      <c r="AI33" s="229">
        <f t="shared" si="0"/>
        <v>4.1815207584014039E-2</v>
      </c>
      <c r="AJ33" s="229">
        <f t="shared" si="1"/>
        <v>0.11212391642062181</v>
      </c>
      <c r="AK33" s="27"/>
      <c r="AL33" s="27" t="s">
        <v>1</v>
      </c>
      <c r="AM33" s="229">
        <f t="shared" si="2"/>
        <v>4.0529445304394437E-2</v>
      </c>
      <c r="AN33" s="229">
        <f t="shared" si="3"/>
        <v>0.1339019421336026</v>
      </c>
    </row>
    <row r="34" spans="1:40" s="9" customFormat="1" x14ac:dyDescent="0.2">
      <c r="A34" s="27"/>
      <c r="B34" s="27" t="s">
        <v>40</v>
      </c>
      <c r="C34" s="189" t="s">
        <v>0</v>
      </c>
      <c r="D34" s="190">
        <v>395181</v>
      </c>
      <c r="E34" s="190">
        <v>16370</v>
      </c>
      <c r="F34" s="189">
        <v>38667</v>
      </c>
      <c r="G34" s="190">
        <f t="shared" si="5"/>
        <v>450218</v>
      </c>
      <c r="H34" s="191">
        <f t="shared" si="6"/>
        <v>8.5885060126427645E-2</v>
      </c>
      <c r="I34" s="196"/>
      <c r="J34" s="195">
        <v>100300.53790554001</v>
      </c>
      <c r="K34" s="195">
        <v>4672.4528213300027</v>
      </c>
      <c r="L34" s="195">
        <v>13688.895379629997</v>
      </c>
      <c r="M34" s="195">
        <f t="shared" si="7"/>
        <v>118661.88610650002</v>
      </c>
      <c r="N34" s="191">
        <f t="shared" si="8"/>
        <v>0.11536050731019142</v>
      </c>
      <c r="O34" s="27"/>
      <c r="P34" s="27"/>
      <c r="Q34" s="27" t="s">
        <v>40</v>
      </c>
      <c r="R34" s="27" t="s">
        <v>1</v>
      </c>
      <c r="S34" s="192">
        <v>4515468</v>
      </c>
      <c r="T34" s="192">
        <v>185014</v>
      </c>
      <c r="U34" s="192">
        <v>546951</v>
      </c>
      <c r="V34" s="192">
        <v>5247433</v>
      </c>
      <c r="W34" s="193">
        <v>0.10423210739422495</v>
      </c>
      <c r="X34" s="194"/>
      <c r="Y34" s="192">
        <v>1212303.4934991703</v>
      </c>
      <c r="Z34" s="192">
        <v>55675.983908280017</v>
      </c>
      <c r="AA34" s="192">
        <v>202791.17856412003</v>
      </c>
      <c r="AB34" s="192">
        <v>1470770.6559715699</v>
      </c>
      <c r="AC34" s="193">
        <v>0.13788089784138308</v>
      </c>
      <c r="AD34" s="27"/>
      <c r="AE34" s="27" t="s">
        <v>40</v>
      </c>
      <c r="AF34" s="27" t="s">
        <v>0</v>
      </c>
      <c r="AG34" s="27"/>
      <c r="AH34" s="27" t="s">
        <v>40</v>
      </c>
      <c r="AI34" s="229">
        <f t="shared" si="0"/>
        <v>3.937618872108975E-2</v>
      </c>
      <c r="AJ34" s="229">
        <f t="shared" si="1"/>
        <v>0.11536050731019142</v>
      </c>
      <c r="AK34" s="27"/>
      <c r="AL34" s="27" t="s">
        <v>1</v>
      </c>
      <c r="AM34" s="229">
        <f t="shared" si="2"/>
        <v>3.7854973297316206E-2</v>
      </c>
      <c r="AN34" s="229">
        <f t="shared" si="3"/>
        <v>0.13788089784138308</v>
      </c>
    </row>
    <row r="35" spans="1:40" s="9" customFormat="1" x14ac:dyDescent="0.2">
      <c r="A35" s="27"/>
      <c r="B35" s="27" t="s">
        <v>41</v>
      </c>
      <c r="C35" s="189" t="s">
        <v>0</v>
      </c>
      <c r="D35" s="190">
        <v>392604</v>
      </c>
      <c r="E35" s="190">
        <v>17904</v>
      </c>
      <c r="F35" s="189">
        <v>40560</v>
      </c>
      <c r="G35" s="190">
        <f t="shared" si="5"/>
        <v>451068</v>
      </c>
      <c r="H35" s="191">
        <f t="shared" si="6"/>
        <v>8.9919923381840433E-2</v>
      </c>
      <c r="I35" s="196"/>
      <c r="J35" s="195">
        <v>100209.49035113998</v>
      </c>
      <c r="K35" s="195">
        <v>5188.4464710800012</v>
      </c>
      <c r="L35" s="195">
        <v>14291.841751940008</v>
      </c>
      <c r="M35" s="195">
        <f t="shared" si="7"/>
        <v>119689.77857415998</v>
      </c>
      <c r="N35" s="191">
        <f t="shared" si="8"/>
        <v>0.11940737063929616</v>
      </c>
      <c r="O35" s="27"/>
      <c r="P35" s="27"/>
      <c r="Q35" s="27" t="s">
        <v>41</v>
      </c>
      <c r="R35" s="27" t="s">
        <v>1</v>
      </c>
      <c r="S35" s="192">
        <v>4465369</v>
      </c>
      <c r="T35" s="192">
        <v>216198</v>
      </c>
      <c r="U35" s="192">
        <v>574224</v>
      </c>
      <c r="V35" s="192">
        <v>5255791</v>
      </c>
      <c r="W35" s="193">
        <v>0.10925548599630389</v>
      </c>
      <c r="X35" s="194"/>
      <c r="Y35" s="192">
        <v>1204424.18252391</v>
      </c>
      <c r="Z35" s="192">
        <v>66216.503052609987</v>
      </c>
      <c r="AA35" s="192">
        <v>211773.61528609003</v>
      </c>
      <c r="AB35" s="192">
        <v>1482414.3008626101</v>
      </c>
      <c r="AC35" s="193">
        <v>0.14285723981673676</v>
      </c>
      <c r="AD35" s="27"/>
      <c r="AE35" s="27" t="s">
        <v>41</v>
      </c>
      <c r="AF35" s="27" t="s">
        <v>0</v>
      </c>
      <c r="AG35" s="27"/>
      <c r="AH35" s="27" t="s">
        <v>41</v>
      </c>
      <c r="AI35" s="229">
        <f t="shared" si="0"/>
        <v>4.3349119138567302E-2</v>
      </c>
      <c r="AJ35" s="229">
        <f t="shared" si="1"/>
        <v>0.11940737063929616</v>
      </c>
      <c r="AK35" s="27"/>
      <c r="AL35" s="27" t="s">
        <v>1</v>
      </c>
      <c r="AM35" s="229">
        <f t="shared" si="2"/>
        <v>4.4668014207687359E-2</v>
      </c>
      <c r="AN35" s="229">
        <f t="shared" si="3"/>
        <v>0.14285723981673676</v>
      </c>
    </row>
    <row r="36" spans="1:40" s="9" customFormat="1" x14ac:dyDescent="0.2">
      <c r="A36" s="27"/>
      <c r="B36" s="27" t="s">
        <v>42</v>
      </c>
      <c r="C36" s="189" t="s">
        <v>0</v>
      </c>
      <c r="D36" s="190">
        <v>385015</v>
      </c>
      <c r="E36" s="190">
        <v>26804</v>
      </c>
      <c r="F36" s="189">
        <v>41443</v>
      </c>
      <c r="G36" s="190">
        <f t="shared" si="5"/>
        <v>453262</v>
      </c>
      <c r="H36" s="191">
        <f t="shared" si="6"/>
        <v>9.1432769568152633E-2</v>
      </c>
      <c r="I36" s="196"/>
      <c r="J36" s="195">
        <v>97367.332487460051</v>
      </c>
      <c r="K36" s="195">
        <v>7597.0839243799946</v>
      </c>
      <c r="L36" s="195">
        <v>14624.859271490002</v>
      </c>
      <c r="M36" s="195">
        <v>119589.27568333005</v>
      </c>
      <c r="N36" s="191">
        <f t="shared" si="8"/>
        <v>0.12229239777500057</v>
      </c>
      <c r="O36" s="27"/>
      <c r="P36" s="27"/>
      <c r="Q36" s="27" t="s">
        <v>42</v>
      </c>
      <c r="R36" s="27" t="s">
        <v>1</v>
      </c>
      <c r="S36" s="192">
        <v>4369397</v>
      </c>
      <c r="T36" s="192">
        <v>321884</v>
      </c>
      <c r="U36" s="192">
        <v>585082</v>
      </c>
      <c r="V36" s="192">
        <v>5276363</v>
      </c>
      <c r="W36" s="193">
        <v>0.11088736692301117</v>
      </c>
      <c r="X36" s="194"/>
      <c r="Y36" s="192">
        <v>1167929.4762534702</v>
      </c>
      <c r="Z36" s="192">
        <v>95617.788159949967</v>
      </c>
      <c r="AA36" s="192">
        <v>216545.01656087997</v>
      </c>
      <c r="AB36" s="192">
        <v>1480092.2809743003</v>
      </c>
      <c r="AC36" s="193">
        <v>0.14630507796333814</v>
      </c>
      <c r="AD36" s="27"/>
      <c r="AE36" s="27" t="s">
        <v>42</v>
      </c>
      <c r="AF36" s="27" t="s">
        <v>0</v>
      </c>
      <c r="AG36" s="27"/>
      <c r="AH36" s="27" t="s">
        <v>42</v>
      </c>
      <c r="AI36" s="229">
        <f t="shared" si="0"/>
        <v>6.3526464902228505E-2</v>
      </c>
      <c r="AJ36" s="229">
        <f t="shared" si="1"/>
        <v>0.12229239777500057</v>
      </c>
      <c r="AK36" s="27"/>
      <c r="AL36" s="27" t="s">
        <v>1</v>
      </c>
      <c r="AM36" s="229">
        <f t="shared" si="2"/>
        <v>6.4602585520551217E-2</v>
      </c>
      <c r="AN36" s="229">
        <f t="shared" si="3"/>
        <v>0.14630507796333814</v>
      </c>
    </row>
    <row r="37" spans="1:40" s="9" customFormat="1" x14ac:dyDescent="0.2">
      <c r="A37" s="27"/>
      <c r="B37" s="27" t="s">
        <v>43</v>
      </c>
      <c r="C37" s="189" t="s">
        <v>0</v>
      </c>
      <c r="D37" s="190">
        <v>391983</v>
      </c>
      <c r="E37" s="190">
        <v>21201</v>
      </c>
      <c r="F37" s="189">
        <v>42970</v>
      </c>
      <c r="G37" s="190">
        <f t="shared" si="5"/>
        <v>456154</v>
      </c>
      <c r="H37" s="191">
        <f t="shared" si="6"/>
        <v>9.420064276538187E-2</v>
      </c>
      <c r="I37" s="196"/>
      <c r="J37" s="195">
        <v>99946.937574989977</v>
      </c>
      <c r="K37" s="195">
        <v>6134.1779075400009</v>
      </c>
      <c r="L37" s="195">
        <v>15145.053429279991</v>
      </c>
      <c r="M37" s="195">
        <f t="shared" ref="M37:M41" si="9">J37+K37+L37</f>
        <v>121226.16891180996</v>
      </c>
      <c r="N37" s="191">
        <f t="shared" si="8"/>
        <v>0.12493221195745094</v>
      </c>
      <c r="O37" s="27"/>
      <c r="P37" s="27"/>
      <c r="Q37" s="27" t="s">
        <v>43</v>
      </c>
      <c r="R37" s="27" t="s">
        <v>1</v>
      </c>
      <c r="S37" s="192">
        <v>4437373</v>
      </c>
      <c r="T37" s="192">
        <v>263955</v>
      </c>
      <c r="U37" s="192">
        <v>604277</v>
      </c>
      <c r="V37" s="192">
        <v>5305605</v>
      </c>
      <c r="W37" s="193">
        <v>0.113894079939988</v>
      </c>
      <c r="X37" s="194"/>
      <c r="Y37" s="192">
        <v>1194306.1253092403</v>
      </c>
      <c r="Z37" s="192">
        <v>80310.940344170012</v>
      </c>
      <c r="AA37" s="192">
        <v>223671.67899178999</v>
      </c>
      <c r="AB37" s="192">
        <v>1498288.7446452</v>
      </c>
      <c r="AC37" s="193">
        <v>0.14928476222702736</v>
      </c>
      <c r="AD37" s="27"/>
      <c r="AE37" s="27" t="s">
        <v>43</v>
      </c>
      <c r="AF37" s="27" t="s">
        <v>0</v>
      </c>
      <c r="AG37" s="27"/>
      <c r="AH37" s="27" t="s">
        <v>43</v>
      </c>
      <c r="AI37" s="229">
        <f t="shared" si="0"/>
        <v>5.0601103397093367E-2</v>
      </c>
      <c r="AJ37" s="229">
        <f t="shared" si="1"/>
        <v>0.12493221195745094</v>
      </c>
      <c r="AK37" s="27"/>
      <c r="AL37" s="27" t="s">
        <v>1</v>
      </c>
      <c r="AM37" s="229">
        <f t="shared" si="2"/>
        <v>5.3601777782284497E-2</v>
      </c>
      <c r="AN37" s="229">
        <f t="shared" si="3"/>
        <v>0.14928476222702736</v>
      </c>
    </row>
    <row r="38" spans="1:40" s="9" customFormat="1" x14ac:dyDescent="0.2">
      <c r="A38" s="27"/>
      <c r="B38" s="27" t="s">
        <v>44</v>
      </c>
      <c r="C38" s="189" t="s">
        <v>0</v>
      </c>
      <c r="D38" s="190">
        <v>389219</v>
      </c>
      <c r="E38" s="190">
        <v>24546</v>
      </c>
      <c r="F38" s="189">
        <v>43193</v>
      </c>
      <c r="G38" s="190">
        <f t="shared" si="5"/>
        <v>456958</v>
      </c>
      <c r="H38" s="191">
        <f t="shared" si="6"/>
        <v>9.452291020181286E-2</v>
      </c>
      <c r="I38" s="196"/>
      <c r="J38" s="195">
        <v>98613.964017060047</v>
      </c>
      <c r="K38" s="195">
        <v>7014.5085677199977</v>
      </c>
      <c r="L38" s="195">
        <v>15207.771064139997</v>
      </c>
      <c r="M38" s="195">
        <f t="shared" si="9"/>
        <v>120836.24364892003</v>
      </c>
      <c r="N38" s="191">
        <f t="shared" si="8"/>
        <v>0.12585438445376496</v>
      </c>
      <c r="O38" s="27"/>
      <c r="P38" s="27"/>
      <c r="Q38" s="27" t="s">
        <v>44</v>
      </c>
      <c r="R38" s="27" t="s">
        <v>1</v>
      </c>
      <c r="S38" s="192">
        <v>4407512</v>
      </c>
      <c r="T38" s="192">
        <v>293932</v>
      </c>
      <c r="U38" s="192">
        <v>609028</v>
      </c>
      <c r="V38" s="192">
        <v>5310472</v>
      </c>
      <c r="W38" s="193">
        <v>0.11468434444245257</v>
      </c>
      <c r="X38" s="194"/>
      <c r="Y38" s="192">
        <v>1179675.2807552</v>
      </c>
      <c r="Z38" s="192">
        <v>87435.74051732001</v>
      </c>
      <c r="AA38" s="192">
        <v>225608.29711706005</v>
      </c>
      <c r="AB38" s="192">
        <v>1492719.3183895797</v>
      </c>
      <c r="AC38" s="193">
        <v>0.15113912866114548</v>
      </c>
      <c r="AD38" s="27"/>
      <c r="AE38" s="27" t="s">
        <v>44</v>
      </c>
      <c r="AF38" s="27" t="s">
        <v>0</v>
      </c>
      <c r="AG38" s="27"/>
      <c r="AH38" s="27" t="s">
        <v>44</v>
      </c>
      <c r="AI38" s="229">
        <f t="shared" si="0"/>
        <v>5.8049707239328681E-2</v>
      </c>
      <c r="AJ38" s="229">
        <f t="shared" si="1"/>
        <v>0.12585438445376496</v>
      </c>
      <c r="AK38" s="27"/>
      <c r="AL38" s="27" t="s">
        <v>1</v>
      </c>
      <c r="AM38" s="229">
        <f t="shared" si="2"/>
        <v>5.8574803340557063E-2</v>
      </c>
      <c r="AN38" s="229">
        <f t="shared" si="3"/>
        <v>0.15113912866114548</v>
      </c>
    </row>
    <row r="39" spans="1:40" s="9" customFormat="1" x14ac:dyDescent="0.2">
      <c r="A39" s="27"/>
      <c r="B39" s="27" t="s">
        <v>45</v>
      </c>
      <c r="C39" s="189" t="s">
        <v>0</v>
      </c>
      <c r="D39" s="190">
        <v>398356</v>
      </c>
      <c r="E39" s="190">
        <v>16789</v>
      </c>
      <c r="F39" s="189">
        <v>44272</v>
      </c>
      <c r="G39" s="190">
        <f t="shared" si="5"/>
        <v>459417</v>
      </c>
      <c r="H39" s="191">
        <f t="shared" si="6"/>
        <v>9.6365611198540757E-2</v>
      </c>
      <c r="I39" s="196"/>
      <c r="J39" s="195">
        <v>101937.81027485993</v>
      </c>
      <c r="K39" s="195">
        <v>4821.019417569999</v>
      </c>
      <c r="L39" s="195">
        <v>15554.282429879993</v>
      </c>
      <c r="M39" s="195">
        <f t="shared" si="9"/>
        <v>122313.11212230993</v>
      </c>
      <c r="N39" s="191">
        <f t="shared" si="8"/>
        <v>0.12716774317970189</v>
      </c>
      <c r="O39" s="27"/>
      <c r="P39" s="27"/>
      <c r="Q39" s="27" t="s">
        <v>45</v>
      </c>
      <c r="R39" s="27" t="s">
        <v>1</v>
      </c>
      <c r="S39" s="192">
        <v>4515408</v>
      </c>
      <c r="T39" s="192">
        <v>200121</v>
      </c>
      <c r="U39" s="192">
        <v>624153</v>
      </c>
      <c r="V39" s="192">
        <v>5339682</v>
      </c>
      <c r="W39" s="193">
        <v>0.11688954510774237</v>
      </c>
      <c r="X39" s="194"/>
      <c r="Y39" s="192">
        <v>1219264.2462061297</v>
      </c>
      <c r="Z39" s="192">
        <v>60561.252389629997</v>
      </c>
      <c r="AA39" s="192">
        <v>230966.87400355999</v>
      </c>
      <c r="AB39" s="192">
        <v>1510792.3725993203</v>
      </c>
      <c r="AC39" s="193">
        <v>0.15287797197849309</v>
      </c>
      <c r="AD39" s="27"/>
      <c r="AE39" s="27" t="s">
        <v>45</v>
      </c>
      <c r="AF39" s="27" t="s">
        <v>0</v>
      </c>
      <c r="AG39" s="27"/>
      <c r="AH39" s="27" t="s">
        <v>45</v>
      </c>
      <c r="AI39" s="229">
        <f t="shared" si="0"/>
        <v>3.9415393279741792E-2</v>
      </c>
      <c r="AJ39" s="229">
        <f t="shared" si="1"/>
        <v>0.12716774317970189</v>
      </c>
      <c r="AK39" s="27"/>
      <c r="AL39" s="27" t="s">
        <v>1</v>
      </c>
      <c r="AM39" s="229">
        <f t="shared" si="2"/>
        <v>4.0085754659612345E-2</v>
      </c>
      <c r="AN39" s="229">
        <f t="shared" si="3"/>
        <v>0.15287797197849309</v>
      </c>
    </row>
    <row r="40" spans="1:40" s="9" customFormat="1" x14ac:dyDescent="0.2">
      <c r="A40" s="27"/>
      <c r="B40" s="27" t="s">
        <v>46</v>
      </c>
      <c r="C40" s="189" t="s">
        <v>0</v>
      </c>
      <c r="D40" s="190">
        <v>392151</v>
      </c>
      <c r="E40" s="190">
        <v>23129</v>
      </c>
      <c r="F40" s="189">
        <v>44579</v>
      </c>
      <c r="G40" s="190">
        <f t="shared" si="5"/>
        <v>459859</v>
      </c>
      <c r="H40" s="191">
        <f t="shared" si="6"/>
        <v>9.6940583961605625E-2</v>
      </c>
      <c r="I40" s="196"/>
      <c r="J40" s="195">
        <v>99707.117419700051</v>
      </c>
      <c r="K40" s="195">
        <v>6493.7125167100039</v>
      </c>
      <c r="L40" s="195">
        <v>15642.048354439996</v>
      </c>
      <c r="M40" s="195">
        <f t="shared" si="9"/>
        <v>121842.87829085004</v>
      </c>
      <c r="N40" s="191">
        <f t="shared" si="8"/>
        <v>0.12837884802016086</v>
      </c>
      <c r="O40" s="27"/>
      <c r="P40" s="27"/>
      <c r="Q40" s="27" t="s">
        <v>46</v>
      </c>
      <c r="R40" s="27" t="s">
        <v>1</v>
      </c>
      <c r="S40" s="192">
        <v>4438414</v>
      </c>
      <c r="T40" s="192">
        <v>279845</v>
      </c>
      <c r="U40" s="192">
        <v>626976</v>
      </c>
      <c r="V40" s="192">
        <v>5345235</v>
      </c>
      <c r="W40" s="193">
        <v>0.11729624609582179</v>
      </c>
      <c r="X40" s="194"/>
      <c r="Y40" s="192">
        <v>1191781.0784443801</v>
      </c>
      <c r="Z40" s="192">
        <v>81949.402375830017</v>
      </c>
      <c r="AA40" s="192">
        <v>232194.42585339004</v>
      </c>
      <c r="AB40" s="192">
        <v>1505924.9066735997</v>
      </c>
      <c r="AC40" s="193">
        <v>0.15418725384274212</v>
      </c>
      <c r="AD40" s="27"/>
      <c r="AE40" s="27" t="s">
        <v>46</v>
      </c>
      <c r="AF40" s="27" t="s">
        <v>0</v>
      </c>
      <c r="AG40" s="27"/>
      <c r="AH40" s="27" t="s">
        <v>46</v>
      </c>
      <c r="AI40" s="229">
        <f t="shared" si="0"/>
        <v>5.3295790511521904E-2</v>
      </c>
      <c r="AJ40" s="229">
        <f t="shared" si="1"/>
        <v>0.12837884802016086</v>
      </c>
      <c r="AK40" s="27"/>
      <c r="AL40" s="27" t="s">
        <v>1</v>
      </c>
      <c r="AM40" s="229">
        <f t="shared" si="2"/>
        <v>5.4417987253325945E-2</v>
      </c>
      <c r="AN40" s="229">
        <f t="shared" si="3"/>
        <v>0.15418725384274212</v>
      </c>
    </row>
    <row r="41" spans="1:40" s="9" customFormat="1" x14ac:dyDescent="0.2">
      <c r="A41" s="27"/>
      <c r="B41" s="27" t="s">
        <v>47</v>
      </c>
      <c r="C41" s="189" t="s">
        <v>0</v>
      </c>
      <c r="D41" s="190">
        <v>400072</v>
      </c>
      <c r="E41" s="190">
        <v>16557</v>
      </c>
      <c r="F41" s="189">
        <v>45778</v>
      </c>
      <c r="G41" s="190">
        <f t="shared" si="5"/>
        <v>462407</v>
      </c>
      <c r="H41" s="191">
        <f t="shared" si="6"/>
        <v>9.899936635907329E-2</v>
      </c>
      <c r="I41" s="196"/>
      <c r="J41" s="195">
        <v>102632.61181169997</v>
      </c>
      <c r="K41" s="195">
        <v>4622.2666337999981</v>
      </c>
      <c r="L41" s="195">
        <v>16025.859739449998</v>
      </c>
      <c r="M41" s="195">
        <f t="shared" si="9"/>
        <v>123280.73818494997</v>
      </c>
      <c r="N41" s="191">
        <f t="shared" si="8"/>
        <v>0.12999483922141555</v>
      </c>
      <c r="O41" s="27"/>
      <c r="P41" s="27"/>
      <c r="Q41" s="27" t="s">
        <v>47</v>
      </c>
      <c r="R41" s="27" t="s">
        <v>1</v>
      </c>
      <c r="S41" s="192">
        <v>4531371</v>
      </c>
      <c r="T41" s="192">
        <v>204171</v>
      </c>
      <c r="U41" s="192">
        <v>644359</v>
      </c>
      <c r="V41" s="192">
        <v>5379901</v>
      </c>
      <c r="W41" s="193">
        <v>0.11977153482935839</v>
      </c>
      <c r="X41" s="194"/>
      <c r="Y41" s="192">
        <v>1226315.0466399302</v>
      </c>
      <c r="Z41" s="192">
        <v>59454.734082339994</v>
      </c>
      <c r="AA41" s="197">
        <v>238097.33677551008</v>
      </c>
      <c r="AB41" s="192">
        <v>1523867.1174977804</v>
      </c>
      <c r="AC41" s="193">
        <v>0.15624547182727491</v>
      </c>
      <c r="AD41" s="27"/>
      <c r="AE41" s="27" t="s">
        <v>47</v>
      </c>
      <c r="AF41" s="27" t="s">
        <v>0</v>
      </c>
      <c r="AG41" s="27"/>
      <c r="AH41" s="27" t="s">
        <v>47</v>
      </c>
      <c r="AI41" s="229">
        <f t="shared" si="0"/>
        <v>3.7493826706857615E-2</v>
      </c>
      <c r="AJ41" s="229">
        <f t="shared" si="1"/>
        <v>0.12999483922141555</v>
      </c>
      <c r="AK41" s="27"/>
      <c r="AL41" s="27" t="s">
        <v>1</v>
      </c>
      <c r="AM41" s="229">
        <f t="shared" si="2"/>
        <v>3.9015694609885562E-2</v>
      </c>
      <c r="AN41" s="229">
        <f t="shared" si="3"/>
        <v>0.15624547182727491</v>
      </c>
    </row>
    <row r="42" spans="1:40" x14ac:dyDescent="0.2">
      <c r="A42" s="27"/>
      <c r="B42" s="27" t="s">
        <v>48</v>
      </c>
      <c r="C42" s="189" t="s">
        <v>0</v>
      </c>
      <c r="D42" s="190">
        <v>393290</v>
      </c>
      <c r="E42" s="190">
        <v>23269</v>
      </c>
      <c r="F42" s="189">
        <v>46003</v>
      </c>
      <c r="G42" s="190">
        <f>D42+E42+F42</f>
        <v>462562</v>
      </c>
      <c r="H42" s="191">
        <f>F42/G42</f>
        <v>9.9452613919863722E-2</v>
      </c>
      <c r="I42" s="198"/>
      <c r="J42" s="195">
        <v>99659.855963609982</v>
      </c>
      <c r="K42" s="195">
        <v>6653.5575999399998</v>
      </c>
      <c r="L42" s="195">
        <v>16076.424810049999</v>
      </c>
      <c r="M42" s="195">
        <f>J42+K42+L42</f>
        <v>122389.83837359998</v>
      </c>
      <c r="N42" s="191">
        <f>L42/M42</f>
        <v>0.13135424495762513</v>
      </c>
      <c r="O42" s="27"/>
      <c r="P42" s="27"/>
      <c r="Q42" s="27" t="s">
        <v>48</v>
      </c>
      <c r="R42" s="27" t="s">
        <v>1</v>
      </c>
      <c r="S42" s="192">
        <v>4448517</v>
      </c>
      <c r="T42" s="192">
        <v>285428</v>
      </c>
      <c r="U42" s="192">
        <v>649214</v>
      </c>
      <c r="V42" s="192">
        <v>5383159</v>
      </c>
      <c r="W42" s="193">
        <v>0.12060093339245599</v>
      </c>
      <c r="X42" s="194"/>
      <c r="Y42" s="192">
        <v>1189199.07203243</v>
      </c>
      <c r="Z42" s="192">
        <v>84920.976092060009</v>
      </c>
      <c r="AA42" s="192">
        <v>239627.78874485</v>
      </c>
      <c r="AB42" s="192">
        <v>1513747.8368693399</v>
      </c>
      <c r="AC42" s="193">
        <v>0.15830099499295511</v>
      </c>
      <c r="AD42" s="27"/>
      <c r="AE42" s="27" t="s">
        <v>48</v>
      </c>
      <c r="AF42" s="27" t="s">
        <v>0</v>
      </c>
      <c r="AG42" s="27"/>
      <c r="AH42" s="27" t="s">
        <v>48</v>
      </c>
      <c r="AI42" s="229">
        <f t="shared" si="0"/>
        <v>5.4363643978593577E-2</v>
      </c>
      <c r="AJ42" s="229">
        <f t="shared" si="1"/>
        <v>0.13135424495762513</v>
      </c>
      <c r="AK42" s="27"/>
      <c r="AL42" s="27" t="s">
        <v>1</v>
      </c>
      <c r="AM42" s="229">
        <f t="shared" si="2"/>
        <v>5.6099816642968398E-2</v>
      </c>
      <c r="AN42" s="229">
        <f t="shared" si="3"/>
        <v>0.15830099499295511</v>
      </c>
    </row>
    <row r="43" spans="1:40" x14ac:dyDescent="0.2">
      <c r="A43" s="27"/>
      <c r="B43" s="27" t="s">
        <v>49</v>
      </c>
      <c r="C43" s="189" t="s">
        <v>0</v>
      </c>
      <c r="D43" s="190">
        <v>395177</v>
      </c>
      <c r="E43" s="190">
        <v>21332</v>
      </c>
      <c r="F43" s="189">
        <v>47216</v>
      </c>
      <c r="G43" s="190">
        <f t="shared" ref="G43:G69" si="10">D43+E43+F43</f>
        <v>463725</v>
      </c>
      <c r="H43" s="191">
        <f t="shared" ref="H43:H69" si="11">F43/G43</f>
        <v>0.10181896598199364</v>
      </c>
      <c r="I43" s="196"/>
      <c r="J43" s="195">
        <v>100728.38788457004</v>
      </c>
      <c r="K43" s="195">
        <v>6374.5472478799993</v>
      </c>
      <c r="L43" s="195">
        <v>16463.170609040004</v>
      </c>
      <c r="M43" s="195">
        <f t="shared" ref="M43:M69" si="12">J43+K43+L43</f>
        <v>123566.10574149003</v>
      </c>
      <c r="N43" s="191">
        <f t="shared" ref="N43:N69" si="13">L43/M43</f>
        <v>0.13323370927851563</v>
      </c>
      <c r="O43" s="27"/>
      <c r="P43" s="27"/>
      <c r="Q43" s="27" t="s">
        <v>49</v>
      </c>
      <c r="R43" s="27" t="s">
        <v>1</v>
      </c>
      <c r="S43" s="192">
        <v>4477544</v>
      </c>
      <c r="T43" s="192">
        <v>259220</v>
      </c>
      <c r="U43" s="192">
        <v>664471</v>
      </c>
      <c r="V43" s="192">
        <v>5401235</v>
      </c>
      <c r="W43" s="193">
        <v>0.12302204958680746</v>
      </c>
      <c r="X43" s="194"/>
      <c r="Y43" s="192">
        <v>1203817.4996137901</v>
      </c>
      <c r="Z43" s="192">
        <v>81132.96965506002</v>
      </c>
      <c r="AA43" s="192">
        <v>244714.08037747006</v>
      </c>
      <c r="AB43" s="192">
        <v>1529664.5496463198</v>
      </c>
      <c r="AC43" s="193">
        <v>0.15997891853743451</v>
      </c>
      <c r="AD43" s="27"/>
      <c r="AE43" s="27" t="s">
        <v>49</v>
      </c>
      <c r="AF43" s="27" t="s">
        <v>0</v>
      </c>
      <c r="AG43" s="27"/>
      <c r="AH43" s="27" t="s">
        <v>49</v>
      </c>
      <c r="AI43" s="229">
        <f t="shared" si="0"/>
        <v>5.1588153641549984E-2</v>
      </c>
      <c r="AJ43" s="229">
        <f t="shared" si="1"/>
        <v>0.13323370927851563</v>
      </c>
      <c r="AK43" s="27"/>
      <c r="AL43" s="27" t="s">
        <v>1</v>
      </c>
      <c r="AM43" s="229">
        <f t="shared" si="2"/>
        <v>5.3039713624676153E-2</v>
      </c>
      <c r="AN43" s="229">
        <f t="shared" si="3"/>
        <v>0.15997891853743451</v>
      </c>
    </row>
    <row r="44" spans="1:40" x14ac:dyDescent="0.2">
      <c r="A44" s="27">
        <v>2021</v>
      </c>
      <c r="B44" s="27" t="s">
        <v>38</v>
      </c>
      <c r="C44" s="189" t="s">
        <v>0</v>
      </c>
      <c r="D44" s="190">
        <v>388178</v>
      </c>
      <c r="E44" s="190">
        <v>27559</v>
      </c>
      <c r="F44" s="189">
        <v>47720</v>
      </c>
      <c r="G44" s="190">
        <f t="shared" si="10"/>
        <v>463457</v>
      </c>
      <c r="H44" s="191">
        <f t="shared" si="11"/>
        <v>0.10296532364383319</v>
      </c>
      <c r="I44" s="196"/>
      <c r="J44" s="195">
        <v>99410.502482340016</v>
      </c>
      <c r="K44" s="195">
        <v>8266.3048885599947</v>
      </c>
      <c r="L44" s="195">
        <v>17017.261467969998</v>
      </c>
      <c r="M44" s="195">
        <f t="shared" si="12"/>
        <v>124694.06883887001</v>
      </c>
      <c r="N44" s="191">
        <f t="shared" si="13"/>
        <v>0.13647210028858506</v>
      </c>
      <c r="O44" s="27"/>
      <c r="P44" s="27">
        <v>2021</v>
      </c>
      <c r="Q44" s="27" t="s">
        <v>38</v>
      </c>
      <c r="R44" s="27" t="s">
        <v>1</v>
      </c>
      <c r="S44" s="192">
        <v>4398163</v>
      </c>
      <c r="T44" s="192">
        <v>327006</v>
      </c>
      <c r="U44" s="192">
        <v>671357</v>
      </c>
      <c r="V44" s="192">
        <v>5396526</v>
      </c>
      <c r="W44" s="193">
        <v>0.12440540451394101</v>
      </c>
      <c r="X44" s="194"/>
      <c r="Y44" s="192">
        <v>1188122.5034733301</v>
      </c>
      <c r="Z44" s="192">
        <v>103240.95345572998</v>
      </c>
      <c r="AA44" s="192">
        <v>253361.45568978999</v>
      </c>
      <c r="AB44" s="192">
        <v>1544724.9126188501</v>
      </c>
      <c r="AC44" s="193">
        <v>0.16401720048668958</v>
      </c>
      <c r="AD44" s="27"/>
      <c r="AE44" s="27" t="s">
        <v>38</v>
      </c>
      <c r="AF44" s="27" t="s">
        <v>0</v>
      </c>
      <c r="AG44" s="27">
        <v>2021</v>
      </c>
      <c r="AH44" s="27" t="s">
        <v>38</v>
      </c>
      <c r="AI44" s="229">
        <f t="shared" si="0"/>
        <v>6.6292687098387454E-2</v>
      </c>
      <c r="AJ44" s="229">
        <f t="shared" si="1"/>
        <v>0.13647210028858506</v>
      </c>
      <c r="AK44" s="27"/>
      <c r="AL44" s="27" t="s">
        <v>1</v>
      </c>
      <c r="AM44" s="229">
        <f t="shared" si="2"/>
        <v>6.6834523488522229E-2</v>
      </c>
      <c r="AN44" s="229">
        <f t="shared" si="3"/>
        <v>0.16401720048668958</v>
      </c>
    </row>
    <row r="45" spans="1:40" x14ac:dyDescent="0.2">
      <c r="A45" s="27"/>
      <c r="B45" s="27" t="s">
        <v>39</v>
      </c>
      <c r="C45" s="189" t="s">
        <v>0</v>
      </c>
      <c r="D45" s="190">
        <v>387235</v>
      </c>
      <c r="E45" s="190">
        <v>27531</v>
      </c>
      <c r="F45" s="189">
        <v>49059</v>
      </c>
      <c r="G45" s="190">
        <f t="shared" si="10"/>
        <v>463825</v>
      </c>
      <c r="H45" s="191">
        <f t="shared" si="11"/>
        <v>0.10577049533768124</v>
      </c>
      <c r="I45" s="196"/>
      <c r="J45" s="195">
        <v>99778.458708300008</v>
      </c>
      <c r="K45" s="195">
        <v>8470.2281089300086</v>
      </c>
      <c r="L45" s="195">
        <v>17472.16395011</v>
      </c>
      <c r="M45" s="195">
        <f t="shared" si="12"/>
        <v>125720.85076734002</v>
      </c>
      <c r="N45" s="191">
        <f t="shared" si="13"/>
        <v>0.13897586473101525</v>
      </c>
      <c r="O45" s="27"/>
      <c r="P45" s="27"/>
      <c r="Q45" s="27" t="s">
        <v>39</v>
      </c>
      <c r="R45" s="27" t="s">
        <v>1</v>
      </c>
      <c r="S45" s="192">
        <v>4387723</v>
      </c>
      <c r="T45" s="192">
        <v>325765</v>
      </c>
      <c r="U45" s="192">
        <v>689413</v>
      </c>
      <c r="V45" s="192">
        <v>5402901</v>
      </c>
      <c r="W45" s="193">
        <v>0.12760052423688681</v>
      </c>
      <c r="X45" s="194"/>
      <c r="Y45" s="192">
        <v>1192413.41146351</v>
      </c>
      <c r="Z45" s="192">
        <v>105745.12036790999</v>
      </c>
      <c r="AA45" s="192">
        <v>259573.92138714</v>
      </c>
      <c r="AB45" s="192">
        <v>1557732.4532185602</v>
      </c>
      <c r="AC45" s="193">
        <v>0.16663575368851871</v>
      </c>
      <c r="AD45" s="27"/>
      <c r="AE45" s="27" t="s">
        <v>39</v>
      </c>
      <c r="AF45" s="27" t="s">
        <v>0</v>
      </c>
      <c r="AG45" s="27"/>
      <c r="AH45" s="27" t="s">
        <v>39</v>
      </c>
      <c r="AI45" s="229">
        <f t="shared" si="0"/>
        <v>6.7373296133710375E-2</v>
      </c>
      <c r="AJ45" s="229">
        <f t="shared" si="1"/>
        <v>0.13897586473101525</v>
      </c>
      <c r="AK45" s="27"/>
      <c r="AL45" s="27" t="s">
        <v>1</v>
      </c>
      <c r="AM45" s="229">
        <f t="shared" si="2"/>
        <v>6.7884006749311304E-2</v>
      </c>
      <c r="AN45" s="229">
        <f t="shared" si="3"/>
        <v>0.16663575368851871</v>
      </c>
    </row>
    <row r="46" spans="1:40" x14ac:dyDescent="0.2">
      <c r="A46" s="27"/>
      <c r="B46" s="27" t="s">
        <v>40</v>
      </c>
      <c r="C46" s="189" t="s">
        <v>0</v>
      </c>
      <c r="D46" s="190">
        <v>385514</v>
      </c>
      <c r="E46" s="190">
        <v>29416</v>
      </c>
      <c r="F46" s="189">
        <v>49131</v>
      </c>
      <c r="G46" s="190">
        <f t="shared" si="10"/>
        <v>464061</v>
      </c>
      <c r="H46" s="191">
        <f t="shared" si="11"/>
        <v>0.10587185736357936</v>
      </c>
      <c r="I46" s="196"/>
      <c r="J46" s="195">
        <v>98756.407153640059</v>
      </c>
      <c r="K46" s="195">
        <v>8867.8315378299958</v>
      </c>
      <c r="L46" s="195">
        <v>17512.999096400003</v>
      </c>
      <c r="M46" s="195">
        <f t="shared" si="12"/>
        <v>125137.23778787006</v>
      </c>
      <c r="N46" s="191">
        <f t="shared" si="13"/>
        <v>0.13995034096954945</v>
      </c>
      <c r="O46" s="27"/>
      <c r="P46" s="27"/>
      <c r="Q46" s="27" t="s">
        <v>40</v>
      </c>
      <c r="R46" s="27" t="s">
        <v>1</v>
      </c>
      <c r="S46" s="192">
        <v>4367288</v>
      </c>
      <c r="T46" s="192">
        <v>348058</v>
      </c>
      <c r="U46" s="192">
        <v>688495</v>
      </c>
      <c r="V46" s="192">
        <v>5403841</v>
      </c>
      <c r="W46" s="193">
        <v>0.12740844891624309</v>
      </c>
      <c r="X46" s="194"/>
      <c r="Y46" s="192">
        <v>1180792.8602364301</v>
      </c>
      <c r="Z46" s="192">
        <v>110426.43201645998</v>
      </c>
      <c r="AA46" s="192">
        <v>259525.67251673993</v>
      </c>
      <c r="AB46" s="192">
        <v>1550744.9647696305</v>
      </c>
      <c r="AC46" s="193">
        <v>0.1673554829535065</v>
      </c>
      <c r="AD46" s="27"/>
      <c r="AE46" s="27" t="s">
        <v>40</v>
      </c>
      <c r="AF46" s="27" t="s">
        <v>0</v>
      </c>
      <c r="AG46" s="27"/>
      <c r="AH46" s="27" t="s">
        <v>40</v>
      </c>
      <c r="AI46" s="229">
        <f t="shared" si="0"/>
        <v>7.0864849621042073E-2</v>
      </c>
      <c r="AJ46" s="229">
        <f t="shared" si="1"/>
        <v>0.13995034096954945</v>
      </c>
      <c r="AK46" s="27"/>
      <c r="AL46" s="27" t="s">
        <v>1</v>
      </c>
      <c r="AM46" s="229">
        <f t="shared" si="2"/>
        <v>7.1208634898172488E-2</v>
      </c>
      <c r="AN46" s="229">
        <f t="shared" si="3"/>
        <v>0.1673554829535065</v>
      </c>
    </row>
    <row r="47" spans="1:40" x14ac:dyDescent="0.2">
      <c r="A47" s="27"/>
      <c r="B47" s="27" t="s">
        <v>41</v>
      </c>
      <c r="C47" s="189" t="s">
        <v>0</v>
      </c>
      <c r="D47" s="190">
        <v>392680</v>
      </c>
      <c r="E47" s="190">
        <v>21403</v>
      </c>
      <c r="F47" s="189">
        <v>50485</v>
      </c>
      <c r="G47" s="190">
        <f t="shared" si="10"/>
        <v>464568</v>
      </c>
      <c r="H47" s="191">
        <f t="shared" si="11"/>
        <v>0.10867085119939385</v>
      </c>
      <c r="I47" s="196"/>
      <c r="J47" s="195">
        <v>101910.70286961997</v>
      </c>
      <c r="K47" s="195">
        <v>6367.3998716700007</v>
      </c>
      <c r="L47" s="195">
        <v>17971.892890849998</v>
      </c>
      <c r="M47" s="195">
        <f t="shared" si="12"/>
        <v>126249.99563213997</v>
      </c>
      <c r="N47" s="191">
        <f t="shared" si="13"/>
        <v>0.14235163178314456</v>
      </c>
      <c r="O47" s="27"/>
      <c r="P47" s="27"/>
      <c r="Q47" s="27" t="s">
        <v>41</v>
      </c>
      <c r="R47" s="27" t="s">
        <v>1</v>
      </c>
      <c r="S47" s="192">
        <v>4456705</v>
      </c>
      <c r="T47" s="192">
        <v>248875</v>
      </c>
      <c r="U47" s="192">
        <v>705958</v>
      </c>
      <c r="V47" s="192">
        <v>5411538</v>
      </c>
      <c r="W47" s="193">
        <v>0.13045422576724031</v>
      </c>
      <c r="X47" s="199"/>
      <c r="Y47" s="192">
        <v>1221604.9651668896</v>
      </c>
      <c r="Z47" s="192">
        <v>77171.151183509995</v>
      </c>
      <c r="AA47" s="192">
        <v>265854.55207919003</v>
      </c>
      <c r="AB47" s="192">
        <v>1564630.6684295903</v>
      </c>
      <c r="AC47" s="193">
        <v>0.16991521222450953</v>
      </c>
      <c r="AD47" s="27"/>
      <c r="AE47" s="27" t="s">
        <v>41</v>
      </c>
      <c r="AF47" s="27" t="s">
        <v>0</v>
      </c>
      <c r="AG47" s="27"/>
      <c r="AH47" s="27" t="s">
        <v>41</v>
      </c>
      <c r="AI47" s="229">
        <f t="shared" si="0"/>
        <v>5.0434852213563378E-2</v>
      </c>
      <c r="AJ47" s="229">
        <f t="shared" si="1"/>
        <v>0.14235163178314456</v>
      </c>
      <c r="AK47" s="27"/>
      <c r="AL47" s="27" t="s">
        <v>1</v>
      </c>
      <c r="AM47" s="229">
        <f t="shared" si="2"/>
        <v>4.9322279526174816E-2</v>
      </c>
      <c r="AN47" s="229">
        <f t="shared" si="3"/>
        <v>0.16991521222450953</v>
      </c>
    </row>
    <row r="48" spans="1:40" x14ac:dyDescent="0.2">
      <c r="A48" s="27"/>
      <c r="B48" s="27" t="s">
        <v>42</v>
      </c>
      <c r="C48" s="189" t="s">
        <v>0</v>
      </c>
      <c r="D48" s="190">
        <v>390762</v>
      </c>
      <c r="E48" s="190">
        <v>23079</v>
      </c>
      <c r="F48" s="189">
        <v>51031</v>
      </c>
      <c r="G48" s="190">
        <f t="shared" si="10"/>
        <v>464872</v>
      </c>
      <c r="H48" s="191">
        <f t="shared" si="11"/>
        <v>0.10977430346417939</v>
      </c>
      <c r="I48" s="196"/>
      <c r="J48" s="195">
        <v>100903.21513254994</v>
      </c>
      <c r="K48" s="195">
        <v>6705.6426928400006</v>
      </c>
      <c r="L48" s="195">
        <v>18122.766177720001</v>
      </c>
      <c r="M48" s="195">
        <f t="shared" si="12"/>
        <v>125731.62400310994</v>
      </c>
      <c r="N48" s="191">
        <f t="shared" si="13"/>
        <v>0.14413848800101189</v>
      </c>
      <c r="O48" s="27"/>
      <c r="P48" s="27"/>
      <c r="Q48" s="27" t="s">
        <v>42</v>
      </c>
      <c r="R48" s="27" t="s">
        <v>1</v>
      </c>
      <c r="S48" s="192">
        <v>4436728</v>
      </c>
      <c r="T48" s="192">
        <v>273241</v>
      </c>
      <c r="U48" s="192">
        <v>708967</v>
      </c>
      <c r="V48" s="192">
        <v>5418936</v>
      </c>
      <c r="W48" s="193">
        <v>0.13083140306510355</v>
      </c>
      <c r="X48" s="199"/>
      <c r="Y48" s="192">
        <v>1210358.3269891602</v>
      </c>
      <c r="Z48" s="192">
        <v>82683.484300159995</v>
      </c>
      <c r="AA48" s="192">
        <v>266803.72687137988</v>
      </c>
      <c r="AB48" s="192">
        <v>1559845.5381607001</v>
      </c>
      <c r="AC48" s="193">
        <v>0.17104496589193238</v>
      </c>
      <c r="AD48" s="27"/>
      <c r="AE48" s="27" t="s">
        <v>42</v>
      </c>
      <c r="AF48" s="27" t="s">
        <v>0</v>
      </c>
      <c r="AG48" s="27"/>
      <c r="AH48" s="27" t="s">
        <v>42</v>
      </c>
      <c r="AI48" s="229">
        <f t="shared" si="0"/>
        <v>5.3332984012631049E-2</v>
      </c>
      <c r="AJ48" s="229">
        <f t="shared" si="1"/>
        <v>0.14413848800101189</v>
      </c>
      <c r="AK48" s="27"/>
      <c r="AL48" s="27" t="s">
        <v>1</v>
      </c>
      <c r="AM48" s="229">
        <f t="shared" si="2"/>
        <v>5.300748200854339E-2</v>
      </c>
      <c r="AN48" s="229">
        <f t="shared" si="3"/>
        <v>0.17104496589193238</v>
      </c>
    </row>
    <row r="49" spans="1:40" x14ac:dyDescent="0.2">
      <c r="A49" s="27"/>
      <c r="B49" s="27" t="s">
        <v>43</v>
      </c>
      <c r="C49" s="189" t="s">
        <v>0</v>
      </c>
      <c r="D49" s="190">
        <v>395524</v>
      </c>
      <c r="E49" s="190">
        <v>17426</v>
      </c>
      <c r="F49" s="189">
        <v>51981</v>
      </c>
      <c r="G49" s="190">
        <f t="shared" si="10"/>
        <v>464931</v>
      </c>
      <c r="H49" s="191">
        <f t="shared" si="11"/>
        <v>0.11180368699871594</v>
      </c>
      <c r="I49" s="196"/>
      <c r="J49" s="195">
        <v>103412.48387299001</v>
      </c>
      <c r="K49" s="195">
        <v>4965.4194781099986</v>
      </c>
      <c r="L49" s="195">
        <v>18428.767330310009</v>
      </c>
      <c r="M49" s="195">
        <f t="shared" si="12"/>
        <v>126806.67068141</v>
      </c>
      <c r="N49" s="191">
        <f t="shared" si="13"/>
        <v>0.14532963629816115</v>
      </c>
      <c r="O49" s="27"/>
      <c r="P49" s="27"/>
      <c r="Q49" s="27" t="s">
        <v>43</v>
      </c>
      <c r="R49" s="27" t="s">
        <v>1</v>
      </c>
      <c r="S49" s="192">
        <v>4493695</v>
      </c>
      <c r="T49" s="192">
        <v>209532</v>
      </c>
      <c r="U49" s="192">
        <v>721641</v>
      </c>
      <c r="V49" s="192">
        <v>5424868</v>
      </c>
      <c r="W49" s="193">
        <v>0.1330246192165413</v>
      </c>
      <c r="X49" s="199"/>
      <c r="Y49" s="192">
        <v>1241655.6678422601</v>
      </c>
      <c r="Z49" s="192">
        <v>61691.950219810002</v>
      </c>
      <c r="AA49" s="192">
        <v>271258.38662566995</v>
      </c>
      <c r="AB49" s="192">
        <v>1574606.0046877402</v>
      </c>
      <c r="AC49" s="193">
        <v>0.17227064155611621</v>
      </c>
      <c r="AD49" s="27"/>
      <c r="AE49" s="27" t="s">
        <v>43</v>
      </c>
      <c r="AF49" s="27" t="s">
        <v>0</v>
      </c>
      <c r="AG49" s="27"/>
      <c r="AH49" s="27" t="s">
        <v>43</v>
      </c>
      <c r="AI49" s="229">
        <f t="shared" si="0"/>
        <v>3.9157399618078091E-2</v>
      </c>
      <c r="AJ49" s="229">
        <f t="shared" si="1"/>
        <v>0.14532963629816115</v>
      </c>
      <c r="AK49" s="27"/>
      <c r="AL49" s="27" t="s">
        <v>1</v>
      </c>
      <c r="AM49" s="229">
        <f t="shared" si="2"/>
        <v>3.9179293128660538E-2</v>
      </c>
      <c r="AN49" s="229">
        <f t="shared" si="3"/>
        <v>0.17227064155611621</v>
      </c>
    </row>
    <row r="50" spans="1:40" x14ac:dyDescent="0.2">
      <c r="A50" s="27"/>
      <c r="B50" s="27" t="s">
        <v>44</v>
      </c>
      <c r="C50" s="189" t="s">
        <v>0</v>
      </c>
      <c r="D50" s="190">
        <v>394661</v>
      </c>
      <c r="E50" s="190">
        <v>21421</v>
      </c>
      <c r="F50" s="189">
        <v>51573</v>
      </c>
      <c r="G50" s="190">
        <f t="shared" si="10"/>
        <v>467655</v>
      </c>
      <c r="H50" s="191">
        <f t="shared" si="11"/>
        <v>0.11028001411296789</v>
      </c>
      <c r="I50" s="196"/>
      <c r="J50" s="195">
        <v>102503.62407997005</v>
      </c>
      <c r="K50" s="195">
        <v>6073.4123132199993</v>
      </c>
      <c r="L50" s="195">
        <v>18276.571344659995</v>
      </c>
      <c r="M50" s="195">
        <f t="shared" si="12"/>
        <v>126853.60773785005</v>
      </c>
      <c r="N50" s="191">
        <f t="shared" si="13"/>
        <v>0.14407608636901786</v>
      </c>
      <c r="O50" s="27"/>
      <c r="P50" s="27"/>
      <c r="Q50" s="27" t="s">
        <v>44</v>
      </c>
      <c r="R50" s="27" t="s">
        <v>1</v>
      </c>
      <c r="S50" s="192">
        <v>4496683</v>
      </c>
      <c r="T50" s="192">
        <v>258163</v>
      </c>
      <c r="U50" s="192">
        <v>716990</v>
      </c>
      <c r="V50" s="192">
        <v>5471836</v>
      </c>
      <c r="W50" s="193">
        <v>0.13103280142168003</v>
      </c>
      <c r="X50" s="199"/>
      <c r="Y50" s="192">
        <v>1233502.0927382205</v>
      </c>
      <c r="Z50" s="192">
        <v>76090.853540399999</v>
      </c>
      <c r="AA50" s="192">
        <v>269667.78668523993</v>
      </c>
      <c r="AB50" s="192">
        <v>1579260.7329638596</v>
      </c>
      <c r="AC50" s="193">
        <v>0.17075570933695286</v>
      </c>
      <c r="AD50" s="27"/>
      <c r="AE50" s="27" t="s">
        <v>44</v>
      </c>
      <c r="AF50" s="27" t="s">
        <v>0</v>
      </c>
      <c r="AG50" s="27"/>
      <c r="AH50" s="27" t="s">
        <v>44</v>
      </c>
      <c r="AI50" s="229">
        <f t="shared" si="0"/>
        <v>4.7877332158901144E-2</v>
      </c>
      <c r="AJ50" s="229">
        <f t="shared" si="1"/>
        <v>0.14407608636901786</v>
      </c>
      <c r="AK50" s="27"/>
      <c r="AL50" s="27" t="s">
        <v>1</v>
      </c>
      <c r="AM50" s="229">
        <f t="shared" si="2"/>
        <v>4.818131164294661E-2</v>
      </c>
      <c r="AN50" s="229">
        <f t="shared" si="3"/>
        <v>0.17075570933695286</v>
      </c>
    </row>
    <row r="51" spans="1:40" x14ac:dyDescent="0.2">
      <c r="A51" s="27"/>
      <c r="B51" s="27" t="s">
        <v>45</v>
      </c>
      <c r="C51" s="189" t="s">
        <v>0</v>
      </c>
      <c r="D51" s="190">
        <v>399006</v>
      </c>
      <c r="E51" s="190">
        <v>16636</v>
      </c>
      <c r="F51" s="189">
        <v>52598</v>
      </c>
      <c r="G51" s="190">
        <f t="shared" si="10"/>
        <v>468240</v>
      </c>
      <c r="H51" s="191">
        <f t="shared" si="11"/>
        <v>0.11233128310268238</v>
      </c>
      <c r="I51" s="198"/>
      <c r="J51" s="195">
        <v>104566.72874937004</v>
      </c>
      <c r="K51" s="195">
        <v>4753.2345378699993</v>
      </c>
      <c r="L51" s="195">
        <v>18609.502422480004</v>
      </c>
      <c r="M51" s="195">
        <f t="shared" si="12"/>
        <v>127929.46570972004</v>
      </c>
      <c r="N51" s="191">
        <f t="shared" si="13"/>
        <v>0.14546689708457103</v>
      </c>
      <c r="O51" s="27"/>
      <c r="P51" s="27"/>
      <c r="Q51" s="27" t="s">
        <v>45</v>
      </c>
      <c r="R51" s="27" t="s">
        <v>1</v>
      </c>
      <c r="S51" s="192">
        <v>4550923</v>
      </c>
      <c r="T51" s="192">
        <v>198778</v>
      </c>
      <c r="U51" s="192">
        <v>728405</v>
      </c>
      <c r="V51" s="192">
        <v>5478106</v>
      </c>
      <c r="W51" s="193">
        <v>0.1329665764043266</v>
      </c>
      <c r="X51" s="199"/>
      <c r="Y51" s="192">
        <v>1260475.3106943802</v>
      </c>
      <c r="Z51" s="192">
        <v>58693.780604769992</v>
      </c>
      <c r="AA51" s="192">
        <v>273441.61814798997</v>
      </c>
      <c r="AB51" s="192">
        <v>1592610.7094471403</v>
      </c>
      <c r="AC51" s="193">
        <v>0.17169394662862253</v>
      </c>
      <c r="AD51" s="27"/>
      <c r="AE51" s="27" t="s">
        <v>45</v>
      </c>
      <c r="AF51" s="27" t="s">
        <v>0</v>
      </c>
      <c r="AG51" s="27"/>
      <c r="AH51" s="27" t="s">
        <v>45</v>
      </c>
      <c r="AI51" s="229">
        <f t="shared" si="0"/>
        <v>3.7155119123653546E-2</v>
      </c>
      <c r="AJ51" s="229">
        <f t="shared" si="1"/>
        <v>0.14546689708457103</v>
      </c>
      <c r="AK51" s="27"/>
      <c r="AL51" s="27" t="s">
        <v>1</v>
      </c>
      <c r="AM51" s="229">
        <f t="shared" si="2"/>
        <v>3.6853815095306608E-2</v>
      </c>
      <c r="AN51" s="229">
        <f t="shared" si="3"/>
        <v>0.17169394662862253</v>
      </c>
    </row>
    <row r="52" spans="1:40" x14ac:dyDescent="0.2">
      <c r="A52" s="27"/>
      <c r="B52" s="27" t="s">
        <v>46</v>
      </c>
      <c r="C52" s="189" t="s">
        <v>0</v>
      </c>
      <c r="D52" s="190">
        <v>398641</v>
      </c>
      <c r="E52" s="190">
        <v>19782</v>
      </c>
      <c r="F52" s="189">
        <v>52474</v>
      </c>
      <c r="G52" s="190">
        <f t="shared" si="10"/>
        <v>470897</v>
      </c>
      <c r="H52" s="191">
        <f t="shared" si="11"/>
        <v>0.11143413527799073</v>
      </c>
      <c r="I52" s="198"/>
      <c r="J52" s="195">
        <v>103534.64630637011</v>
      </c>
      <c r="K52" s="195">
        <v>5644.7974401500005</v>
      </c>
      <c r="L52" s="195">
        <v>18549.915495879999</v>
      </c>
      <c r="M52" s="195">
        <f t="shared" si="12"/>
        <v>127729.3592424001</v>
      </c>
      <c r="N52" s="191">
        <f t="shared" si="13"/>
        <v>0.14522828272141136</v>
      </c>
      <c r="O52" s="27"/>
      <c r="P52" s="27"/>
      <c r="Q52" s="27" t="s">
        <v>46</v>
      </c>
      <c r="R52" s="27" t="s">
        <v>1</v>
      </c>
      <c r="S52" s="192">
        <v>4559385</v>
      </c>
      <c r="T52" s="192">
        <v>233232</v>
      </c>
      <c r="U52" s="192">
        <v>727540</v>
      </c>
      <c r="V52" s="192">
        <v>5520157</v>
      </c>
      <c r="W52" s="193">
        <v>0.13179697606426774</v>
      </c>
      <c r="X52" s="199"/>
      <c r="Y52" s="192">
        <v>1251552.0487678598</v>
      </c>
      <c r="Z52" s="192">
        <v>69025.662708329983</v>
      </c>
      <c r="AA52" s="192">
        <v>272796.93234100996</v>
      </c>
      <c r="AB52" s="192">
        <v>1593374.6438172008</v>
      </c>
      <c r="AC52" s="193">
        <v>0.17120702491378825</v>
      </c>
      <c r="AD52" s="27"/>
      <c r="AE52" s="27" t="s">
        <v>46</v>
      </c>
      <c r="AF52" s="27" t="s">
        <v>0</v>
      </c>
      <c r="AG52" s="27"/>
      <c r="AH52" s="27" t="s">
        <v>46</v>
      </c>
      <c r="AI52" s="229">
        <f t="shared" si="0"/>
        <v>4.4193421728809509E-2</v>
      </c>
      <c r="AJ52" s="229">
        <f t="shared" si="1"/>
        <v>0.14522828272141136</v>
      </c>
      <c r="AK52" s="27"/>
      <c r="AL52" s="27" t="s">
        <v>1</v>
      </c>
      <c r="AM52" s="229">
        <f t="shared" si="2"/>
        <v>4.3320422460700912E-2</v>
      </c>
      <c r="AN52" s="229">
        <f t="shared" si="3"/>
        <v>0.17120702491378825</v>
      </c>
    </row>
    <row r="53" spans="1:40" x14ac:dyDescent="0.2">
      <c r="A53" s="27"/>
      <c r="B53" s="27" t="s">
        <v>47</v>
      </c>
      <c r="C53" s="189" t="s">
        <v>0</v>
      </c>
      <c r="D53" s="190">
        <v>401246</v>
      </c>
      <c r="E53" s="190">
        <v>16243</v>
      </c>
      <c r="F53" s="189">
        <v>53414</v>
      </c>
      <c r="G53" s="190">
        <f t="shared" si="10"/>
        <v>470903</v>
      </c>
      <c r="H53" s="191">
        <f t="shared" si="11"/>
        <v>0.11342888025771762</v>
      </c>
      <c r="I53" s="198"/>
      <c r="J53" s="195">
        <v>105432.77171923996</v>
      </c>
      <c r="K53" s="195">
        <v>4657.3373263900003</v>
      </c>
      <c r="L53" s="195">
        <v>18846.675046959997</v>
      </c>
      <c r="M53" s="195">
        <f t="shared" si="12"/>
        <v>128936.78409258995</v>
      </c>
      <c r="N53" s="191">
        <f t="shared" si="13"/>
        <v>0.14616988611586695</v>
      </c>
      <c r="O53" s="27"/>
      <c r="P53" s="27"/>
      <c r="Q53" s="27" t="s">
        <v>47</v>
      </c>
      <c r="R53" s="27" t="s">
        <v>1</v>
      </c>
      <c r="S53" s="192">
        <v>4596454</v>
      </c>
      <c r="T53" s="192">
        <v>190301</v>
      </c>
      <c r="U53" s="192">
        <v>737000</v>
      </c>
      <c r="V53" s="192">
        <v>5523755</v>
      </c>
      <c r="W53" s="193">
        <v>0.1334237307773426</v>
      </c>
      <c r="X53" s="200"/>
      <c r="Y53" s="192">
        <v>1275642.2525911503</v>
      </c>
      <c r="Z53" s="192">
        <v>56760.252133430004</v>
      </c>
      <c r="AA53" s="192">
        <v>275988.84220810008</v>
      </c>
      <c r="AB53" s="192">
        <v>1608391.3469326799</v>
      </c>
      <c r="AC53" s="193">
        <v>0.17159309065821016</v>
      </c>
      <c r="AD53" s="27"/>
      <c r="AE53" s="27" t="s">
        <v>47</v>
      </c>
      <c r="AF53" s="27" t="s">
        <v>0</v>
      </c>
      <c r="AG53" s="27"/>
      <c r="AH53" s="27" t="s">
        <v>47</v>
      </c>
      <c r="AI53" s="229">
        <f t="shared" si="0"/>
        <v>3.6121091115825801E-2</v>
      </c>
      <c r="AJ53" s="229">
        <f t="shared" si="1"/>
        <v>0.14616988611586695</v>
      </c>
      <c r="AK53" s="27"/>
      <c r="AL53" s="27" t="s">
        <v>1</v>
      </c>
      <c r="AM53" s="229">
        <f t="shared" si="2"/>
        <v>3.5290075541425887E-2</v>
      </c>
      <c r="AN53" s="229">
        <f t="shared" si="3"/>
        <v>0.17159309065821016</v>
      </c>
    </row>
    <row r="54" spans="1:40" x14ac:dyDescent="0.2">
      <c r="A54" s="27"/>
      <c r="B54" s="27" t="s">
        <v>48</v>
      </c>
      <c r="C54" s="189" t="s">
        <v>0</v>
      </c>
      <c r="D54" s="190">
        <v>397302</v>
      </c>
      <c r="E54" s="190">
        <v>20611</v>
      </c>
      <c r="F54" s="189">
        <v>52780</v>
      </c>
      <c r="G54" s="190">
        <f t="shared" si="10"/>
        <v>470693</v>
      </c>
      <c r="H54" s="191">
        <f t="shared" si="11"/>
        <v>0.112132536494063</v>
      </c>
      <c r="I54" s="198"/>
      <c r="J54" s="195">
        <v>103959.45447907002</v>
      </c>
      <c r="K54" s="195">
        <v>5834.0049197300004</v>
      </c>
      <c r="L54" s="195">
        <v>18605.012421760002</v>
      </c>
      <c r="M54" s="195">
        <f t="shared" si="12"/>
        <v>128398.47182056002</v>
      </c>
      <c r="N54" s="191">
        <f t="shared" si="13"/>
        <v>0.14490057520124505</v>
      </c>
      <c r="O54" s="27"/>
      <c r="P54" s="27"/>
      <c r="Q54" s="27" t="s">
        <v>48</v>
      </c>
      <c r="R54" s="27" t="s">
        <v>1</v>
      </c>
      <c r="S54" s="192">
        <v>4555642</v>
      </c>
      <c r="T54" s="192">
        <v>239911</v>
      </c>
      <c r="U54" s="192">
        <v>725284</v>
      </c>
      <c r="V54" s="192">
        <v>5520837</v>
      </c>
      <c r="W54" s="193">
        <v>0.13137210897550497</v>
      </c>
      <c r="X54" s="199"/>
      <c r="Y54" s="192">
        <v>1259290.4277449299</v>
      </c>
      <c r="Z54" s="192">
        <v>71081.953627110022</v>
      </c>
      <c r="AA54" s="192">
        <v>271945.42279434006</v>
      </c>
      <c r="AB54" s="192">
        <v>1602317.8041663799</v>
      </c>
      <c r="AC54" s="193">
        <v>0.16972002812876569</v>
      </c>
      <c r="AD54" s="27"/>
      <c r="AE54" s="27" t="s">
        <v>48</v>
      </c>
      <c r="AF54" s="27" t="s">
        <v>0</v>
      </c>
      <c r="AG54" s="27"/>
      <c r="AH54" s="27" t="s">
        <v>48</v>
      </c>
      <c r="AI54" s="229">
        <f t="shared" si="0"/>
        <v>4.5436716161880525E-2</v>
      </c>
      <c r="AJ54" s="229">
        <f t="shared" si="1"/>
        <v>0.14490057520124505</v>
      </c>
      <c r="AK54" s="27"/>
      <c r="AL54" s="27" t="s">
        <v>1</v>
      </c>
      <c r="AM54" s="229">
        <f t="shared" si="2"/>
        <v>4.4361957061377751E-2</v>
      </c>
      <c r="AN54" s="229">
        <f t="shared" si="3"/>
        <v>0.16972002812876569</v>
      </c>
    </row>
    <row r="55" spans="1:40" x14ac:dyDescent="0.2">
      <c r="A55" s="27"/>
      <c r="B55" s="27" t="s">
        <v>49</v>
      </c>
      <c r="C55" s="189" t="s">
        <v>0</v>
      </c>
      <c r="D55" s="190">
        <v>401002</v>
      </c>
      <c r="E55" s="190">
        <v>15948</v>
      </c>
      <c r="F55" s="189">
        <v>53806</v>
      </c>
      <c r="G55" s="190">
        <f t="shared" si="10"/>
        <v>470756</v>
      </c>
      <c r="H55" s="191">
        <f t="shared" si="11"/>
        <v>0.11429700311838829</v>
      </c>
      <c r="I55" s="196"/>
      <c r="J55" s="195">
        <v>106151.85979656003</v>
      </c>
      <c r="K55" s="195">
        <v>4546.0981891700012</v>
      </c>
      <c r="L55" s="195">
        <v>18926.442955869996</v>
      </c>
      <c r="M55" s="195">
        <f t="shared" si="12"/>
        <v>129624.40094160003</v>
      </c>
      <c r="N55" s="191">
        <f t="shared" si="13"/>
        <v>0.14600987791177503</v>
      </c>
      <c r="O55" s="27"/>
      <c r="P55" s="27"/>
      <c r="Q55" s="27" t="s">
        <v>49</v>
      </c>
      <c r="R55" s="27" t="s">
        <v>1</v>
      </c>
      <c r="S55" s="192">
        <v>4606209</v>
      </c>
      <c r="T55" s="192">
        <v>185643</v>
      </c>
      <c r="U55" s="192">
        <v>734494</v>
      </c>
      <c r="V55" s="192">
        <v>5526346</v>
      </c>
      <c r="W55" s="193">
        <v>0.1329077115330817</v>
      </c>
      <c r="X55" s="199"/>
      <c r="Y55" s="192">
        <v>1288681.3989303198</v>
      </c>
      <c r="Z55" s="192">
        <v>55125.349699819999</v>
      </c>
      <c r="AA55" s="192">
        <v>274999.22176285007</v>
      </c>
      <c r="AB55" s="192">
        <v>1618805.9703929895</v>
      </c>
      <c r="AC55" s="193">
        <v>0.16987781537282684</v>
      </c>
      <c r="AD55" s="27"/>
      <c r="AE55" s="27" t="s">
        <v>49</v>
      </c>
      <c r="AF55" s="27" t="s">
        <v>0</v>
      </c>
      <c r="AG55" s="27"/>
      <c r="AH55" s="27" t="s">
        <v>49</v>
      </c>
      <c r="AI55" s="229">
        <f t="shared" si="0"/>
        <v>3.5071314938752658E-2</v>
      </c>
      <c r="AJ55" s="229">
        <f t="shared" si="1"/>
        <v>0.14600987791177503</v>
      </c>
      <c r="AK55" s="27"/>
      <c r="AL55" s="27" t="s">
        <v>1</v>
      </c>
      <c r="AM55" s="229">
        <f t="shared" si="2"/>
        <v>3.4053092654728404E-2</v>
      </c>
      <c r="AN55" s="229">
        <f t="shared" si="3"/>
        <v>0.16987781537282684</v>
      </c>
    </row>
    <row r="56" spans="1:40" x14ac:dyDescent="0.2">
      <c r="A56" s="27">
        <v>2022</v>
      </c>
      <c r="B56" s="27" t="s">
        <v>38</v>
      </c>
      <c r="C56" s="189" t="s">
        <v>0</v>
      </c>
      <c r="D56" s="190">
        <v>396919</v>
      </c>
      <c r="E56" s="190">
        <v>19647</v>
      </c>
      <c r="F56" s="189">
        <v>53609</v>
      </c>
      <c r="G56" s="190">
        <f t="shared" si="10"/>
        <v>470175</v>
      </c>
      <c r="H56" s="191">
        <f t="shared" si="11"/>
        <v>0.11401924815228373</v>
      </c>
      <c r="I56" s="198"/>
      <c r="J56" s="195">
        <v>106413.64894195004</v>
      </c>
      <c r="K56" s="195">
        <v>5703.8462009699997</v>
      </c>
      <c r="L56" s="195">
        <v>19511.081782190005</v>
      </c>
      <c r="M56" s="195">
        <f t="shared" si="12"/>
        <v>131628.57692511004</v>
      </c>
      <c r="N56" s="191">
        <f t="shared" si="13"/>
        <v>0.14822831210346379</v>
      </c>
      <c r="O56" s="27"/>
      <c r="P56" s="27">
        <v>2022</v>
      </c>
      <c r="Q56" s="27" t="s">
        <v>38</v>
      </c>
      <c r="R56" s="27" t="s">
        <v>1</v>
      </c>
      <c r="S56" s="192">
        <v>4557968</v>
      </c>
      <c r="T56" s="192">
        <v>228319</v>
      </c>
      <c r="U56" s="192">
        <v>730353</v>
      </c>
      <c r="V56" s="192">
        <v>5516640</v>
      </c>
      <c r="W56" s="193">
        <v>0.13239091185939267</v>
      </c>
      <c r="X56" s="199"/>
      <c r="Y56" s="192">
        <v>1291222.8068639198</v>
      </c>
      <c r="Z56" s="192">
        <v>68959.337515669991</v>
      </c>
      <c r="AA56" s="192">
        <v>283579.78619718004</v>
      </c>
      <c r="AB56" s="192">
        <v>1643761.9305767696</v>
      </c>
      <c r="AC56" s="193">
        <v>0.17251876985475412</v>
      </c>
      <c r="AD56" s="27"/>
      <c r="AE56" s="27" t="s">
        <v>38</v>
      </c>
      <c r="AF56" s="27" t="s">
        <v>0</v>
      </c>
      <c r="AG56" s="27">
        <v>2022</v>
      </c>
      <c r="AH56" s="27" t="s">
        <v>38</v>
      </c>
      <c r="AI56" s="229">
        <f t="shared" si="0"/>
        <v>4.3332886628525948E-2</v>
      </c>
      <c r="AJ56" s="229">
        <f t="shared" si="1"/>
        <v>0.14822831210346379</v>
      </c>
      <c r="AK56" s="27"/>
      <c r="AL56" s="27" t="s">
        <v>1</v>
      </c>
      <c r="AM56" s="229">
        <f t="shared" si="2"/>
        <v>4.1952144183965416E-2</v>
      </c>
      <c r="AN56" s="229">
        <f t="shared" si="3"/>
        <v>0.17251876985475412</v>
      </c>
    </row>
    <row r="57" spans="1:40" x14ac:dyDescent="0.2">
      <c r="A57" s="27"/>
      <c r="B57" s="27" t="s">
        <v>39</v>
      </c>
      <c r="C57" s="189" t="s">
        <v>0</v>
      </c>
      <c r="D57" s="190">
        <v>399070</v>
      </c>
      <c r="E57" s="190">
        <v>15907</v>
      </c>
      <c r="F57" s="189">
        <v>54938</v>
      </c>
      <c r="G57" s="190">
        <f t="shared" si="10"/>
        <v>469915</v>
      </c>
      <c r="H57" s="191">
        <f t="shared" si="11"/>
        <v>0.1169105050913463</v>
      </c>
      <c r="I57" s="198"/>
      <c r="J57" s="195">
        <v>108072.38184210005</v>
      </c>
      <c r="K57" s="195">
        <v>4653.7648235900006</v>
      </c>
      <c r="L57" s="195">
        <v>19931.555849639997</v>
      </c>
      <c r="M57" s="195">
        <f t="shared" si="12"/>
        <v>132657.70251533005</v>
      </c>
      <c r="N57" s="191">
        <f t="shared" si="13"/>
        <v>0.15024801026790502</v>
      </c>
      <c r="O57" s="27"/>
      <c r="P57" s="27"/>
      <c r="Q57" s="27" t="s">
        <v>39</v>
      </c>
      <c r="R57" s="27" t="s">
        <v>1</v>
      </c>
      <c r="S57" s="192">
        <v>4584469</v>
      </c>
      <c r="T57" s="192">
        <v>185405</v>
      </c>
      <c r="U57" s="192">
        <v>745499</v>
      </c>
      <c r="V57" s="192">
        <v>5515373</v>
      </c>
      <c r="W57" s="193">
        <v>0.13516746736802751</v>
      </c>
      <c r="X57" s="199"/>
      <c r="Y57" s="192">
        <v>1310781.40051768</v>
      </c>
      <c r="Z57" s="192">
        <v>56591.799645919993</v>
      </c>
      <c r="AA57" s="192">
        <v>288632.93487269006</v>
      </c>
      <c r="AB57" s="192">
        <v>1656006.1350362899</v>
      </c>
      <c r="AC57" s="193">
        <v>0.17429460481217657</v>
      </c>
      <c r="AD57" s="27"/>
      <c r="AE57" s="27" t="s">
        <v>39</v>
      </c>
      <c r="AF57" s="27" t="s">
        <v>0</v>
      </c>
      <c r="AG57" s="27"/>
      <c r="AH57" s="27" t="s">
        <v>39</v>
      </c>
      <c r="AI57" s="229">
        <f t="shared" si="0"/>
        <v>3.5080999710907904E-2</v>
      </c>
      <c r="AJ57" s="229">
        <f t="shared" si="1"/>
        <v>0.15024801026790502</v>
      </c>
      <c r="AK57" s="27"/>
      <c r="AL57" s="27" t="s">
        <v>1</v>
      </c>
      <c r="AM57" s="229">
        <f t="shared" si="2"/>
        <v>3.4173665452440993E-2</v>
      </c>
      <c r="AN57" s="229">
        <f t="shared" si="3"/>
        <v>0.17429460481217657</v>
      </c>
    </row>
    <row r="58" spans="1:40" x14ac:dyDescent="0.2">
      <c r="A58" s="27"/>
      <c r="B58" s="27" t="s">
        <v>40</v>
      </c>
      <c r="C58" s="189" t="s">
        <v>0</v>
      </c>
      <c r="D58" s="190">
        <v>396364</v>
      </c>
      <c r="E58" s="190">
        <v>18129</v>
      </c>
      <c r="F58" s="189">
        <v>54968</v>
      </c>
      <c r="G58" s="190">
        <f t="shared" si="10"/>
        <v>469461</v>
      </c>
      <c r="H58" s="191">
        <f t="shared" si="11"/>
        <v>0.11708746839460572</v>
      </c>
      <c r="I58" s="198"/>
      <c r="J58" s="195">
        <v>106756.76015864995</v>
      </c>
      <c r="K58" s="195">
        <v>5286.010254660001</v>
      </c>
      <c r="L58" s="195">
        <v>19897.789058660001</v>
      </c>
      <c r="M58" s="195">
        <f t="shared" si="12"/>
        <v>131940.55947196996</v>
      </c>
      <c r="N58" s="191">
        <f t="shared" si="13"/>
        <v>0.15080873643625239</v>
      </c>
      <c r="O58" s="27"/>
      <c r="P58" s="27"/>
      <c r="Q58" s="27" t="s">
        <v>40</v>
      </c>
      <c r="R58" s="27" t="s">
        <v>1</v>
      </c>
      <c r="S58" s="192">
        <v>4552915</v>
      </c>
      <c r="T58" s="192">
        <v>215409</v>
      </c>
      <c r="U58" s="192">
        <v>741759</v>
      </c>
      <c r="V58" s="192">
        <v>5510083</v>
      </c>
      <c r="W58" s="193">
        <v>0.13461848033868093</v>
      </c>
      <c r="X58" s="199"/>
      <c r="Y58" s="192">
        <v>1294893.4359804799</v>
      </c>
      <c r="Z58" s="192">
        <v>65748.609512740019</v>
      </c>
      <c r="AA58" s="192">
        <v>286945.45577422</v>
      </c>
      <c r="AB58" s="192">
        <v>1647587.5012674399</v>
      </c>
      <c r="AC58" s="193">
        <v>0.17416098116396331</v>
      </c>
      <c r="AD58" s="27"/>
      <c r="AE58" s="27" t="s">
        <v>40</v>
      </c>
      <c r="AF58" s="27" t="s">
        <v>0</v>
      </c>
      <c r="AG58" s="27"/>
      <c r="AH58" s="27" t="s">
        <v>40</v>
      </c>
      <c r="AI58" s="229">
        <f t="shared" si="0"/>
        <v>4.0063573140926269E-2</v>
      </c>
      <c r="AJ58" s="229">
        <f t="shared" si="1"/>
        <v>0.15080873643625239</v>
      </c>
      <c r="AK58" s="27"/>
      <c r="AL58" s="27" t="s">
        <v>1</v>
      </c>
      <c r="AM58" s="229">
        <f t="shared" si="2"/>
        <v>3.9905989492006688E-2</v>
      </c>
      <c r="AN58" s="229">
        <f t="shared" si="3"/>
        <v>0.17416098116396331</v>
      </c>
    </row>
    <row r="59" spans="1:40" x14ac:dyDescent="0.2">
      <c r="A59" s="27"/>
      <c r="B59" s="27" t="s">
        <v>41</v>
      </c>
      <c r="C59" s="189" t="s">
        <v>0</v>
      </c>
      <c r="D59" s="190">
        <v>397375</v>
      </c>
      <c r="E59" s="190">
        <v>15117</v>
      </c>
      <c r="F59" s="189">
        <v>56633</v>
      </c>
      <c r="G59" s="190">
        <f t="shared" si="10"/>
        <v>469125</v>
      </c>
      <c r="H59" s="191">
        <f t="shared" si="11"/>
        <v>0.1207204902744471</v>
      </c>
      <c r="I59" s="198"/>
      <c r="J59" s="195">
        <v>108169.47835041989</v>
      </c>
      <c r="K59" s="195">
        <v>4428.7367258900003</v>
      </c>
      <c r="L59" s="195">
        <v>20447.083453799998</v>
      </c>
      <c r="M59" s="195">
        <f t="shared" si="12"/>
        <v>133045.2985301099</v>
      </c>
      <c r="N59" s="191">
        <f t="shared" si="13"/>
        <v>0.15368512589095776</v>
      </c>
      <c r="O59" s="27"/>
      <c r="P59" s="27"/>
      <c r="Q59" s="27" t="s">
        <v>41</v>
      </c>
      <c r="R59" s="27" t="s">
        <v>1</v>
      </c>
      <c r="S59" s="192">
        <v>4570337</v>
      </c>
      <c r="T59" s="192">
        <v>176023</v>
      </c>
      <c r="U59" s="192">
        <v>760713</v>
      </c>
      <c r="V59" s="192">
        <v>5507073</v>
      </c>
      <c r="W59" s="193">
        <v>0.1381338144600589</v>
      </c>
      <c r="X59" s="199"/>
      <c r="Y59" s="192">
        <v>1313652.2317404</v>
      </c>
      <c r="Z59" s="192">
        <v>53960.030218199994</v>
      </c>
      <c r="AA59" s="192">
        <v>293570.71523648</v>
      </c>
      <c r="AB59" s="192">
        <v>1661182.9771950799</v>
      </c>
      <c r="AC59" s="193">
        <v>0.17672388849792839</v>
      </c>
      <c r="AD59" s="27"/>
      <c r="AE59" s="27" t="s">
        <v>41</v>
      </c>
      <c r="AF59" s="27" t="s">
        <v>0</v>
      </c>
      <c r="AG59" s="27"/>
      <c r="AH59" s="27" t="s">
        <v>41</v>
      </c>
      <c r="AI59" s="229">
        <f t="shared" si="0"/>
        <v>3.3287434992584269E-2</v>
      </c>
      <c r="AJ59" s="229">
        <f t="shared" si="1"/>
        <v>0.15368512589095776</v>
      </c>
      <c r="AK59" s="27"/>
      <c r="AL59" s="27" t="s">
        <v>1</v>
      </c>
      <c r="AM59" s="229">
        <f t="shared" si="2"/>
        <v>3.2482893792538083E-2</v>
      </c>
      <c r="AN59" s="229">
        <f t="shared" si="3"/>
        <v>0.17672388849792839</v>
      </c>
    </row>
    <row r="60" spans="1:40" x14ac:dyDescent="0.2">
      <c r="A60" s="27"/>
      <c r="B60" s="27" t="s">
        <v>42</v>
      </c>
      <c r="C60" s="189" t="s">
        <v>0</v>
      </c>
      <c r="D60" s="190">
        <v>393322</v>
      </c>
      <c r="E60" s="190">
        <v>18139</v>
      </c>
      <c r="F60" s="189">
        <v>56620</v>
      </c>
      <c r="G60" s="190">
        <f t="shared" si="10"/>
        <v>468081</v>
      </c>
      <c r="H60" s="191">
        <f t="shared" si="11"/>
        <v>0.12096197025728453</v>
      </c>
      <c r="I60" s="198"/>
      <c r="J60" s="195">
        <v>106208.41062476006</v>
      </c>
      <c r="K60" s="195">
        <v>5353.6050611399996</v>
      </c>
      <c r="L60" s="195">
        <v>20421.811401060004</v>
      </c>
      <c r="M60" s="195">
        <f t="shared" si="12"/>
        <v>131983.82708696005</v>
      </c>
      <c r="N60" s="191">
        <f t="shared" si="13"/>
        <v>0.1547296502290747</v>
      </c>
      <c r="O60" s="27"/>
      <c r="P60" s="27"/>
      <c r="Q60" s="27" t="s">
        <v>42</v>
      </c>
      <c r="R60" s="27" t="s">
        <v>1</v>
      </c>
      <c r="S60" s="192">
        <v>4526313</v>
      </c>
      <c r="T60" s="192">
        <v>210811</v>
      </c>
      <c r="U60" s="192">
        <v>759031</v>
      </c>
      <c r="V60" s="192">
        <v>5496155</v>
      </c>
      <c r="W60" s="193">
        <v>0.13810218234383856</v>
      </c>
      <c r="X60" s="199"/>
      <c r="Y60" s="192">
        <v>1291499.7823716295</v>
      </c>
      <c r="Z60" s="192">
        <v>65012.209723149994</v>
      </c>
      <c r="AA60" s="192">
        <v>293026.91994667007</v>
      </c>
      <c r="AB60" s="192">
        <v>1649538.9120414497</v>
      </c>
      <c r="AC60" s="193">
        <v>0.17764171418304006</v>
      </c>
      <c r="AD60" s="27"/>
      <c r="AE60" s="27" t="s">
        <v>42</v>
      </c>
      <c r="AF60" s="27" t="s">
        <v>0</v>
      </c>
      <c r="AG60" s="27"/>
      <c r="AH60" s="27" t="s">
        <v>42</v>
      </c>
      <c r="AI60" s="229">
        <f t="shared" si="0"/>
        <v>4.0562583911229327E-2</v>
      </c>
      <c r="AJ60" s="229">
        <f t="shared" si="1"/>
        <v>0.1547296502290747</v>
      </c>
      <c r="AK60" s="27"/>
      <c r="AL60" s="27" t="s">
        <v>1</v>
      </c>
      <c r="AM60" s="229">
        <f t="shared" si="2"/>
        <v>3.9412352899691014E-2</v>
      </c>
      <c r="AN60" s="229">
        <f t="shared" si="3"/>
        <v>0.17764171418304006</v>
      </c>
    </row>
    <row r="61" spans="1:40" x14ac:dyDescent="0.2">
      <c r="A61" s="27"/>
      <c r="B61" s="27" t="s">
        <v>43</v>
      </c>
      <c r="C61" s="189" t="s">
        <v>0</v>
      </c>
      <c r="D61" s="190">
        <v>395439</v>
      </c>
      <c r="E61" s="190">
        <v>15746</v>
      </c>
      <c r="F61" s="189">
        <v>57769</v>
      </c>
      <c r="G61" s="190">
        <f t="shared" si="10"/>
        <v>468954</v>
      </c>
      <c r="H61" s="191">
        <f t="shared" si="11"/>
        <v>0.1231869223847115</v>
      </c>
      <c r="I61" s="198"/>
      <c r="J61" s="195">
        <v>107880.03325456</v>
      </c>
      <c r="K61" s="195">
        <v>4737.4239846799992</v>
      </c>
      <c r="L61" s="195">
        <v>20794.148466999999</v>
      </c>
      <c r="M61" s="195">
        <f t="shared" si="12"/>
        <v>133411.60570623999</v>
      </c>
      <c r="N61" s="191">
        <f t="shared" si="13"/>
        <v>0.15586461430339718</v>
      </c>
      <c r="O61" s="27"/>
      <c r="P61" s="27"/>
      <c r="Q61" s="27" t="s">
        <v>43</v>
      </c>
      <c r="R61" s="27" t="s">
        <v>1</v>
      </c>
      <c r="S61" s="192">
        <v>4556869</v>
      </c>
      <c r="T61" s="192">
        <v>184405</v>
      </c>
      <c r="U61" s="192">
        <v>773493</v>
      </c>
      <c r="V61" s="192">
        <v>5514767</v>
      </c>
      <c r="W61" s="193">
        <v>0.14025850956169136</v>
      </c>
      <c r="X61" s="199"/>
      <c r="Y61" s="192">
        <v>1312989.4514390195</v>
      </c>
      <c r="Z61" s="192">
        <v>57841.410808489985</v>
      </c>
      <c r="AA61" s="192">
        <v>297832.21053298004</v>
      </c>
      <c r="AB61" s="192">
        <v>1668663.0727804895</v>
      </c>
      <c r="AC61" s="193">
        <v>0.17848552855952096</v>
      </c>
      <c r="AD61" s="27"/>
      <c r="AE61" s="27" t="s">
        <v>43</v>
      </c>
      <c r="AF61" s="27" t="s">
        <v>0</v>
      </c>
      <c r="AG61" s="27"/>
      <c r="AH61" s="27" t="s">
        <v>43</v>
      </c>
      <c r="AI61" s="229">
        <f t="shared" si="0"/>
        <v>3.5509834092780267E-2</v>
      </c>
      <c r="AJ61" s="229">
        <f t="shared" si="1"/>
        <v>0.15586461430339718</v>
      </c>
      <c r="AK61" s="27"/>
      <c r="AL61" s="27" t="s">
        <v>1</v>
      </c>
      <c r="AM61" s="229">
        <f t="shared" si="2"/>
        <v>3.4663325240432738E-2</v>
      </c>
      <c r="AN61" s="229">
        <f t="shared" si="3"/>
        <v>0.17848552855952096</v>
      </c>
    </row>
    <row r="62" spans="1:40" x14ac:dyDescent="0.2">
      <c r="A62" s="27"/>
      <c r="B62" s="27" t="s">
        <v>44</v>
      </c>
      <c r="C62" s="189" t="s">
        <v>0</v>
      </c>
      <c r="D62" s="190">
        <v>391874</v>
      </c>
      <c r="E62" s="190">
        <v>18455</v>
      </c>
      <c r="F62" s="189">
        <v>57700</v>
      </c>
      <c r="G62" s="190">
        <f t="shared" si="10"/>
        <v>468029</v>
      </c>
      <c r="H62" s="191">
        <f t="shared" si="11"/>
        <v>0.12328295896194466</v>
      </c>
      <c r="I62" s="198"/>
      <c r="J62" s="195">
        <v>106251.26093088</v>
      </c>
      <c r="K62" s="195">
        <v>5481.8537455100004</v>
      </c>
      <c r="L62" s="195">
        <v>20698.61152545</v>
      </c>
      <c r="M62" s="195">
        <f t="shared" si="12"/>
        <v>132431.72620184001</v>
      </c>
      <c r="N62" s="191">
        <f t="shared" si="13"/>
        <v>0.15629647154114051</v>
      </c>
      <c r="O62" s="27"/>
      <c r="P62" s="27"/>
      <c r="Q62" s="27" t="s">
        <v>44</v>
      </c>
      <c r="R62" s="27" t="s">
        <v>1</v>
      </c>
      <c r="S62" s="192">
        <v>4511095</v>
      </c>
      <c r="T62" s="192">
        <v>220898</v>
      </c>
      <c r="U62" s="192">
        <v>768633</v>
      </c>
      <c r="V62" s="192">
        <v>5500626</v>
      </c>
      <c r="W62" s="193">
        <v>0.13973555009920688</v>
      </c>
      <c r="X62" s="199"/>
      <c r="Y62" s="192">
        <v>1292273.8742307301</v>
      </c>
      <c r="Z62" s="192">
        <v>68771.289748099996</v>
      </c>
      <c r="AA62" s="192">
        <v>295679.16972216999</v>
      </c>
      <c r="AB62" s="192">
        <v>1656724.3337009999</v>
      </c>
      <c r="AC62" s="193">
        <v>0.17847215961489776</v>
      </c>
      <c r="AD62" s="27"/>
      <c r="AE62" s="27" t="s">
        <v>44</v>
      </c>
      <c r="AF62" s="27" t="s">
        <v>0</v>
      </c>
      <c r="AG62" s="27"/>
      <c r="AH62" s="27" t="s">
        <v>44</v>
      </c>
      <c r="AI62" s="229">
        <f t="shared" si="0"/>
        <v>4.1393810250234704E-2</v>
      </c>
      <c r="AJ62" s="229">
        <f t="shared" si="1"/>
        <v>0.15629647154114051</v>
      </c>
      <c r="AK62" s="27"/>
      <c r="AL62" s="27" t="s">
        <v>1</v>
      </c>
      <c r="AM62" s="229">
        <f t="shared" si="2"/>
        <v>4.1510399979741958E-2</v>
      </c>
      <c r="AN62" s="229">
        <f t="shared" si="3"/>
        <v>0.17847215961489776</v>
      </c>
    </row>
    <row r="63" spans="1:40" x14ac:dyDescent="0.2">
      <c r="A63" s="27"/>
      <c r="B63" s="27" t="s">
        <v>45</v>
      </c>
      <c r="C63" s="189" t="s">
        <v>0</v>
      </c>
      <c r="D63" s="190">
        <v>394090</v>
      </c>
      <c r="E63" s="190">
        <v>14954</v>
      </c>
      <c r="F63" s="189">
        <v>59001</v>
      </c>
      <c r="G63" s="190">
        <f t="shared" si="10"/>
        <v>468045</v>
      </c>
      <c r="H63" s="191">
        <f t="shared" si="11"/>
        <v>0.12605839182129924</v>
      </c>
      <c r="I63" s="198"/>
      <c r="J63" s="195">
        <v>107939.20394773007</v>
      </c>
      <c r="K63" s="195">
        <v>4475.7458576499985</v>
      </c>
      <c r="L63" s="195">
        <v>21109.475715089993</v>
      </c>
      <c r="M63" s="195">
        <f t="shared" si="12"/>
        <v>133524.42552047005</v>
      </c>
      <c r="N63" s="191">
        <f t="shared" si="13"/>
        <v>0.15809448820173946</v>
      </c>
      <c r="O63" s="27"/>
      <c r="P63" s="27"/>
      <c r="Q63" s="27" t="s">
        <v>45</v>
      </c>
      <c r="R63" s="27" t="s">
        <v>1</v>
      </c>
      <c r="S63" s="192">
        <v>4536648</v>
      </c>
      <c r="T63" s="192">
        <v>179255</v>
      </c>
      <c r="U63" s="192">
        <v>783040</v>
      </c>
      <c r="V63" s="192">
        <v>5498943</v>
      </c>
      <c r="W63" s="193">
        <v>0.1423982754503911</v>
      </c>
      <c r="X63" s="199"/>
      <c r="Y63" s="192">
        <v>1313424.8355952199</v>
      </c>
      <c r="Z63" s="192">
        <v>56114.482490129994</v>
      </c>
      <c r="AA63" s="192">
        <v>300491.15576871007</v>
      </c>
      <c r="AB63" s="192">
        <v>1670030.4738540598</v>
      </c>
      <c r="AC63" s="193">
        <v>0.17993154045581167</v>
      </c>
      <c r="AD63" s="27"/>
      <c r="AE63" s="27" t="s">
        <v>45</v>
      </c>
      <c r="AF63" s="27" t="s">
        <v>0</v>
      </c>
      <c r="AG63" s="27"/>
      <c r="AH63" s="27" t="s">
        <v>45</v>
      </c>
      <c r="AI63" s="229">
        <f t="shared" si="0"/>
        <v>3.352005328016814E-2</v>
      </c>
      <c r="AJ63" s="229">
        <f t="shared" si="1"/>
        <v>0.15809448820173946</v>
      </c>
      <c r="AK63" s="27"/>
      <c r="AL63" s="27" t="s">
        <v>1</v>
      </c>
      <c r="AM63" s="229">
        <f t="shared" si="2"/>
        <v>3.3600873378454119E-2</v>
      </c>
      <c r="AN63" s="229">
        <f t="shared" si="3"/>
        <v>0.17993154045581167</v>
      </c>
    </row>
    <row r="64" spans="1:40" x14ac:dyDescent="0.2">
      <c r="A64" s="27"/>
      <c r="B64" s="27" t="s">
        <v>46</v>
      </c>
      <c r="C64" s="189" t="s">
        <v>0</v>
      </c>
      <c r="D64" s="190">
        <v>392626</v>
      </c>
      <c r="E64" s="190">
        <v>17164</v>
      </c>
      <c r="F64" s="189">
        <v>58538</v>
      </c>
      <c r="G64" s="190">
        <f t="shared" si="10"/>
        <v>468328</v>
      </c>
      <c r="H64" s="191">
        <f t="shared" si="11"/>
        <v>0.12499359423310159</v>
      </c>
      <c r="I64" s="198"/>
      <c r="J64" s="195">
        <v>106824.18380537997</v>
      </c>
      <c r="K64" s="195">
        <v>5109.583100899994</v>
      </c>
      <c r="L64" s="195">
        <v>20945.479087839991</v>
      </c>
      <c r="M64" s="195">
        <f t="shared" si="12"/>
        <v>132879.24599411996</v>
      </c>
      <c r="N64" s="191">
        <f t="shared" si="13"/>
        <v>0.15762791947786073</v>
      </c>
      <c r="O64" s="27"/>
      <c r="P64" s="27"/>
      <c r="Q64" s="27" t="s">
        <v>46</v>
      </c>
      <c r="R64" s="27" t="s">
        <v>1</v>
      </c>
      <c r="S64" s="192">
        <v>4527749</v>
      </c>
      <c r="T64" s="192">
        <v>202901</v>
      </c>
      <c r="U64" s="192">
        <v>776664</v>
      </c>
      <c r="V64" s="192">
        <v>5507314</v>
      </c>
      <c r="W64" s="193">
        <v>0.14102409995144638</v>
      </c>
      <c r="X64" s="199"/>
      <c r="Y64" s="192">
        <v>1303039.2681613897</v>
      </c>
      <c r="Z64" s="192">
        <v>62974.767271859993</v>
      </c>
      <c r="AA64" s="192">
        <v>298593.03547979007</v>
      </c>
      <c r="AB64" s="192">
        <v>1664607.0709130394</v>
      </c>
      <c r="AC64" s="193">
        <v>0.17937748835586248</v>
      </c>
      <c r="AD64" s="27"/>
      <c r="AE64" s="27" t="s">
        <v>46</v>
      </c>
      <c r="AF64" s="27" t="s">
        <v>0</v>
      </c>
      <c r="AG64" s="27"/>
      <c r="AH64" s="27" t="s">
        <v>46</v>
      </c>
      <c r="AI64" s="229">
        <f t="shared" si="0"/>
        <v>3.8452830332331191E-2</v>
      </c>
      <c r="AJ64" s="229">
        <f t="shared" si="1"/>
        <v>0.15762791947786073</v>
      </c>
      <c r="AK64" s="27"/>
      <c r="AL64" s="27" t="s">
        <v>1</v>
      </c>
      <c r="AM64" s="229">
        <f t="shared" si="2"/>
        <v>3.7831611058409265E-2</v>
      </c>
      <c r="AN64" s="229">
        <f t="shared" si="3"/>
        <v>0.17937748835586248</v>
      </c>
    </row>
    <row r="65" spans="1:40" x14ac:dyDescent="0.2">
      <c r="A65" s="27"/>
      <c r="B65" s="27" t="s">
        <v>47</v>
      </c>
      <c r="C65" s="189" t="s">
        <v>0</v>
      </c>
      <c r="D65" s="190">
        <v>394266</v>
      </c>
      <c r="E65" s="190">
        <v>14399</v>
      </c>
      <c r="F65" s="189">
        <v>59708</v>
      </c>
      <c r="G65" s="190">
        <f t="shared" si="10"/>
        <v>468373</v>
      </c>
      <c r="H65" s="191">
        <f t="shared" si="11"/>
        <v>0.12747959425500616</v>
      </c>
      <c r="I65" s="198"/>
      <c r="J65" s="195">
        <v>108361.70674804001</v>
      </c>
      <c r="K65" s="195">
        <v>4328.9884201899986</v>
      </c>
      <c r="L65" s="195">
        <v>21312.743769690001</v>
      </c>
      <c r="M65" s="195">
        <f t="shared" si="12"/>
        <v>134003.43893792003</v>
      </c>
      <c r="N65" s="191">
        <f t="shared" si="13"/>
        <v>0.15904624492184552</v>
      </c>
      <c r="O65" s="27"/>
      <c r="P65" s="27"/>
      <c r="Q65" s="27" t="s">
        <v>47</v>
      </c>
      <c r="R65" s="27" t="s">
        <v>1</v>
      </c>
      <c r="S65" s="192">
        <v>4547920</v>
      </c>
      <c r="T65" s="192">
        <v>171396</v>
      </c>
      <c r="U65" s="192">
        <v>787989</v>
      </c>
      <c r="V65" s="192">
        <v>5507305</v>
      </c>
      <c r="W65" s="193">
        <v>0.14308069010160143</v>
      </c>
      <c r="X65" s="199"/>
      <c r="Y65" s="192">
        <v>1321899.5410358298</v>
      </c>
      <c r="Z65" s="192">
        <v>53644.136967870007</v>
      </c>
      <c r="AA65" s="192">
        <v>302520.92401457997</v>
      </c>
      <c r="AB65" s="192">
        <v>1678064.6020182797</v>
      </c>
      <c r="AC65" s="193">
        <v>0.18027966482978378</v>
      </c>
      <c r="AD65" s="27"/>
      <c r="AE65" s="27" t="s">
        <v>47</v>
      </c>
      <c r="AF65" s="27" t="s">
        <v>0</v>
      </c>
      <c r="AG65" s="27"/>
      <c r="AH65" s="27" t="s">
        <v>47</v>
      </c>
      <c r="AI65" s="229">
        <f t="shared" si="0"/>
        <v>3.2305054665018672E-2</v>
      </c>
      <c r="AJ65" s="229">
        <f t="shared" si="1"/>
        <v>0.15904624492184552</v>
      </c>
      <c r="AK65" s="27"/>
      <c r="AL65" s="27" t="s">
        <v>1</v>
      </c>
      <c r="AM65" s="229">
        <f t="shared" si="2"/>
        <v>3.1967861608754464E-2</v>
      </c>
      <c r="AN65" s="229">
        <f t="shared" si="3"/>
        <v>0.18027966482978378</v>
      </c>
    </row>
    <row r="66" spans="1:40" x14ac:dyDescent="0.2">
      <c r="A66" s="27"/>
      <c r="B66" s="27" t="s">
        <v>48</v>
      </c>
      <c r="C66" s="189" t="s">
        <v>0</v>
      </c>
      <c r="D66" s="190">
        <v>389398</v>
      </c>
      <c r="E66" s="190">
        <v>19142</v>
      </c>
      <c r="F66" s="189">
        <v>58932</v>
      </c>
      <c r="G66" s="190">
        <f t="shared" si="10"/>
        <v>467472</v>
      </c>
      <c r="H66" s="191">
        <f t="shared" si="11"/>
        <v>0.12606530444604169</v>
      </c>
      <c r="I66" s="27"/>
      <c r="J66" s="195">
        <v>106420.27663381999</v>
      </c>
      <c r="K66" s="195">
        <v>5656.8255478199972</v>
      </c>
      <c r="L66" s="195">
        <v>21021.337043870008</v>
      </c>
      <c r="M66" s="195">
        <f t="shared" si="12"/>
        <v>133098.43922551</v>
      </c>
      <c r="N66" s="191">
        <f t="shared" si="13"/>
        <v>0.15793826859421958</v>
      </c>
      <c r="O66" s="27"/>
      <c r="P66" s="27"/>
      <c r="Q66" s="27" t="s">
        <v>48</v>
      </c>
      <c r="R66" s="27" t="s">
        <v>1</v>
      </c>
      <c r="S66" s="192">
        <v>4502540</v>
      </c>
      <c r="T66" s="192">
        <v>216479</v>
      </c>
      <c r="U66" s="192">
        <v>776590</v>
      </c>
      <c r="V66" s="192">
        <v>5495609</v>
      </c>
      <c r="W66" s="193">
        <v>0.14131099938150621</v>
      </c>
      <c r="X66" s="199"/>
      <c r="Y66" s="192">
        <v>1301302.2883534501</v>
      </c>
      <c r="Z66" s="192">
        <v>67562.027165110005</v>
      </c>
      <c r="AA66" s="192">
        <v>298348.2695676799</v>
      </c>
      <c r="AB66" s="192">
        <v>1667212.58508624</v>
      </c>
      <c r="AC66" s="193">
        <v>0.17895034636644566</v>
      </c>
      <c r="AD66" s="27"/>
      <c r="AE66" s="27" t="s">
        <v>48</v>
      </c>
      <c r="AF66" s="27" t="s">
        <v>0</v>
      </c>
      <c r="AG66" s="27"/>
      <c r="AH66" s="27" t="s">
        <v>48</v>
      </c>
      <c r="AI66" s="229">
        <f t="shared" si="0"/>
        <v>4.2501065983467937E-2</v>
      </c>
      <c r="AJ66" s="229">
        <f t="shared" si="1"/>
        <v>0.15793826859421958</v>
      </c>
      <c r="AK66" s="27"/>
      <c r="AL66" s="27" t="s">
        <v>1</v>
      </c>
      <c r="AM66" s="229">
        <f t="shared" si="2"/>
        <v>4.0523942639033778E-2</v>
      </c>
      <c r="AN66" s="229">
        <f t="shared" si="3"/>
        <v>0.17895034636644566</v>
      </c>
    </row>
    <row r="67" spans="1:40" x14ac:dyDescent="0.2">
      <c r="A67" s="27"/>
      <c r="B67" s="27" t="s">
        <v>49</v>
      </c>
      <c r="C67" s="189" t="s">
        <v>0</v>
      </c>
      <c r="D67" s="190">
        <v>392592</v>
      </c>
      <c r="E67" s="190">
        <v>14173</v>
      </c>
      <c r="F67" s="189">
        <v>60464</v>
      </c>
      <c r="G67" s="190">
        <f t="shared" si="10"/>
        <v>467229</v>
      </c>
      <c r="H67" s="191">
        <f t="shared" si="11"/>
        <v>0.12940977550622929</v>
      </c>
      <c r="I67" s="198"/>
      <c r="J67" s="195">
        <v>108655.91184939</v>
      </c>
      <c r="K67" s="195">
        <v>4296.2084630299996</v>
      </c>
      <c r="L67" s="195">
        <v>21549.219391190003</v>
      </c>
      <c r="M67" s="195">
        <f t="shared" si="12"/>
        <v>134501.33970360999</v>
      </c>
      <c r="N67" s="191">
        <f t="shared" si="13"/>
        <v>0.16021564869670682</v>
      </c>
      <c r="O67" s="27"/>
      <c r="P67" s="27"/>
      <c r="Q67" s="27" t="s">
        <v>49</v>
      </c>
      <c r="R67" s="27" t="s">
        <v>1</v>
      </c>
      <c r="S67" s="192">
        <v>4531393</v>
      </c>
      <c r="T67" s="192">
        <v>173422</v>
      </c>
      <c r="U67" s="192">
        <v>794812</v>
      </c>
      <c r="V67" s="192">
        <v>5499627</v>
      </c>
      <c r="W67" s="193">
        <v>0.14452107388373794</v>
      </c>
      <c r="X67" s="199"/>
      <c r="Y67" s="192">
        <v>1326882.2967422197</v>
      </c>
      <c r="Z67" s="192">
        <v>54761.557230519989</v>
      </c>
      <c r="AA67" s="192">
        <v>305213.00247598003</v>
      </c>
      <c r="AB67" s="192">
        <v>1686856.85644872</v>
      </c>
      <c r="AC67" s="193">
        <v>0.1809359231099989</v>
      </c>
      <c r="AD67" s="27"/>
      <c r="AE67" s="27" t="s">
        <v>49</v>
      </c>
      <c r="AF67" s="27" t="s">
        <v>0</v>
      </c>
      <c r="AG67" s="27"/>
      <c r="AH67" s="27" t="s">
        <v>49</v>
      </c>
      <c r="AI67" s="229">
        <f t="shared" si="0"/>
        <v>3.1941752197392349E-2</v>
      </c>
      <c r="AJ67" s="229">
        <f t="shared" si="1"/>
        <v>0.16021564869670682</v>
      </c>
      <c r="AK67" s="27"/>
      <c r="AL67" s="27" t="s">
        <v>1</v>
      </c>
      <c r="AM67" s="229">
        <f t="shared" si="2"/>
        <v>3.2463665794267543E-2</v>
      </c>
      <c r="AN67" s="229">
        <f t="shared" si="3"/>
        <v>0.1809359231099989</v>
      </c>
    </row>
    <row r="68" spans="1:40" x14ac:dyDescent="0.2">
      <c r="A68" s="27">
        <v>2023</v>
      </c>
      <c r="B68" s="27" t="s">
        <v>38</v>
      </c>
      <c r="C68" s="189" t="s">
        <v>0</v>
      </c>
      <c r="D68" s="190">
        <v>391066</v>
      </c>
      <c r="E68" s="190">
        <v>15478</v>
      </c>
      <c r="F68" s="189">
        <v>59156</v>
      </c>
      <c r="G68" s="190">
        <f t="shared" si="10"/>
        <v>465700</v>
      </c>
      <c r="H68" s="191">
        <f t="shared" si="11"/>
        <v>0.12702598239209792</v>
      </c>
      <c r="I68" s="286"/>
      <c r="J68" s="195">
        <v>108506.43835385998</v>
      </c>
      <c r="K68" s="195">
        <v>4718.6717992299991</v>
      </c>
      <c r="L68" s="195">
        <v>21695.523034980004</v>
      </c>
      <c r="M68" s="195">
        <f t="shared" si="12"/>
        <v>134920.63318806997</v>
      </c>
      <c r="N68" s="191">
        <f t="shared" si="13"/>
        <v>0.16080211397124081</v>
      </c>
      <c r="O68" s="27"/>
      <c r="P68" s="27">
        <v>2023</v>
      </c>
      <c r="Q68" s="27" t="s">
        <v>38</v>
      </c>
      <c r="R68" s="27" t="s">
        <v>1</v>
      </c>
      <c r="S68" s="192">
        <v>4509754</v>
      </c>
      <c r="T68" s="192">
        <v>189125</v>
      </c>
      <c r="U68" s="192">
        <v>777559</v>
      </c>
      <c r="V68" s="192">
        <v>5476438</v>
      </c>
      <c r="W68" s="193">
        <v>0.14198261716831267</v>
      </c>
      <c r="X68" s="199"/>
      <c r="Y68" s="192">
        <v>1325806.4263533996</v>
      </c>
      <c r="Z68" s="192">
        <v>60464.177723019995</v>
      </c>
      <c r="AA68" s="192">
        <v>308054.71579187998</v>
      </c>
      <c r="AB68" s="192">
        <v>1694325.3198683001</v>
      </c>
      <c r="AC68" s="193">
        <v>0.18181556527516515</v>
      </c>
      <c r="AD68" s="27"/>
      <c r="AE68" s="27" t="s">
        <v>38</v>
      </c>
      <c r="AF68" s="27" t="s">
        <v>0</v>
      </c>
      <c r="AG68" s="27">
        <v>2023</v>
      </c>
      <c r="AH68" s="27" t="s">
        <v>38</v>
      </c>
      <c r="AI68" s="229">
        <f t="shared" si="0"/>
        <v>3.4973685549285108E-2</v>
      </c>
      <c r="AJ68" s="229">
        <f t="shared" si="1"/>
        <v>0.16080211397124081</v>
      </c>
      <c r="AK68" s="7"/>
      <c r="AL68" s="7" t="s">
        <v>1</v>
      </c>
      <c r="AM68" s="229">
        <f t="shared" si="2"/>
        <v>3.5686285870838476E-2</v>
      </c>
      <c r="AN68" s="229">
        <f t="shared" si="3"/>
        <v>0.18181556527516515</v>
      </c>
    </row>
    <row r="69" spans="1:40" x14ac:dyDescent="0.2">
      <c r="A69" s="27"/>
      <c r="B69" s="27" t="s">
        <v>39</v>
      </c>
      <c r="C69" s="189" t="s">
        <v>0</v>
      </c>
      <c r="D69" s="190">
        <v>391059</v>
      </c>
      <c r="E69" s="190">
        <v>13365</v>
      </c>
      <c r="F69" s="189">
        <v>61526</v>
      </c>
      <c r="G69" s="190">
        <f t="shared" si="10"/>
        <v>465950</v>
      </c>
      <c r="H69" s="191">
        <f t="shared" si="11"/>
        <v>0.13204421075222664</v>
      </c>
      <c r="I69" s="198"/>
      <c r="J69" s="195">
        <v>109497.80549243995</v>
      </c>
      <c r="K69" s="195">
        <v>4102.3763394499993</v>
      </c>
      <c r="L69" s="195">
        <v>22443.748376729993</v>
      </c>
      <c r="M69" s="195">
        <f t="shared" si="12"/>
        <v>136043.93020861995</v>
      </c>
      <c r="N69" s="191">
        <f t="shared" si="13"/>
        <v>0.16497427222451652</v>
      </c>
      <c r="O69" s="27"/>
      <c r="P69" s="27"/>
      <c r="Q69" s="27" t="s">
        <v>39</v>
      </c>
      <c r="R69" s="27" t="s">
        <v>1</v>
      </c>
      <c r="S69" s="192">
        <v>4511608</v>
      </c>
      <c r="T69" s="192">
        <v>164039</v>
      </c>
      <c r="U69" s="192">
        <v>805899</v>
      </c>
      <c r="V69" s="192">
        <v>5481546</v>
      </c>
      <c r="W69" s="193">
        <v>0.14702038439520529</v>
      </c>
      <c r="X69" s="199"/>
      <c r="Y69" s="192">
        <v>1338032.9980886297</v>
      </c>
      <c r="Z69" s="192">
        <v>52852.808591699999</v>
      </c>
      <c r="AA69" s="192">
        <v>317561.01996403001</v>
      </c>
      <c r="AB69" s="192">
        <v>1708446.8266443599</v>
      </c>
      <c r="AC69" s="193">
        <v>0.18587702877927223</v>
      </c>
      <c r="AD69" s="27"/>
      <c r="AE69" s="27" t="s">
        <v>39</v>
      </c>
      <c r="AF69" s="27" t="s">
        <v>0</v>
      </c>
      <c r="AG69" s="27"/>
      <c r="AH69" s="27" t="s">
        <v>39</v>
      </c>
      <c r="AI69" s="229">
        <f t="shared" si="0"/>
        <v>3.0154791420382434E-2</v>
      </c>
      <c r="AJ69" s="229">
        <f t="shared" si="1"/>
        <v>0.16497427222451652</v>
      </c>
      <c r="AK69" s="7"/>
      <c r="AL69" s="7" t="s">
        <v>1</v>
      </c>
      <c r="AM69" s="229">
        <f t="shared" si="2"/>
        <v>3.0936174171431876E-2</v>
      </c>
      <c r="AN69" s="229">
        <f t="shared" si="3"/>
        <v>0.18587702877927223</v>
      </c>
    </row>
    <row r="70" spans="1:40" x14ac:dyDescent="0.2">
      <c r="A70" s="27"/>
      <c r="B70" s="27" t="s">
        <v>40</v>
      </c>
      <c r="C70" s="189" t="s">
        <v>0</v>
      </c>
      <c r="D70" s="190">
        <v>390064</v>
      </c>
      <c r="E70" s="190">
        <v>14147</v>
      </c>
      <c r="F70" s="189">
        <v>60869</v>
      </c>
      <c r="G70" s="190">
        <v>465080</v>
      </c>
      <c r="H70" s="191">
        <v>0.13087855852756514</v>
      </c>
      <c r="I70" s="198"/>
      <c r="J70" s="195">
        <v>108618.29319278992</v>
      </c>
      <c r="K70" s="195">
        <v>4301.2497444299997</v>
      </c>
      <c r="L70" s="195">
        <v>22186.257083809996</v>
      </c>
      <c r="M70" s="195">
        <v>135105.80002102992</v>
      </c>
      <c r="N70" s="191">
        <v>0.16421394995889585</v>
      </c>
      <c r="O70" s="27"/>
      <c r="P70" s="27"/>
      <c r="Q70" s="27" t="s">
        <v>40</v>
      </c>
      <c r="R70" s="27" t="s">
        <v>1</v>
      </c>
      <c r="S70" s="201">
        <v>4494665</v>
      </c>
      <c r="T70" s="201">
        <v>175977</v>
      </c>
      <c r="U70" s="201">
        <v>798926</v>
      </c>
      <c r="V70" s="201">
        <v>5469568</v>
      </c>
      <c r="W70" s="202">
        <v>0.14606747735835809</v>
      </c>
      <c r="X70" s="203"/>
      <c r="Y70" s="201">
        <v>1326154.3186431094</v>
      </c>
      <c r="Z70" s="201">
        <v>56323.447643669999</v>
      </c>
      <c r="AA70" s="201">
        <v>314595.76825081004</v>
      </c>
      <c r="AB70" s="201">
        <v>1697073.5345375896</v>
      </c>
      <c r="AC70" s="202">
        <v>0.18537544888208368</v>
      </c>
      <c r="AD70" s="27"/>
      <c r="AE70" s="27" t="s">
        <v>40</v>
      </c>
      <c r="AF70" s="27" t="s">
        <v>0</v>
      </c>
      <c r="AG70" s="27"/>
      <c r="AH70" s="27" t="s">
        <v>40</v>
      </c>
      <c r="AI70" s="229">
        <f t="shared" si="0"/>
        <v>3.1836159097244437E-2</v>
      </c>
      <c r="AJ70" s="229">
        <f t="shared" si="1"/>
        <v>0.16421394995889585</v>
      </c>
      <c r="AK70" s="7"/>
      <c r="AL70" s="7" t="s">
        <v>1</v>
      </c>
      <c r="AM70" s="229">
        <f t="shared" si="2"/>
        <v>3.3188572267150898E-2</v>
      </c>
      <c r="AN70" s="229">
        <f t="shared" si="3"/>
        <v>0.18537544888208368</v>
      </c>
    </row>
    <row r="71" spans="1:40" x14ac:dyDescent="0.2">
      <c r="A71" s="27"/>
      <c r="B71" s="27" t="s">
        <v>41</v>
      </c>
      <c r="C71" s="189" t="s">
        <v>0</v>
      </c>
      <c r="D71" s="190">
        <v>390142</v>
      </c>
      <c r="E71" s="190">
        <v>11805</v>
      </c>
      <c r="F71" s="189">
        <v>62978</v>
      </c>
      <c r="G71" s="190">
        <f t="shared" ref="G71:G74" si="14">D71+E71+F71</f>
        <v>464925</v>
      </c>
      <c r="H71" s="191">
        <f t="shared" ref="H71:H74" si="15">F71/G71</f>
        <v>0.13545840726998978</v>
      </c>
      <c r="I71" s="198"/>
      <c r="J71" s="195">
        <v>109739.07304245004</v>
      </c>
      <c r="K71" s="195">
        <v>3613.9910579700004</v>
      </c>
      <c r="L71" s="195">
        <v>22854.023146090007</v>
      </c>
      <c r="M71" s="195">
        <f t="shared" ref="M71:M74" si="16">J71+K71+L71</f>
        <v>136207.08724651003</v>
      </c>
      <c r="N71" s="191">
        <f t="shared" ref="N71:N74" si="17">L71/M71</f>
        <v>0.16778879578217826</v>
      </c>
      <c r="O71" s="27"/>
      <c r="P71" s="27"/>
      <c r="Q71" s="27" t="s">
        <v>41</v>
      </c>
      <c r="R71" s="27" t="s">
        <v>1</v>
      </c>
      <c r="S71" s="192">
        <v>4495875</v>
      </c>
      <c r="T71" s="192">
        <v>146221</v>
      </c>
      <c r="U71" s="192">
        <v>825164</v>
      </c>
      <c r="V71" s="192">
        <v>5467260</v>
      </c>
      <c r="W71" s="193">
        <v>0.15092825290913547</v>
      </c>
      <c r="X71" s="199"/>
      <c r="Y71" s="192">
        <v>1339417.8062130401</v>
      </c>
      <c r="Z71" s="192">
        <v>47034.625622850006</v>
      </c>
      <c r="AA71" s="192">
        <v>323494.18966719997</v>
      </c>
      <c r="AB71" s="192">
        <v>1709946.6215030898</v>
      </c>
      <c r="AC71" s="193">
        <v>0.18918379416010059</v>
      </c>
      <c r="AD71" s="27"/>
      <c r="AE71" s="27" t="s">
        <v>41</v>
      </c>
      <c r="AF71" s="27" t="s">
        <v>0</v>
      </c>
      <c r="AG71" s="27"/>
      <c r="AH71" s="27" t="s">
        <v>41</v>
      </c>
      <c r="AI71" s="229">
        <f t="shared" si="0"/>
        <v>2.6533061759329266E-2</v>
      </c>
      <c r="AJ71" s="229">
        <f t="shared" si="1"/>
        <v>0.16778879578217826</v>
      </c>
      <c r="AK71" s="7"/>
      <c r="AL71" s="7" t="s">
        <v>1</v>
      </c>
      <c r="AM71" s="229">
        <f t="shared" si="2"/>
        <v>2.7506487647845572E-2</v>
      </c>
      <c r="AN71" s="229">
        <f t="shared" si="3"/>
        <v>0.18918379416010059</v>
      </c>
    </row>
    <row r="72" spans="1:40" x14ac:dyDescent="0.2">
      <c r="A72" s="27"/>
      <c r="B72" s="27" t="s">
        <v>42</v>
      </c>
      <c r="C72" s="189" t="s">
        <v>0</v>
      </c>
      <c r="D72" s="190">
        <v>385098</v>
      </c>
      <c r="E72" s="190">
        <v>16110</v>
      </c>
      <c r="F72" s="189">
        <v>63285</v>
      </c>
      <c r="G72" s="190">
        <f t="shared" si="14"/>
        <v>464493</v>
      </c>
      <c r="H72" s="191">
        <f t="shared" si="15"/>
        <v>0.13624532554850127</v>
      </c>
      <c r="I72" s="198"/>
      <c r="J72" s="195">
        <v>107570.15452913992</v>
      </c>
      <c r="K72" s="195">
        <v>4933.0127213199985</v>
      </c>
      <c r="L72" s="195">
        <v>22911.105896940011</v>
      </c>
      <c r="M72" s="195">
        <f t="shared" si="16"/>
        <v>135414.27314739994</v>
      </c>
      <c r="N72" s="191">
        <f t="shared" si="17"/>
        <v>0.16919269560307737</v>
      </c>
      <c r="O72" s="27"/>
      <c r="P72" s="27"/>
      <c r="Q72" s="27" t="s">
        <v>42</v>
      </c>
      <c r="R72" s="27" t="s">
        <v>1</v>
      </c>
      <c r="S72" s="192">
        <v>4432756</v>
      </c>
      <c r="T72" s="192">
        <v>195704</v>
      </c>
      <c r="U72" s="192">
        <v>828382</v>
      </c>
      <c r="V72" s="192">
        <v>5456842</v>
      </c>
      <c r="W72" s="193">
        <v>0.15180611789749457</v>
      </c>
      <c r="X72" s="199"/>
      <c r="Y72" s="192">
        <v>1311946.6661154099</v>
      </c>
      <c r="Z72" s="192">
        <v>62915.279793650006</v>
      </c>
      <c r="AA72" s="192">
        <v>324170.19415235001</v>
      </c>
      <c r="AB72" s="192">
        <v>1699032.1400614099</v>
      </c>
      <c r="AC72" s="193">
        <v>0.19079697582450275</v>
      </c>
      <c r="AD72" s="27"/>
      <c r="AE72" s="27" t="s">
        <v>42</v>
      </c>
      <c r="AF72" s="27" t="s">
        <v>0</v>
      </c>
      <c r="AG72" s="27"/>
      <c r="AH72" s="27" t="s">
        <v>42</v>
      </c>
      <c r="AI72" s="229">
        <f t="shared" si="0"/>
        <v>3.6429045525727996E-2</v>
      </c>
      <c r="AJ72" s="229">
        <f t="shared" si="1"/>
        <v>0.16919269560307737</v>
      </c>
      <c r="AK72" s="7"/>
      <c r="AL72" s="7" t="s">
        <v>1</v>
      </c>
      <c r="AM72" s="229">
        <f t="shared" si="2"/>
        <v>3.7030070420784385E-2</v>
      </c>
      <c r="AN72" s="229">
        <f t="shared" si="3"/>
        <v>0.19079697582450275</v>
      </c>
    </row>
    <row r="73" spans="1:40" x14ac:dyDescent="0.2">
      <c r="A73" s="27"/>
      <c r="B73" s="27" t="s">
        <v>43</v>
      </c>
      <c r="C73" s="189" t="s">
        <v>0</v>
      </c>
      <c r="D73" s="190">
        <v>388452</v>
      </c>
      <c r="E73" s="190">
        <v>12928</v>
      </c>
      <c r="F73" s="189">
        <v>64123</v>
      </c>
      <c r="G73" s="190">
        <f t="shared" si="14"/>
        <v>465503</v>
      </c>
      <c r="H73" s="191">
        <f t="shared" si="15"/>
        <v>0.13774991783081955</v>
      </c>
      <c r="I73" s="198">
        <f>H74-H62</f>
        <v>1.1454525906803154E-2</v>
      </c>
      <c r="J73" s="195">
        <v>109795.91045071994</v>
      </c>
      <c r="K73" s="195">
        <v>3990.6932484400004</v>
      </c>
      <c r="L73" s="195">
        <v>23209.974699230002</v>
      </c>
      <c r="M73" s="195">
        <f t="shared" si="16"/>
        <v>136996.57839838995</v>
      </c>
      <c r="N73" s="191">
        <f t="shared" si="17"/>
        <v>0.16942010501703725</v>
      </c>
      <c r="O73" s="27"/>
      <c r="P73" s="27"/>
      <c r="Q73" s="27" t="s">
        <v>43</v>
      </c>
      <c r="R73" s="27" t="s">
        <v>1</v>
      </c>
      <c r="S73" s="192">
        <v>4480163</v>
      </c>
      <c r="T73" s="192">
        <v>154222</v>
      </c>
      <c r="U73" s="192">
        <v>838843</v>
      </c>
      <c r="V73" s="192">
        <v>5473228</v>
      </c>
      <c r="W73" s="193">
        <v>0.15326293733789273</v>
      </c>
      <c r="X73" s="199"/>
      <c r="Y73" s="192">
        <v>1341544.7305849802</v>
      </c>
      <c r="Z73" s="192">
        <v>49903.127940470004</v>
      </c>
      <c r="AA73" s="192">
        <v>328258.05834410002</v>
      </c>
      <c r="AB73" s="192">
        <v>1719705.91686955</v>
      </c>
      <c r="AC73" s="193">
        <v>0.19088034478688157</v>
      </c>
      <c r="AD73" s="27"/>
      <c r="AE73" s="27" t="s">
        <v>43</v>
      </c>
      <c r="AF73" s="27" t="s">
        <v>0</v>
      </c>
      <c r="AG73" s="27"/>
      <c r="AH73" s="27" t="s">
        <v>43</v>
      </c>
      <c r="AI73" s="229">
        <f t="shared" ref="AI73:AI74" si="18">K73/M73</f>
        <v>2.9129875323126327E-2</v>
      </c>
      <c r="AJ73" s="229">
        <f t="shared" ref="AJ73:AJ74" si="19">L73/M73</f>
        <v>0.16942010501703725</v>
      </c>
      <c r="AK73" s="7"/>
      <c r="AL73" s="7" t="s">
        <v>1</v>
      </c>
      <c r="AM73" s="229">
        <f t="shared" ref="AM73:AM74" si="20">Z73/AB73</f>
        <v>2.9018408002753564E-2</v>
      </c>
      <c r="AN73" s="229">
        <f t="shared" ref="AN73:AN74" si="21">AA73/AB73</f>
        <v>0.19088034478688157</v>
      </c>
    </row>
    <row r="74" spans="1:40" x14ac:dyDescent="0.2">
      <c r="A74" s="27"/>
      <c r="B74" s="27" t="s">
        <v>44</v>
      </c>
      <c r="C74" s="189" t="s">
        <v>0</v>
      </c>
      <c r="D74" s="190">
        <v>387179</v>
      </c>
      <c r="E74" s="190">
        <v>15252</v>
      </c>
      <c r="F74" s="189">
        <v>62666</v>
      </c>
      <c r="G74" s="190">
        <f t="shared" si="14"/>
        <v>465097</v>
      </c>
      <c r="H74" s="191">
        <f t="shared" si="15"/>
        <v>0.13473748486874781</v>
      </c>
      <c r="I74" s="286">
        <f>H74-H73</f>
        <v>-3.0124329620717372E-3</v>
      </c>
      <c r="J74" s="195">
        <v>108918.72871344014</v>
      </c>
      <c r="K74" s="195">
        <v>4687.17461903</v>
      </c>
      <c r="L74" s="195">
        <v>22755.561829019996</v>
      </c>
      <c r="M74" s="195">
        <f t="shared" si="16"/>
        <v>136361.46516149014</v>
      </c>
      <c r="N74" s="191">
        <f t="shared" si="17"/>
        <v>0.16687677711640192</v>
      </c>
      <c r="O74" s="27"/>
      <c r="P74" s="27"/>
      <c r="Q74" s="27" t="s">
        <v>44</v>
      </c>
      <c r="R74" s="27" t="s">
        <v>1</v>
      </c>
      <c r="S74" s="192">
        <v>4468944</v>
      </c>
      <c r="T74" s="192">
        <v>182631</v>
      </c>
      <c r="U74" s="192">
        <v>819920</v>
      </c>
      <c r="V74" s="192">
        <v>5471495</v>
      </c>
      <c r="W74" s="193">
        <v>0.14985301092297443</v>
      </c>
      <c r="X74" s="199"/>
      <c r="Y74" s="192">
        <v>1332676.6700631096</v>
      </c>
      <c r="Z74" s="192">
        <v>59081.45455888001</v>
      </c>
      <c r="AA74" s="192">
        <v>322811.93889306998</v>
      </c>
      <c r="AB74" s="192">
        <v>1714570.0635150601</v>
      </c>
      <c r="AC74" s="193">
        <v>0.1882757349858713</v>
      </c>
      <c r="AD74" s="27"/>
      <c r="AE74" s="27" t="s">
        <v>44</v>
      </c>
      <c r="AF74" s="27" t="s">
        <v>0</v>
      </c>
      <c r="AG74" s="27"/>
      <c r="AH74" s="27" t="s">
        <v>44</v>
      </c>
      <c r="AI74" s="229">
        <f t="shared" si="18"/>
        <v>3.437316116748286E-2</v>
      </c>
      <c r="AJ74" s="229">
        <f t="shared" si="19"/>
        <v>0.16687677711640192</v>
      </c>
      <c r="AK74" s="7"/>
      <c r="AL74" s="7"/>
      <c r="AM74" s="229">
        <f t="shared" si="20"/>
        <v>3.4458466187002254E-2</v>
      </c>
      <c r="AN74" s="229">
        <f t="shared" si="21"/>
        <v>0.1882757349858713</v>
      </c>
    </row>
    <row r="75" spans="1:40" x14ac:dyDescent="0.2">
      <c r="B75" s="4"/>
      <c r="C75" s="1"/>
      <c r="D75" s="1"/>
      <c r="E75" s="1"/>
      <c r="F75" s="1"/>
      <c r="G75" s="1"/>
      <c r="H75" s="204"/>
      <c r="I75" s="205"/>
      <c r="J75" s="206"/>
      <c r="K75" s="206"/>
      <c r="L75" s="206"/>
      <c r="M75" s="206"/>
      <c r="N75" s="204"/>
      <c r="O75" s="7"/>
      <c r="P75" s="7"/>
      <c r="Q75" s="7"/>
      <c r="R75" s="7"/>
      <c r="S75" s="14"/>
      <c r="T75" s="14"/>
      <c r="U75" s="14"/>
      <c r="V75" s="14"/>
      <c r="W75" s="15"/>
      <c r="X75" s="3"/>
      <c r="Y75" s="14"/>
      <c r="Z75" s="14"/>
      <c r="AA75" s="14"/>
      <c r="AB75" s="14"/>
      <c r="AC75" s="15"/>
      <c r="AD75" s="7"/>
      <c r="AE75" s="7"/>
      <c r="AF75" s="7"/>
      <c r="AG75" s="7"/>
      <c r="AH75" s="7"/>
      <c r="AI75" s="16"/>
      <c r="AJ75" s="16"/>
      <c r="AK75" s="7"/>
      <c r="AL75" s="7"/>
      <c r="AM75" s="16"/>
      <c r="AN75" s="16"/>
    </row>
    <row r="76" spans="1:40" x14ac:dyDescent="0.2">
      <c r="B76" s="4"/>
      <c r="C76" s="1"/>
      <c r="D76" s="1"/>
      <c r="E76" s="1"/>
      <c r="F76" s="1"/>
      <c r="G76" s="1"/>
      <c r="H76" s="204"/>
      <c r="I76" s="205"/>
      <c r="J76" s="206"/>
      <c r="K76" s="206"/>
      <c r="L76" s="206"/>
      <c r="M76" s="206"/>
      <c r="N76" s="204"/>
      <c r="O76" s="7"/>
      <c r="P76" s="7"/>
      <c r="Q76" s="7"/>
      <c r="R76" s="7"/>
      <c r="S76" s="14"/>
      <c r="T76" s="14"/>
      <c r="U76" s="14"/>
      <c r="V76" s="14"/>
      <c r="W76" s="15"/>
      <c r="X76" s="3"/>
      <c r="Y76" s="14"/>
      <c r="Z76" s="14"/>
      <c r="AA76" s="14"/>
      <c r="AB76" s="14"/>
      <c r="AC76" s="15"/>
      <c r="AD76" s="7"/>
      <c r="AE76" s="7"/>
      <c r="AF76" s="7"/>
      <c r="AG76" s="7"/>
      <c r="AH76" s="7"/>
      <c r="AI76" s="16"/>
      <c r="AJ76" s="16"/>
      <c r="AK76" s="7"/>
      <c r="AL76" s="7"/>
      <c r="AM76" s="16"/>
      <c r="AN76" s="16"/>
    </row>
    <row r="77" spans="1:40" x14ac:dyDescent="0.2">
      <c r="B77" s="4"/>
      <c r="C77" s="1"/>
      <c r="D77" s="1"/>
      <c r="E77" s="1"/>
      <c r="F77" s="1"/>
      <c r="G77" s="1"/>
      <c r="H77" s="204"/>
      <c r="I77" s="205"/>
      <c r="J77" s="206"/>
      <c r="K77" s="206"/>
      <c r="L77" s="206"/>
      <c r="M77" s="206"/>
      <c r="N77" s="204"/>
      <c r="O77" s="7"/>
      <c r="P77" s="7"/>
      <c r="Q77" s="7"/>
      <c r="R77" s="7"/>
      <c r="S77" s="14"/>
      <c r="T77" s="14"/>
      <c r="U77" s="14"/>
      <c r="V77" s="14"/>
      <c r="W77" s="15"/>
      <c r="X77" s="3"/>
      <c r="Y77" s="14"/>
      <c r="Z77" s="14"/>
      <c r="AA77" s="14"/>
      <c r="AB77" s="14"/>
      <c r="AC77" s="15"/>
      <c r="AD77" s="7"/>
      <c r="AE77" s="7"/>
      <c r="AF77" s="7"/>
      <c r="AG77" s="7"/>
      <c r="AH77" s="7"/>
      <c r="AI77" s="16"/>
      <c r="AJ77" s="16"/>
      <c r="AK77" s="7"/>
      <c r="AL77" s="7"/>
      <c r="AM77" s="16"/>
      <c r="AN77" s="16"/>
    </row>
    <row r="78" spans="1:40" x14ac:dyDescent="0.2">
      <c r="B78" s="4"/>
      <c r="C78" s="1"/>
      <c r="D78" s="1"/>
      <c r="E78" s="1"/>
      <c r="F78" s="1"/>
      <c r="G78" s="1"/>
      <c r="H78" s="204"/>
      <c r="I78" s="205"/>
      <c r="J78" s="206"/>
      <c r="K78" s="206"/>
      <c r="L78" s="206"/>
      <c r="M78" s="206"/>
      <c r="N78" s="204"/>
      <c r="O78" s="7"/>
      <c r="P78" s="7"/>
      <c r="Q78" s="7"/>
      <c r="R78" s="7"/>
      <c r="S78" s="14"/>
      <c r="T78" s="14"/>
      <c r="U78" s="14"/>
      <c r="V78" s="14"/>
      <c r="W78" s="15"/>
      <c r="X78" s="3"/>
      <c r="Y78" s="14"/>
      <c r="Z78" s="14"/>
      <c r="AA78" s="14"/>
      <c r="AB78" s="14"/>
      <c r="AC78" s="15"/>
      <c r="AD78" s="7"/>
      <c r="AE78" s="7"/>
      <c r="AF78" s="7"/>
      <c r="AG78" s="7"/>
      <c r="AH78" s="7"/>
      <c r="AI78" s="16"/>
      <c r="AJ78" s="16"/>
      <c r="AK78" s="7"/>
      <c r="AL78" s="7"/>
      <c r="AM78" s="16"/>
      <c r="AN78" s="16"/>
    </row>
    <row r="79" spans="1:40" x14ac:dyDescent="0.2">
      <c r="B79" s="4"/>
      <c r="C79" s="1"/>
      <c r="D79" s="1"/>
      <c r="E79" s="1"/>
      <c r="F79" s="1"/>
      <c r="G79" s="1"/>
      <c r="H79" s="204"/>
      <c r="I79" s="205"/>
      <c r="J79" s="206"/>
      <c r="K79" s="206"/>
      <c r="L79" s="206"/>
      <c r="M79" s="206"/>
      <c r="N79" s="204"/>
      <c r="O79" s="7"/>
      <c r="P79" s="7"/>
      <c r="Q79" s="7"/>
      <c r="R79" s="7"/>
      <c r="S79" s="14"/>
      <c r="T79" s="14"/>
      <c r="U79" s="14"/>
      <c r="V79" s="14"/>
      <c r="W79" s="15"/>
      <c r="X79" s="3"/>
      <c r="Y79" s="14"/>
      <c r="Z79" s="14"/>
      <c r="AA79" s="14"/>
      <c r="AB79" s="14"/>
      <c r="AC79" s="15"/>
      <c r="AD79" s="7"/>
      <c r="AE79" s="7"/>
      <c r="AF79" s="7"/>
      <c r="AG79" s="7"/>
      <c r="AH79" s="7"/>
      <c r="AI79" s="16"/>
      <c r="AJ79" s="16"/>
      <c r="AK79" s="7"/>
      <c r="AL79" s="7"/>
      <c r="AM79" s="16"/>
      <c r="AN79" s="16"/>
    </row>
    <row r="80" spans="1:40" x14ac:dyDescent="0.2">
      <c r="B80" s="4"/>
      <c r="C80" s="1"/>
      <c r="D80" s="1"/>
      <c r="E80" s="1"/>
      <c r="F80" s="1"/>
      <c r="G80" s="1"/>
      <c r="H80" s="204"/>
      <c r="I80" s="205"/>
      <c r="J80" s="206"/>
      <c r="K80" s="206"/>
      <c r="L80" s="206"/>
      <c r="M80" s="206"/>
      <c r="N80" s="204"/>
      <c r="O80" s="7"/>
      <c r="P80" s="7"/>
      <c r="Q80" s="7"/>
      <c r="R80" s="7"/>
      <c r="S80" s="14"/>
      <c r="T80" s="14"/>
      <c r="U80" s="14"/>
      <c r="V80" s="14"/>
      <c r="W80" s="15"/>
      <c r="X80" s="3"/>
      <c r="Y80" s="14"/>
      <c r="Z80" s="14"/>
      <c r="AA80" s="14"/>
      <c r="AB80" s="14"/>
      <c r="AC80" s="15"/>
      <c r="AD80" s="7"/>
      <c r="AE80" s="7"/>
      <c r="AF80" s="7"/>
      <c r="AG80" s="7"/>
      <c r="AH80" s="7"/>
      <c r="AI80" s="16"/>
      <c r="AJ80" s="16"/>
      <c r="AK80" s="7"/>
      <c r="AL80" s="7"/>
      <c r="AM80" s="16"/>
      <c r="AN80" s="16"/>
    </row>
    <row r="81" spans="2:40" x14ac:dyDescent="0.2">
      <c r="B81" s="4"/>
      <c r="C81" s="1"/>
      <c r="D81" s="1"/>
      <c r="E81" s="1"/>
      <c r="F81" s="1"/>
      <c r="G81" s="1"/>
      <c r="H81" s="204"/>
      <c r="I81" s="205"/>
      <c r="J81" s="206"/>
      <c r="K81" s="206"/>
      <c r="L81" s="206"/>
      <c r="M81" s="206"/>
      <c r="N81" s="204"/>
      <c r="O81" s="7"/>
      <c r="P81" s="7"/>
      <c r="Q81" s="7"/>
      <c r="R81" s="7"/>
      <c r="S81" s="14"/>
      <c r="T81" s="14"/>
      <c r="U81" s="14"/>
      <c r="V81" s="14"/>
      <c r="W81" s="15"/>
      <c r="X81" s="3"/>
      <c r="Y81" s="14"/>
      <c r="Z81" s="14"/>
      <c r="AA81" s="14"/>
      <c r="AB81" s="14"/>
      <c r="AC81" s="15"/>
      <c r="AD81" s="7"/>
      <c r="AE81" s="7"/>
      <c r="AF81" s="7"/>
      <c r="AG81" s="7"/>
      <c r="AH81" s="7"/>
      <c r="AI81" s="16"/>
      <c r="AJ81" s="16"/>
      <c r="AK81" s="7"/>
      <c r="AL81" s="7"/>
      <c r="AM81" s="16"/>
      <c r="AN81" s="16"/>
    </row>
    <row r="82" spans="2:40" x14ac:dyDescent="0.2">
      <c r="B82" s="4"/>
      <c r="C82" s="1"/>
      <c r="D82" s="1"/>
      <c r="E82" s="1"/>
      <c r="F82" s="1"/>
      <c r="G82" s="1"/>
      <c r="H82" s="204"/>
      <c r="I82" s="205"/>
      <c r="J82" s="206"/>
      <c r="K82" s="206"/>
      <c r="L82" s="206"/>
      <c r="M82" s="206"/>
      <c r="N82" s="204"/>
      <c r="O82" s="7"/>
      <c r="P82" s="7"/>
      <c r="Q82" s="7"/>
      <c r="R82" s="7"/>
      <c r="S82" s="14"/>
      <c r="T82" s="14"/>
      <c r="U82" s="14"/>
      <c r="V82" s="14"/>
      <c r="W82" s="15"/>
      <c r="X82" s="3"/>
      <c r="Y82" s="14"/>
      <c r="Z82" s="14"/>
      <c r="AA82" s="14"/>
      <c r="AB82" s="14"/>
      <c r="AC82" s="15"/>
      <c r="AD82" s="7"/>
      <c r="AE82" s="7"/>
      <c r="AF82" s="7"/>
      <c r="AG82" s="7"/>
      <c r="AH82" s="7"/>
      <c r="AI82" s="16"/>
      <c r="AJ82" s="16"/>
      <c r="AK82" s="7"/>
      <c r="AL82" s="7"/>
      <c r="AM82" s="16"/>
      <c r="AN82" s="16"/>
    </row>
    <row r="83" spans="2:40" x14ac:dyDescent="0.2">
      <c r="B83" s="4"/>
      <c r="C83" s="1"/>
      <c r="D83" s="1"/>
      <c r="E83" s="1"/>
      <c r="F83" s="1"/>
      <c r="G83" s="1"/>
      <c r="H83" s="204"/>
      <c r="I83" s="205"/>
      <c r="J83" s="206"/>
      <c r="K83" s="206"/>
      <c r="L83" s="206"/>
      <c r="M83" s="206"/>
      <c r="N83" s="204"/>
      <c r="O83" s="7"/>
      <c r="P83" s="7"/>
      <c r="Q83" s="7"/>
      <c r="R83" s="7"/>
      <c r="S83" s="14"/>
      <c r="T83" s="14"/>
      <c r="U83" s="14"/>
      <c r="V83" s="14"/>
      <c r="W83" s="15"/>
      <c r="X83" s="3"/>
      <c r="Y83" s="14"/>
      <c r="Z83" s="14"/>
      <c r="AA83" s="14"/>
      <c r="AB83" s="14"/>
      <c r="AC83" s="15"/>
      <c r="AD83" s="7"/>
      <c r="AE83" s="7"/>
      <c r="AF83" s="7"/>
      <c r="AG83" s="7"/>
      <c r="AH83" s="7"/>
      <c r="AI83" s="16"/>
      <c r="AJ83" s="16"/>
      <c r="AK83" s="7"/>
      <c r="AL83" s="7"/>
      <c r="AM83" s="16"/>
      <c r="AN83" s="16"/>
    </row>
    <row r="84" spans="2:40" x14ac:dyDescent="0.2">
      <c r="B84" s="4"/>
      <c r="C84" s="1"/>
      <c r="D84" s="1"/>
      <c r="E84" s="1"/>
      <c r="F84" s="1"/>
      <c r="G84" s="1"/>
      <c r="H84" s="204"/>
      <c r="I84" s="205"/>
      <c r="J84" s="206"/>
      <c r="K84" s="206"/>
      <c r="L84" s="206"/>
      <c r="M84" s="206"/>
      <c r="N84" s="204"/>
      <c r="O84" s="7"/>
      <c r="P84" s="7"/>
      <c r="Q84" s="7"/>
      <c r="R84" s="7"/>
      <c r="S84" s="14"/>
      <c r="T84" s="14"/>
      <c r="U84" s="14"/>
      <c r="V84" s="14"/>
      <c r="W84" s="15"/>
      <c r="X84" s="3"/>
      <c r="Y84" s="14"/>
      <c r="Z84" s="14"/>
      <c r="AA84" s="14"/>
      <c r="AB84" s="14"/>
      <c r="AC84" s="15"/>
      <c r="AD84" s="7"/>
      <c r="AE84" s="7"/>
      <c r="AF84" s="7"/>
      <c r="AG84" s="7"/>
      <c r="AH84" s="7"/>
      <c r="AI84" s="16"/>
      <c r="AJ84" s="16"/>
      <c r="AK84" s="7"/>
      <c r="AL84" s="7"/>
      <c r="AM84" s="16"/>
      <c r="AN84" s="16"/>
    </row>
    <row r="85" spans="2:40" x14ac:dyDescent="0.2">
      <c r="B85" s="4"/>
      <c r="C85" s="1"/>
      <c r="D85" s="1"/>
      <c r="E85" s="1"/>
      <c r="F85" s="1"/>
      <c r="G85" s="1"/>
      <c r="H85" s="204"/>
      <c r="I85" s="205"/>
      <c r="J85" s="206"/>
      <c r="K85" s="206"/>
      <c r="L85" s="206"/>
      <c r="M85" s="206"/>
      <c r="N85" s="204"/>
      <c r="O85" s="7"/>
      <c r="P85" s="7"/>
      <c r="Q85" s="7"/>
      <c r="R85" s="7"/>
      <c r="S85" s="14"/>
      <c r="T85" s="14"/>
      <c r="U85" s="14"/>
      <c r="V85" s="14"/>
      <c r="W85" s="15"/>
      <c r="X85" s="3"/>
      <c r="Y85" s="14"/>
      <c r="Z85" s="14"/>
      <c r="AA85" s="14"/>
      <c r="AB85" s="14"/>
      <c r="AC85" s="15"/>
      <c r="AD85" s="7"/>
      <c r="AE85" s="7"/>
      <c r="AF85" s="7"/>
      <c r="AG85" s="7"/>
      <c r="AH85" s="7"/>
      <c r="AI85" s="16"/>
      <c r="AJ85" s="16"/>
      <c r="AK85" s="7"/>
      <c r="AL85" s="7"/>
      <c r="AM85" s="16"/>
      <c r="AN85" s="16"/>
    </row>
    <row r="86" spans="2:40" x14ac:dyDescent="0.2">
      <c r="B86" s="4"/>
      <c r="C86" s="1"/>
      <c r="D86" s="1"/>
      <c r="E86" s="1"/>
      <c r="F86" s="1"/>
      <c r="G86" s="1"/>
      <c r="H86" s="204"/>
      <c r="I86" s="205"/>
      <c r="J86" s="206"/>
      <c r="K86" s="206"/>
      <c r="L86" s="206"/>
      <c r="M86" s="206"/>
      <c r="N86" s="204"/>
      <c r="O86" s="7"/>
      <c r="P86" s="7"/>
      <c r="Q86" s="7"/>
      <c r="R86" s="7"/>
      <c r="S86" s="14"/>
      <c r="T86" s="14"/>
      <c r="U86" s="14"/>
      <c r="V86" s="14"/>
      <c r="W86" s="15"/>
      <c r="X86" s="3"/>
      <c r="Y86" s="14"/>
      <c r="Z86" s="14"/>
      <c r="AA86" s="14"/>
      <c r="AB86" s="14"/>
      <c r="AC86" s="15"/>
      <c r="AD86" s="7"/>
      <c r="AE86" s="7"/>
      <c r="AF86" s="7"/>
      <c r="AG86" s="7"/>
      <c r="AH86" s="7"/>
      <c r="AI86" s="16"/>
      <c r="AJ86" s="16"/>
      <c r="AK86" s="7"/>
      <c r="AL86" s="7"/>
      <c r="AM86" s="16"/>
      <c r="AN86" s="16"/>
    </row>
    <row r="87" spans="2:40" x14ac:dyDescent="0.2">
      <c r="B87" s="4"/>
      <c r="C87" s="1"/>
      <c r="D87" s="1"/>
      <c r="E87" s="1"/>
      <c r="F87" s="1"/>
      <c r="G87" s="1"/>
      <c r="H87" s="204"/>
      <c r="I87" s="205"/>
      <c r="J87" s="206"/>
      <c r="K87" s="206"/>
      <c r="L87" s="206"/>
      <c r="M87" s="206"/>
      <c r="N87" s="204"/>
      <c r="O87" s="7"/>
      <c r="P87" s="7"/>
      <c r="Q87" s="7"/>
      <c r="R87" s="7"/>
      <c r="S87" s="14"/>
      <c r="T87" s="14"/>
      <c r="U87" s="14"/>
      <c r="V87" s="14"/>
      <c r="W87" s="15"/>
      <c r="X87" s="3"/>
      <c r="Y87" s="14"/>
      <c r="Z87" s="14"/>
      <c r="AA87" s="14"/>
      <c r="AB87" s="14"/>
      <c r="AC87" s="15"/>
      <c r="AD87" s="7"/>
      <c r="AE87" s="7"/>
      <c r="AF87" s="7"/>
      <c r="AG87" s="7"/>
      <c r="AH87" s="7"/>
      <c r="AI87" s="16"/>
      <c r="AJ87" s="16"/>
      <c r="AK87" s="7"/>
      <c r="AL87" s="7"/>
      <c r="AM87" s="16"/>
      <c r="AN87" s="16"/>
    </row>
    <row r="88" spans="2:40" x14ac:dyDescent="0.2">
      <c r="B88" s="4"/>
      <c r="C88" s="1"/>
      <c r="D88" s="1"/>
      <c r="E88" s="1"/>
      <c r="F88" s="1"/>
      <c r="G88" s="1"/>
      <c r="H88" s="204"/>
      <c r="I88" s="205"/>
      <c r="J88" s="206"/>
      <c r="K88" s="206"/>
      <c r="L88" s="206"/>
      <c r="M88" s="206"/>
      <c r="N88" s="204"/>
      <c r="O88" s="7"/>
      <c r="P88" s="7"/>
      <c r="Q88" s="7"/>
      <c r="R88" s="7"/>
      <c r="S88" s="14"/>
      <c r="T88" s="14"/>
      <c r="U88" s="14"/>
      <c r="V88" s="14"/>
      <c r="W88" s="15"/>
      <c r="X88" s="3"/>
      <c r="Y88" s="14"/>
      <c r="Z88" s="14"/>
      <c r="AA88" s="14"/>
      <c r="AB88" s="14"/>
      <c r="AC88" s="15"/>
      <c r="AD88" s="7"/>
      <c r="AE88" s="7"/>
      <c r="AF88" s="7"/>
      <c r="AG88" s="7"/>
      <c r="AH88" s="7"/>
      <c r="AI88" s="16"/>
      <c r="AJ88" s="16"/>
      <c r="AK88" s="7"/>
      <c r="AL88" s="7"/>
      <c r="AM88" s="16"/>
      <c r="AN88" s="16"/>
    </row>
    <row r="89" spans="2:40" x14ac:dyDescent="0.2">
      <c r="B89" s="4"/>
      <c r="C89" s="1"/>
      <c r="D89" s="1"/>
      <c r="E89" s="1"/>
      <c r="F89" s="1"/>
      <c r="G89" s="1"/>
      <c r="H89" s="204"/>
      <c r="I89" s="205"/>
      <c r="J89" s="206"/>
      <c r="K89" s="206"/>
      <c r="L89" s="206"/>
      <c r="M89" s="206"/>
      <c r="N89" s="204"/>
      <c r="O89" s="7"/>
      <c r="P89" s="7"/>
      <c r="Q89" s="7"/>
      <c r="R89" s="7"/>
      <c r="S89" s="14"/>
      <c r="T89" s="14"/>
      <c r="U89" s="14"/>
      <c r="V89" s="14"/>
      <c r="W89" s="15"/>
      <c r="X89" s="3"/>
      <c r="Y89" s="14"/>
      <c r="Z89" s="14"/>
      <c r="AA89" s="14"/>
      <c r="AB89" s="14"/>
      <c r="AC89" s="15"/>
      <c r="AD89" s="7"/>
      <c r="AE89" s="7"/>
      <c r="AF89" s="7"/>
      <c r="AG89" s="7"/>
      <c r="AH89" s="7"/>
      <c r="AI89" s="16"/>
      <c r="AJ89" s="16"/>
      <c r="AK89" s="7"/>
      <c r="AL89" s="7"/>
      <c r="AM89" s="16"/>
      <c r="AN89" s="16"/>
    </row>
    <row r="90" spans="2:40" x14ac:dyDescent="0.2">
      <c r="B90" s="4"/>
      <c r="C90" s="1"/>
      <c r="D90" s="1"/>
      <c r="E90" s="1"/>
      <c r="F90" s="1"/>
      <c r="G90" s="1"/>
      <c r="H90" s="204"/>
      <c r="I90" s="205"/>
      <c r="J90" s="206"/>
      <c r="K90" s="206"/>
      <c r="L90" s="206"/>
      <c r="M90" s="206"/>
      <c r="N90" s="204"/>
      <c r="O90" s="7"/>
      <c r="P90" s="7"/>
      <c r="Q90" s="7"/>
      <c r="R90" s="7"/>
      <c r="S90" s="14"/>
      <c r="T90" s="14"/>
      <c r="U90" s="14"/>
      <c r="V90" s="14"/>
      <c r="W90" s="15"/>
      <c r="X90" s="3"/>
      <c r="Y90" s="14"/>
      <c r="Z90" s="14"/>
      <c r="AA90" s="14"/>
      <c r="AB90" s="14"/>
      <c r="AC90" s="15"/>
      <c r="AD90" s="7"/>
      <c r="AE90" s="7"/>
      <c r="AF90" s="7"/>
      <c r="AG90" s="7"/>
      <c r="AH90" s="7"/>
      <c r="AI90" s="16"/>
      <c r="AJ90" s="16"/>
      <c r="AK90" s="7"/>
      <c r="AL90" s="7"/>
      <c r="AM90" s="16"/>
      <c r="AN90" s="16"/>
    </row>
    <row r="91" spans="2:40" x14ac:dyDescent="0.2">
      <c r="B91" s="4"/>
      <c r="C91" s="1"/>
      <c r="D91" s="1"/>
      <c r="E91" s="1"/>
      <c r="F91" s="1"/>
      <c r="G91" s="1"/>
      <c r="H91" s="204"/>
      <c r="I91" s="205"/>
      <c r="J91" s="206"/>
      <c r="K91" s="206"/>
      <c r="L91" s="206"/>
      <c r="M91" s="206"/>
      <c r="N91" s="204"/>
      <c r="O91" s="7"/>
      <c r="P91" s="7"/>
      <c r="Q91" s="7"/>
      <c r="R91" s="7"/>
      <c r="S91" s="14"/>
      <c r="T91" s="14"/>
      <c r="U91" s="14"/>
      <c r="V91" s="14"/>
      <c r="W91" s="15"/>
      <c r="X91" s="3"/>
      <c r="Y91" s="14"/>
      <c r="Z91" s="14"/>
      <c r="AA91" s="14"/>
      <c r="AB91" s="14"/>
      <c r="AC91" s="15"/>
      <c r="AD91" s="7"/>
      <c r="AE91" s="7"/>
      <c r="AF91" s="7"/>
      <c r="AG91" s="7"/>
      <c r="AH91" s="7"/>
      <c r="AI91" s="16"/>
      <c r="AJ91" s="16"/>
      <c r="AK91" s="7"/>
      <c r="AL91" s="7"/>
      <c r="AM91" s="16"/>
      <c r="AN91" s="16"/>
    </row>
    <row r="92" spans="2:40" x14ac:dyDescent="0.2">
      <c r="B92" s="4"/>
      <c r="C92" s="1"/>
      <c r="D92" s="1"/>
      <c r="E92" s="1"/>
      <c r="F92" s="1"/>
      <c r="G92" s="1"/>
      <c r="H92" s="204"/>
      <c r="I92" s="205"/>
      <c r="J92" s="206"/>
      <c r="K92" s="206"/>
      <c r="L92" s="206"/>
      <c r="M92" s="206"/>
      <c r="N92" s="204"/>
      <c r="O92" s="7"/>
      <c r="P92" s="7"/>
      <c r="Q92" s="7"/>
      <c r="R92" s="7"/>
      <c r="S92" s="14"/>
      <c r="T92" s="14"/>
      <c r="U92" s="14"/>
      <c r="V92" s="14"/>
      <c r="W92" s="15"/>
      <c r="X92" s="3"/>
      <c r="Y92" s="14"/>
      <c r="Z92" s="14"/>
      <c r="AA92" s="14"/>
      <c r="AB92" s="14"/>
      <c r="AC92" s="15"/>
      <c r="AD92" s="7"/>
      <c r="AE92" s="7"/>
      <c r="AF92" s="7"/>
      <c r="AG92" s="7"/>
      <c r="AH92" s="7"/>
      <c r="AI92" s="16"/>
      <c r="AJ92" s="16"/>
      <c r="AK92" s="7"/>
      <c r="AL92" s="7"/>
      <c r="AM92" s="16"/>
      <c r="AN92" s="16"/>
    </row>
    <row r="93" spans="2:40" x14ac:dyDescent="0.2">
      <c r="B93" s="4"/>
      <c r="C93" s="1"/>
      <c r="D93" s="1"/>
      <c r="E93" s="1"/>
      <c r="F93" s="1"/>
      <c r="G93" s="1"/>
      <c r="H93" s="204"/>
      <c r="I93" s="205"/>
      <c r="J93" s="206"/>
      <c r="K93" s="206"/>
      <c r="L93" s="206"/>
      <c r="M93" s="206"/>
      <c r="N93" s="204"/>
      <c r="O93" s="7"/>
      <c r="P93" s="7"/>
      <c r="Q93" s="7"/>
      <c r="R93" s="7"/>
      <c r="S93" s="14"/>
      <c r="T93" s="14"/>
      <c r="U93" s="14"/>
      <c r="V93" s="14"/>
      <c r="W93" s="15"/>
      <c r="X93" s="3"/>
      <c r="Y93" s="14"/>
      <c r="Z93" s="14"/>
      <c r="AA93" s="14"/>
      <c r="AB93" s="14"/>
      <c r="AC93" s="15"/>
      <c r="AD93" s="7"/>
      <c r="AE93" s="7"/>
      <c r="AF93" s="7"/>
      <c r="AG93" s="7"/>
      <c r="AH93" s="7"/>
      <c r="AI93" s="16"/>
      <c r="AJ93" s="16"/>
      <c r="AK93" s="7"/>
      <c r="AL93" s="7"/>
      <c r="AM93" s="16"/>
      <c r="AN93" s="16"/>
    </row>
    <row r="94" spans="2:40" x14ac:dyDescent="0.2">
      <c r="B94" s="4"/>
      <c r="C94" s="1"/>
      <c r="D94" s="1"/>
      <c r="E94" s="1"/>
      <c r="F94" s="1"/>
      <c r="G94" s="1"/>
      <c r="H94" s="204"/>
      <c r="I94" s="205"/>
      <c r="J94" s="206"/>
      <c r="K94" s="206"/>
      <c r="L94" s="206"/>
      <c r="M94" s="206"/>
      <c r="N94" s="204"/>
      <c r="O94" s="7"/>
      <c r="P94" s="7"/>
      <c r="Q94" s="7"/>
      <c r="R94" s="7"/>
      <c r="S94" s="14"/>
      <c r="T94" s="14"/>
      <c r="U94" s="14"/>
      <c r="V94" s="14"/>
      <c r="W94" s="15"/>
      <c r="X94" s="3"/>
      <c r="Y94" s="14"/>
      <c r="Z94" s="14"/>
      <c r="AA94" s="14"/>
      <c r="AB94" s="14"/>
      <c r="AC94" s="15"/>
      <c r="AD94" s="7"/>
      <c r="AE94" s="7"/>
      <c r="AF94" s="7"/>
      <c r="AG94" s="7"/>
      <c r="AH94" s="7"/>
      <c r="AI94" s="16"/>
      <c r="AJ94" s="16"/>
      <c r="AK94" s="7"/>
      <c r="AL94" s="7"/>
      <c r="AM94" s="16"/>
      <c r="AN94" s="16"/>
    </row>
    <row r="95" spans="2:40" x14ac:dyDescent="0.2">
      <c r="B95" s="4"/>
      <c r="C95" s="1"/>
      <c r="D95" s="1"/>
      <c r="E95" s="1"/>
      <c r="F95" s="1"/>
      <c r="G95" s="1"/>
      <c r="H95" s="204"/>
      <c r="I95" s="205"/>
      <c r="J95" s="206"/>
      <c r="K95" s="206"/>
      <c r="L95" s="206"/>
      <c r="M95" s="206"/>
      <c r="N95" s="204"/>
      <c r="O95" s="7"/>
      <c r="P95" s="7"/>
      <c r="Q95" s="7"/>
      <c r="R95" s="7"/>
      <c r="S95" s="14"/>
      <c r="T95" s="14"/>
      <c r="U95" s="14"/>
      <c r="V95" s="14"/>
      <c r="W95" s="15"/>
      <c r="X95" s="3"/>
      <c r="Y95" s="14"/>
      <c r="Z95" s="14"/>
      <c r="AA95" s="14"/>
      <c r="AB95" s="14"/>
      <c r="AC95" s="15"/>
      <c r="AD95" s="7"/>
      <c r="AE95" s="7"/>
      <c r="AF95" s="7"/>
      <c r="AG95" s="7"/>
      <c r="AH95" s="7"/>
      <c r="AI95" s="16"/>
      <c r="AJ95" s="16"/>
      <c r="AK95" s="7"/>
      <c r="AL95" s="7"/>
      <c r="AM95" s="16"/>
      <c r="AN95" s="16"/>
    </row>
    <row r="96" spans="2:40" x14ac:dyDescent="0.2">
      <c r="B96" s="4"/>
      <c r="C96" s="1"/>
      <c r="D96" s="1"/>
      <c r="E96" s="1"/>
      <c r="F96" s="1"/>
      <c r="G96" s="1"/>
      <c r="H96" s="204"/>
      <c r="I96" s="205"/>
      <c r="J96" s="206"/>
      <c r="K96" s="206"/>
      <c r="L96" s="206"/>
      <c r="M96" s="206"/>
      <c r="N96" s="204"/>
      <c r="O96" s="7"/>
      <c r="P96" s="7"/>
      <c r="Q96" s="7"/>
      <c r="R96" s="7"/>
      <c r="S96" s="14"/>
      <c r="T96" s="14"/>
      <c r="U96" s="14"/>
      <c r="V96" s="14"/>
      <c r="W96" s="15"/>
      <c r="X96" s="3"/>
      <c r="Y96" s="14"/>
      <c r="Z96" s="14"/>
      <c r="AA96" s="14"/>
      <c r="AB96" s="14"/>
      <c r="AC96" s="15"/>
      <c r="AD96" s="7"/>
      <c r="AE96" s="7"/>
      <c r="AF96" s="7"/>
      <c r="AG96" s="7"/>
      <c r="AH96" s="7"/>
      <c r="AI96" s="16"/>
      <c r="AJ96" s="16"/>
      <c r="AK96" s="7"/>
      <c r="AL96" s="7"/>
      <c r="AM96" s="16"/>
      <c r="AN96" s="16"/>
    </row>
    <row r="97" spans="2:40" x14ac:dyDescent="0.2">
      <c r="B97" s="4"/>
      <c r="C97" s="1"/>
      <c r="D97" s="1"/>
      <c r="E97" s="1"/>
      <c r="F97" s="1"/>
      <c r="G97" s="1"/>
      <c r="H97" s="204"/>
      <c r="I97" s="205"/>
      <c r="J97" s="206"/>
      <c r="K97" s="206"/>
      <c r="L97" s="206"/>
      <c r="M97" s="206"/>
      <c r="N97" s="204"/>
      <c r="O97" s="7"/>
      <c r="P97" s="7"/>
      <c r="Q97" s="7"/>
      <c r="R97" s="7"/>
      <c r="S97" s="14"/>
      <c r="T97" s="14"/>
      <c r="U97" s="14"/>
      <c r="V97" s="14"/>
      <c r="W97" s="15"/>
      <c r="X97" s="3"/>
      <c r="Y97" s="14"/>
      <c r="Z97" s="14"/>
      <c r="AA97" s="14"/>
      <c r="AB97" s="14"/>
      <c r="AC97" s="15"/>
      <c r="AD97" s="7"/>
      <c r="AE97" s="7"/>
      <c r="AF97" s="7"/>
      <c r="AG97" s="7"/>
      <c r="AH97" s="7"/>
      <c r="AI97" s="16"/>
      <c r="AJ97" s="16"/>
      <c r="AK97" s="7"/>
      <c r="AL97" s="7"/>
      <c r="AM97" s="16"/>
      <c r="AN97" s="16"/>
    </row>
    <row r="98" spans="2:40" x14ac:dyDescent="0.2">
      <c r="B98" s="4"/>
      <c r="C98" s="1"/>
      <c r="D98" s="1"/>
      <c r="E98" s="1"/>
      <c r="F98" s="1"/>
      <c r="G98" s="1"/>
      <c r="H98" s="204"/>
      <c r="I98" s="205"/>
      <c r="J98" s="206"/>
      <c r="K98" s="206"/>
      <c r="L98" s="206"/>
      <c r="M98" s="206"/>
      <c r="N98" s="204"/>
      <c r="O98" s="7"/>
      <c r="P98" s="7"/>
      <c r="Q98" s="7"/>
      <c r="R98" s="7"/>
      <c r="S98" s="14"/>
      <c r="T98" s="14"/>
      <c r="U98" s="14"/>
      <c r="V98" s="14"/>
      <c r="W98" s="15"/>
      <c r="X98" s="3"/>
      <c r="Y98" s="14"/>
      <c r="Z98" s="14"/>
      <c r="AA98" s="14"/>
      <c r="AB98" s="14"/>
      <c r="AC98" s="15"/>
      <c r="AD98" s="7"/>
      <c r="AE98" s="7"/>
      <c r="AF98" s="7"/>
      <c r="AG98" s="7"/>
      <c r="AH98" s="7"/>
      <c r="AI98" s="16"/>
      <c r="AJ98" s="16"/>
      <c r="AK98" s="7"/>
      <c r="AL98" s="7"/>
      <c r="AM98" s="16"/>
      <c r="AN98" s="16"/>
    </row>
    <row r="99" spans="2:40" x14ac:dyDescent="0.2">
      <c r="B99" s="4"/>
      <c r="C99" s="1"/>
      <c r="D99" s="1"/>
      <c r="E99" s="1"/>
      <c r="F99" s="1"/>
      <c r="G99" s="1"/>
      <c r="H99" s="204"/>
      <c r="I99" s="205"/>
      <c r="J99" s="206"/>
      <c r="K99" s="206"/>
      <c r="L99" s="206"/>
      <c r="M99" s="206"/>
      <c r="N99" s="204"/>
      <c r="O99" s="7"/>
      <c r="P99" s="7"/>
      <c r="Q99" s="7"/>
      <c r="R99" s="7"/>
      <c r="S99" s="14"/>
      <c r="T99" s="14"/>
      <c r="U99" s="14"/>
      <c r="V99" s="14"/>
      <c r="W99" s="15"/>
      <c r="X99" s="3"/>
      <c r="Y99" s="14"/>
      <c r="Z99" s="14"/>
      <c r="AA99" s="14"/>
      <c r="AB99" s="14"/>
      <c r="AC99" s="15"/>
      <c r="AD99" s="7"/>
      <c r="AE99" s="7"/>
      <c r="AF99" s="7"/>
      <c r="AG99" s="7"/>
      <c r="AH99" s="7"/>
      <c r="AI99" s="16"/>
      <c r="AJ99" s="16"/>
      <c r="AK99" s="7"/>
      <c r="AL99" s="7"/>
      <c r="AM99" s="16"/>
      <c r="AN99" s="16"/>
    </row>
    <row r="100" spans="2:40" x14ac:dyDescent="0.2">
      <c r="B100" s="4"/>
      <c r="C100" s="1"/>
      <c r="D100" s="1"/>
      <c r="E100" s="1"/>
      <c r="F100" s="1"/>
      <c r="G100" s="1"/>
      <c r="H100" s="204"/>
      <c r="I100" s="205"/>
      <c r="J100" s="206"/>
      <c r="K100" s="206"/>
      <c r="L100" s="206"/>
      <c r="M100" s="206"/>
      <c r="N100" s="204"/>
      <c r="O100" s="7"/>
      <c r="P100" s="7"/>
      <c r="Q100" s="7"/>
      <c r="R100" s="7"/>
      <c r="S100" s="14"/>
      <c r="T100" s="14"/>
      <c r="U100" s="14"/>
      <c r="V100" s="14"/>
      <c r="W100" s="15"/>
      <c r="X100" s="3"/>
      <c r="Y100" s="14"/>
      <c r="Z100" s="14"/>
      <c r="AA100" s="14"/>
      <c r="AB100" s="14"/>
      <c r="AC100" s="15"/>
      <c r="AD100" s="7"/>
      <c r="AE100" s="7"/>
      <c r="AF100" s="7"/>
      <c r="AG100" s="7"/>
      <c r="AH100" s="7"/>
      <c r="AI100" s="16"/>
      <c r="AJ100" s="16"/>
      <c r="AK100" s="7"/>
      <c r="AL100" s="7"/>
      <c r="AM100" s="16"/>
      <c r="AN100" s="16"/>
    </row>
    <row r="101" spans="2:40" x14ac:dyDescent="0.2">
      <c r="B101" s="4"/>
      <c r="C101" s="1"/>
      <c r="D101" s="1"/>
      <c r="E101" s="1"/>
      <c r="F101" s="1"/>
      <c r="G101" s="1"/>
      <c r="H101" s="204"/>
      <c r="I101" s="205"/>
      <c r="J101" s="206"/>
      <c r="K101" s="206"/>
      <c r="L101" s="206"/>
      <c r="M101" s="206"/>
      <c r="N101" s="204"/>
      <c r="O101" s="7"/>
      <c r="P101" s="7"/>
      <c r="Q101" s="7"/>
      <c r="R101" s="7"/>
      <c r="S101" s="14"/>
      <c r="T101" s="14"/>
      <c r="U101" s="14"/>
      <c r="V101" s="14"/>
      <c r="W101" s="15"/>
      <c r="X101" s="3"/>
      <c r="Y101" s="14"/>
      <c r="Z101" s="14"/>
      <c r="AA101" s="14"/>
      <c r="AB101" s="14"/>
      <c r="AC101" s="15"/>
      <c r="AD101" s="7"/>
      <c r="AE101" s="7"/>
      <c r="AF101" s="7"/>
      <c r="AG101" s="7"/>
      <c r="AH101" s="7"/>
      <c r="AI101" s="16"/>
      <c r="AJ101" s="16"/>
      <c r="AK101" s="7"/>
      <c r="AL101" s="7"/>
      <c r="AM101" s="16"/>
      <c r="AN101" s="16"/>
    </row>
    <row r="102" spans="2:40" x14ac:dyDescent="0.2">
      <c r="B102" s="4"/>
      <c r="C102" s="1"/>
      <c r="D102" s="1"/>
      <c r="E102" s="1"/>
      <c r="F102" s="1"/>
      <c r="G102" s="1"/>
      <c r="H102" s="204"/>
      <c r="I102" s="205"/>
      <c r="J102" s="206"/>
      <c r="K102" s="206"/>
      <c r="L102" s="206"/>
      <c r="M102" s="206"/>
      <c r="N102" s="204"/>
      <c r="O102" s="7"/>
      <c r="P102" s="7"/>
      <c r="Q102" s="7"/>
      <c r="R102" s="7"/>
      <c r="S102" s="14"/>
      <c r="T102" s="14"/>
      <c r="U102" s="14"/>
      <c r="V102" s="14"/>
      <c r="W102" s="15"/>
      <c r="X102" s="3"/>
      <c r="Y102" s="14"/>
      <c r="Z102" s="14"/>
      <c r="AA102" s="14"/>
      <c r="AB102" s="14"/>
      <c r="AC102" s="15"/>
      <c r="AD102" s="7"/>
      <c r="AE102" s="7"/>
      <c r="AF102" s="7"/>
      <c r="AG102" s="7"/>
      <c r="AH102" s="7"/>
      <c r="AI102" s="16"/>
      <c r="AJ102" s="16"/>
      <c r="AK102" s="7"/>
      <c r="AL102" s="7"/>
      <c r="AM102" s="16"/>
      <c r="AN102" s="16"/>
    </row>
    <row r="103" spans="2:40" x14ac:dyDescent="0.2">
      <c r="B103" s="4"/>
      <c r="C103" s="1"/>
      <c r="D103" s="1"/>
      <c r="E103" s="1"/>
      <c r="F103" s="1"/>
      <c r="G103" s="1"/>
      <c r="H103" s="204"/>
      <c r="I103" s="205"/>
      <c r="J103" s="206"/>
      <c r="K103" s="206"/>
      <c r="L103" s="206"/>
      <c r="M103" s="206"/>
      <c r="N103" s="204"/>
      <c r="O103" s="7"/>
      <c r="P103" s="7"/>
      <c r="Q103" s="7"/>
      <c r="R103" s="7"/>
      <c r="S103" s="14"/>
      <c r="T103" s="14"/>
      <c r="U103" s="14"/>
      <c r="V103" s="14"/>
      <c r="W103" s="15"/>
      <c r="X103" s="3"/>
      <c r="Y103" s="14"/>
      <c r="Z103" s="14"/>
      <c r="AA103" s="14"/>
      <c r="AB103" s="14"/>
      <c r="AC103" s="15"/>
      <c r="AD103" s="7"/>
      <c r="AE103" s="7"/>
      <c r="AF103" s="7"/>
      <c r="AG103" s="7"/>
      <c r="AH103" s="7"/>
      <c r="AI103" s="16"/>
      <c r="AJ103" s="16"/>
      <c r="AK103" s="7"/>
      <c r="AL103" s="7"/>
      <c r="AM103" s="16"/>
      <c r="AN103" s="16"/>
    </row>
    <row r="104" spans="2:40" x14ac:dyDescent="0.2">
      <c r="B104" s="4"/>
      <c r="C104" s="1"/>
      <c r="D104" s="1"/>
      <c r="E104" s="1"/>
      <c r="F104" s="1"/>
      <c r="G104" s="1"/>
      <c r="H104" s="204"/>
      <c r="I104" s="205"/>
      <c r="J104" s="206"/>
      <c r="K104" s="206"/>
      <c r="L104" s="206"/>
      <c r="M104" s="206"/>
      <c r="N104" s="204"/>
      <c r="O104" s="7"/>
      <c r="P104" s="7"/>
      <c r="Q104" s="7"/>
      <c r="R104" s="7"/>
      <c r="S104" s="14"/>
      <c r="T104" s="14"/>
      <c r="U104" s="14"/>
      <c r="V104" s="14"/>
      <c r="W104" s="15"/>
      <c r="X104" s="3"/>
      <c r="Y104" s="14"/>
      <c r="Z104" s="14"/>
      <c r="AA104" s="14"/>
      <c r="AB104" s="14"/>
      <c r="AC104" s="15"/>
      <c r="AD104" s="7"/>
      <c r="AE104" s="7"/>
      <c r="AF104" s="7"/>
      <c r="AG104" s="7"/>
      <c r="AH104" s="7"/>
      <c r="AI104" s="16"/>
      <c r="AJ104" s="16"/>
      <c r="AK104" s="7"/>
      <c r="AL104" s="7"/>
      <c r="AM104" s="16"/>
      <c r="AN104" s="16"/>
    </row>
    <row r="105" spans="2:40" x14ac:dyDescent="0.2">
      <c r="B105" s="4"/>
      <c r="C105" s="1"/>
      <c r="D105" s="1"/>
      <c r="E105" s="1"/>
      <c r="F105" s="1"/>
      <c r="G105" s="1"/>
      <c r="H105" s="204"/>
      <c r="I105" s="205"/>
      <c r="J105" s="206"/>
      <c r="K105" s="206"/>
      <c r="L105" s="206"/>
      <c r="M105" s="206"/>
      <c r="N105" s="204"/>
      <c r="O105" s="7"/>
      <c r="P105" s="7"/>
      <c r="Q105" s="7"/>
      <c r="R105" s="7"/>
      <c r="S105" s="14"/>
      <c r="T105" s="14"/>
      <c r="U105" s="14"/>
      <c r="V105" s="14"/>
      <c r="W105" s="15"/>
      <c r="X105" s="3"/>
      <c r="Y105" s="14"/>
      <c r="Z105" s="14"/>
      <c r="AA105" s="14"/>
      <c r="AB105" s="14"/>
      <c r="AC105" s="15"/>
      <c r="AD105" s="7"/>
      <c r="AE105" s="7"/>
      <c r="AF105" s="7"/>
      <c r="AG105" s="7"/>
      <c r="AH105" s="7"/>
      <c r="AI105" s="16"/>
      <c r="AJ105" s="16"/>
      <c r="AK105" s="7"/>
      <c r="AL105" s="7"/>
      <c r="AM105" s="16"/>
      <c r="AN105" s="16"/>
    </row>
    <row r="106" spans="2:40" x14ac:dyDescent="0.2">
      <c r="B106" s="4"/>
      <c r="C106" s="1"/>
      <c r="D106" s="1"/>
      <c r="E106" s="1"/>
      <c r="F106" s="1"/>
      <c r="G106" s="1"/>
      <c r="H106" s="204"/>
      <c r="I106" s="205"/>
      <c r="J106" s="206"/>
      <c r="K106" s="206"/>
      <c r="L106" s="206"/>
      <c r="M106" s="206"/>
      <c r="N106" s="204"/>
      <c r="O106" s="7"/>
      <c r="P106" s="7"/>
      <c r="Q106" s="7"/>
      <c r="R106" s="7"/>
      <c r="S106" s="14"/>
      <c r="T106" s="14"/>
      <c r="U106" s="14"/>
      <c r="V106" s="14"/>
      <c r="W106" s="15"/>
      <c r="X106" s="3"/>
      <c r="Y106" s="14"/>
      <c r="Z106" s="14"/>
      <c r="AA106" s="14"/>
      <c r="AB106" s="14"/>
      <c r="AC106" s="15"/>
      <c r="AD106" s="7"/>
      <c r="AE106" s="7"/>
      <c r="AF106" s="7"/>
      <c r="AG106" s="7"/>
      <c r="AH106" s="7"/>
      <c r="AI106" s="16"/>
      <c r="AJ106" s="16"/>
      <c r="AK106" s="7"/>
      <c r="AL106" s="7"/>
      <c r="AM106" s="16"/>
      <c r="AN106" s="16"/>
    </row>
    <row r="107" spans="2:40" x14ac:dyDescent="0.2">
      <c r="B107" s="4"/>
      <c r="C107" s="1"/>
      <c r="D107" s="1"/>
      <c r="E107" s="1"/>
      <c r="F107" s="1"/>
      <c r="G107" s="1"/>
      <c r="H107" s="204"/>
      <c r="I107" s="205"/>
      <c r="J107" s="206"/>
      <c r="K107" s="206"/>
      <c r="L107" s="206"/>
      <c r="M107" s="206"/>
      <c r="N107" s="204"/>
      <c r="O107" s="7"/>
      <c r="P107" s="7"/>
      <c r="Q107" s="7"/>
      <c r="R107" s="7"/>
      <c r="S107" s="14"/>
      <c r="T107" s="14"/>
      <c r="U107" s="14"/>
      <c r="V107" s="14"/>
      <c r="W107" s="15"/>
      <c r="X107" s="3"/>
      <c r="Y107" s="14"/>
      <c r="Z107" s="14"/>
      <c r="AA107" s="14"/>
      <c r="AB107" s="14"/>
      <c r="AC107" s="15"/>
      <c r="AD107" s="7"/>
      <c r="AE107" s="7"/>
      <c r="AF107" s="7"/>
      <c r="AG107" s="7"/>
      <c r="AH107" s="7"/>
      <c r="AI107" s="16"/>
      <c r="AJ107" s="16"/>
      <c r="AK107" s="7"/>
      <c r="AL107" s="7"/>
      <c r="AM107" s="16"/>
      <c r="AN107" s="16"/>
    </row>
    <row r="108" spans="2:40" x14ac:dyDescent="0.2">
      <c r="B108" s="4"/>
      <c r="C108" s="1"/>
      <c r="D108" s="1"/>
      <c r="E108" s="1"/>
      <c r="F108" s="1"/>
      <c r="G108" s="1"/>
      <c r="H108" s="204"/>
      <c r="I108" s="205"/>
      <c r="J108" s="206"/>
      <c r="K108" s="206"/>
      <c r="L108" s="206"/>
      <c r="M108" s="206"/>
      <c r="N108" s="204"/>
      <c r="O108" s="7"/>
      <c r="P108" s="7"/>
      <c r="Q108" s="7"/>
      <c r="R108" s="7"/>
      <c r="S108" s="14"/>
      <c r="T108" s="14"/>
      <c r="U108" s="14"/>
      <c r="V108" s="14"/>
      <c r="W108" s="15"/>
      <c r="X108" s="3"/>
      <c r="Y108" s="14"/>
      <c r="Z108" s="14"/>
      <c r="AA108" s="14"/>
      <c r="AB108" s="14"/>
      <c r="AC108" s="15"/>
      <c r="AD108" s="7"/>
      <c r="AE108" s="7"/>
      <c r="AF108" s="7"/>
      <c r="AG108" s="7"/>
      <c r="AH108" s="7"/>
      <c r="AI108" s="16"/>
      <c r="AJ108" s="16"/>
      <c r="AK108" s="7"/>
      <c r="AL108" s="7"/>
      <c r="AM108" s="16"/>
      <c r="AN108" s="16"/>
    </row>
    <row r="109" spans="2:40" x14ac:dyDescent="0.2">
      <c r="B109" s="4"/>
      <c r="C109" s="1"/>
      <c r="D109" s="1"/>
      <c r="E109" s="1"/>
      <c r="F109" s="1"/>
      <c r="G109" s="1"/>
      <c r="H109" s="204"/>
      <c r="I109" s="205"/>
      <c r="J109" s="206"/>
      <c r="K109" s="206"/>
      <c r="L109" s="206"/>
      <c r="M109" s="206"/>
      <c r="N109" s="204"/>
      <c r="O109" s="7"/>
      <c r="P109" s="7"/>
      <c r="Q109" s="7"/>
      <c r="R109" s="7"/>
      <c r="S109" s="14"/>
      <c r="T109" s="14"/>
      <c r="U109" s="14"/>
      <c r="V109" s="14"/>
      <c r="W109" s="15"/>
      <c r="X109" s="3"/>
      <c r="Y109" s="14"/>
      <c r="Z109" s="14"/>
      <c r="AA109" s="14"/>
      <c r="AB109" s="14"/>
      <c r="AC109" s="15"/>
      <c r="AD109" s="7"/>
      <c r="AE109" s="7"/>
      <c r="AF109" s="7"/>
      <c r="AG109" s="7"/>
      <c r="AH109" s="7"/>
      <c r="AI109" s="16"/>
      <c r="AJ109" s="16"/>
      <c r="AK109" s="7"/>
      <c r="AL109" s="7"/>
      <c r="AM109" s="16"/>
      <c r="AN109" s="16"/>
    </row>
    <row r="110" spans="2:40" x14ac:dyDescent="0.2">
      <c r="B110" s="4"/>
      <c r="C110" s="1"/>
      <c r="D110" s="1"/>
      <c r="E110" s="1"/>
      <c r="F110" s="1"/>
      <c r="G110" s="1"/>
      <c r="H110" s="204"/>
      <c r="I110" s="205"/>
      <c r="J110" s="206"/>
      <c r="K110" s="206"/>
      <c r="L110" s="206"/>
      <c r="M110" s="206"/>
      <c r="N110" s="204"/>
      <c r="O110" s="7"/>
      <c r="P110" s="7"/>
      <c r="Q110" s="7"/>
      <c r="R110" s="7"/>
      <c r="S110" s="14"/>
      <c r="T110" s="14"/>
      <c r="U110" s="14"/>
      <c r="V110" s="14"/>
      <c r="W110" s="15"/>
      <c r="X110" s="3"/>
      <c r="Y110" s="14"/>
      <c r="Z110" s="14"/>
      <c r="AA110" s="14"/>
      <c r="AB110" s="14"/>
      <c r="AC110" s="15"/>
      <c r="AD110" s="7"/>
      <c r="AE110" s="7"/>
      <c r="AF110" s="7"/>
      <c r="AG110" s="7"/>
      <c r="AH110" s="7"/>
      <c r="AI110" s="16"/>
      <c r="AJ110" s="16"/>
      <c r="AK110" s="7"/>
      <c r="AL110" s="7"/>
      <c r="AM110" s="16"/>
      <c r="AN110" s="16"/>
    </row>
    <row r="111" spans="2:40" x14ac:dyDescent="0.2">
      <c r="B111" s="4"/>
      <c r="C111" s="1"/>
      <c r="D111" s="1"/>
      <c r="E111" s="1"/>
      <c r="F111" s="1"/>
      <c r="G111" s="1"/>
      <c r="H111" s="204"/>
      <c r="I111" s="205"/>
      <c r="J111" s="206"/>
      <c r="K111" s="206"/>
      <c r="L111" s="206"/>
      <c r="M111" s="206"/>
      <c r="N111" s="204"/>
      <c r="O111" s="7"/>
      <c r="P111" s="7"/>
      <c r="Q111" s="7"/>
      <c r="R111" s="7"/>
      <c r="S111" s="14"/>
      <c r="T111" s="14"/>
      <c r="U111" s="14"/>
      <c r="V111" s="14"/>
      <c r="W111" s="15"/>
      <c r="X111" s="3"/>
      <c r="Y111" s="14"/>
      <c r="Z111" s="14"/>
      <c r="AA111" s="14"/>
      <c r="AB111" s="14"/>
      <c r="AC111" s="15"/>
      <c r="AD111" s="7"/>
      <c r="AE111" s="7"/>
      <c r="AF111" s="7"/>
      <c r="AG111" s="7"/>
      <c r="AH111" s="7"/>
      <c r="AI111" s="16"/>
      <c r="AJ111" s="16"/>
      <c r="AK111" s="7"/>
      <c r="AL111" s="7"/>
      <c r="AM111" s="16"/>
      <c r="AN111" s="16"/>
    </row>
    <row r="112" spans="2:40" x14ac:dyDescent="0.2">
      <c r="B112" s="4"/>
      <c r="C112" s="1"/>
      <c r="D112" s="1"/>
      <c r="E112" s="1"/>
      <c r="F112" s="1"/>
      <c r="G112" s="1"/>
      <c r="H112" s="204"/>
      <c r="I112" s="205"/>
      <c r="J112" s="206"/>
      <c r="K112" s="206"/>
      <c r="L112" s="206"/>
      <c r="M112" s="206"/>
      <c r="N112" s="204"/>
      <c r="O112" s="7"/>
      <c r="P112" s="7"/>
      <c r="Q112" s="7"/>
      <c r="R112" s="7"/>
      <c r="S112" s="14"/>
      <c r="T112" s="14"/>
      <c r="U112" s="14"/>
      <c r="V112" s="14"/>
      <c r="W112" s="15"/>
      <c r="X112" s="3"/>
      <c r="Y112" s="14"/>
      <c r="Z112" s="14"/>
      <c r="AA112" s="14"/>
      <c r="AB112" s="14"/>
      <c r="AC112" s="15"/>
      <c r="AD112" s="7"/>
      <c r="AE112" s="7"/>
      <c r="AF112" s="7"/>
      <c r="AG112" s="7"/>
      <c r="AH112" s="7"/>
      <c r="AI112" s="16"/>
      <c r="AJ112" s="16"/>
      <c r="AK112" s="7"/>
      <c r="AL112" s="7"/>
      <c r="AM112" s="16"/>
      <c r="AN112" s="16"/>
    </row>
    <row r="113" spans="2:40" x14ac:dyDescent="0.2">
      <c r="B113" s="4"/>
      <c r="C113" s="1"/>
      <c r="D113" s="1"/>
      <c r="E113" s="1"/>
      <c r="F113" s="1"/>
      <c r="G113" s="1"/>
      <c r="H113" s="204"/>
      <c r="I113" s="205"/>
      <c r="J113" s="206"/>
      <c r="K113" s="206"/>
      <c r="L113" s="206"/>
      <c r="M113" s="206"/>
      <c r="N113" s="204"/>
      <c r="O113" s="7"/>
      <c r="P113" s="7"/>
      <c r="Q113" s="7"/>
      <c r="R113" s="7"/>
      <c r="S113" s="14"/>
      <c r="T113" s="14"/>
      <c r="U113" s="14"/>
      <c r="V113" s="14"/>
      <c r="W113" s="15"/>
      <c r="X113" s="3"/>
      <c r="Y113" s="14"/>
      <c r="Z113" s="14"/>
      <c r="AA113" s="14"/>
      <c r="AB113" s="14"/>
      <c r="AC113" s="15"/>
      <c r="AD113" s="7"/>
      <c r="AE113" s="7"/>
      <c r="AF113" s="7"/>
      <c r="AG113" s="7"/>
      <c r="AH113" s="7"/>
      <c r="AI113" s="16"/>
      <c r="AJ113" s="16"/>
      <c r="AK113" s="7"/>
      <c r="AL113" s="7"/>
      <c r="AM113" s="16"/>
      <c r="AN113" s="16"/>
    </row>
    <row r="114" spans="2:40" x14ac:dyDescent="0.2">
      <c r="B114" s="4"/>
      <c r="C114" s="1"/>
      <c r="D114" s="1"/>
      <c r="E114" s="1"/>
      <c r="F114" s="1"/>
      <c r="G114" s="1"/>
      <c r="H114" s="204"/>
      <c r="I114" s="205"/>
      <c r="J114" s="206"/>
      <c r="K114" s="206"/>
      <c r="L114" s="206"/>
      <c r="M114" s="206"/>
      <c r="N114" s="204"/>
      <c r="O114" s="7"/>
      <c r="P114" s="7"/>
      <c r="Q114" s="7"/>
      <c r="R114" s="7"/>
      <c r="S114" s="14"/>
      <c r="T114" s="14"/>
      <c r="U114" s="14"/>
      <c r="V114" s="14"/>
      <c r="W114" s="15"/>
      <c r="X114" s="3"/>
      <c r="Y114" s="14"/>
      <c r="Z114" s="14"/>
      <c r="AA114" s="14"/>
      <c r="AB114" s="14"/>
      <c r="AC114" s="15"/>
      <c r="AD114" s="7"/>
      <c r="AE114" s="7"/>
      <c r="AF114" s="7"/>
      <c r="AG114" s="7"/>
      <c r="AH114" s="7"/>
      <c r="AI114" s="16"/>
      <c r="AJ114" s="16"/>
      <c r="AK114" s="7"/>
      <c r="AL114" s="7"/>
      <c r="AM114" s="16"/>
      <c r="AN114" s="16"/>
    </row>
    <row r="115" spans="2:40" x14ac:dyDescent="0.2">
      <c r="B115" s="4"/>
      <c r="C115" s="1"/>
      <c r="D115" s="1"/>
      <c r="E115" s="1"/>
      <c r="F115" s="1"/>
      <c r="G115" s="1"/>
      <c r="H115" s="204"/>
      <c r="I115" s="205"/>
      <c r="J115" s="206"/>
      <c r="K115" s="206"/>
      <c r="L115" s="206"/>
      <c r="M115" s="206"/>
      <c r="N115" s="204"/>
      <c r="O115" s="7"/>
      <c r="P115" s="7"/>
      <c r="Q115" s="7"/>
      <c r="R115" s="7"/>
      <c r="S115" s="14"/>
      <c r="T115" s="14"/>
      <c r="U115" s="14"/>
      <c r="V115" s="14"/>
      <c r="W115" s="15"/>
      <c r="X115" s="3"/>
      <c r="Y115" s="14"/>
      <c r="Z115" s="14"/>
      <c r="AA115" s="14"/>
      <c r="AB115" s="14"/>
      <c r="AC115" s="15"/>
      <c r="AD115" s="7"/>
      <c r="AE115" s="7"/>
      <c r="AF115" s="7"/>
      <c r="AG115" s="7"/>
      <c r="AH115" s="7"/>
      <c r="AI115" s="16"/>
      <c r="AJ115" s="16"/>
      <c r="AK115" s="7"/>
      <c r="AL115" s="7"/>
      <c r="AM115" s="16"/>
      <c r="AN115" s="16"/>
    </row>
    <row r="116" spans="2:40" x14ac:dyDescent="0.2">
      <c r="B116" s="4"/>
      <c r="C116" s="1"/>
      <c r="D116" s="1"/>
      <c r="E116" s="1"/>
      <c r="F116" s="1"/>
      <c r="G116" s="1"/>
      <c r="H116" s="204"/>
      <c r="I116" s="205"/>
      <c r="J116" s="206"/>
      <c r="K116" s="206"/>
      <c r="L116" s="206"/>
      <c r="M116" s="206"/>
      <c r="N116" s="204"/>
      <c r="O116" s="7"/>
      <c r="P116" s="7"/>
      <c r="Q116" s="7"/>
      <c r="R116" s="7"/>
      <c r="S116" s="14"/>
      <c r="T116" s="14"/>
      <c r="U116" s="14"/>
      <c r="V116" s="14"/>
      <c r="W116" s="15"/>
      <c r="X116" s="3"/>
      <c r="Y116" s="14"/>
      <c r="Z116" s="14"/>
      <c r="AA116" s="14"/>
      <c r="AB116" s="14"/>
      <c r="AC116" s="15"/>
      <c r="AD116" s="7"/>
      <c r="AE116" s="7"/>
      <c r="AF116" s="7"/>
      <c r="AG116" s="7"/>
      <c r="AH116" s="7"/>
      <c r="AI116" s="16"/>
      <c r="AJ116" s="16"/>
      <c r="AK116" s="7"/>
      <c r="AL116" s="7"/>
      <c r="AM116" s="16"/>
      <c r="AN116" s="16"/>
    </row>
    <row r="117" spans="2:40" x14ac:dyDescent="0.2">
      <c r="B117" s="4"/>
      <c r="AI117" s="16"/>
      <c r="AJ117" s="16"/>
      <c r="AM117" s="16"/>
      <c r="AN117" s="16"/>
    </row>
    <row r="118" spans="2:40" x14ac:dyDescent="0.2">
      <c r="B118" s="4"/>
      <c r="AI118" s="16"/>
      <c r="AJ118" s="16"/>
      <c r="AM118" s="16"/>
      <c r="AN118" s="16"/>
    </row>
    <row r="119" spans="2:40" x14ac:dyDescent="0.2">
      <c r="B119" s="4"/>
      <c r="AI119" s="16"/>
      <c r="AJ119" s="16"/>
      <c r="AM119" s="16"/>
      <c r="AN119" s="16"/>
    </row>
    <row r="120" spans="2:40" x14ac:dyDescent="0.2">
      <c r="B120" s="4"/>
      <c r="AI120" s="16"/>
      <c r="AJ120" s="16"/>
      <c r="AM120" s="16"/>
      <c r="AN120" s="16"/>
    </row>
    <row r="121" spans="2:40" x14ac:dyDescent="0.2">
      <c r="B121" s="4"/>
      <c r="AI121" s="16"/>
      <c r="AJ121" s="16"/>
      <c r="AM121" s="16"/>
      <c r="AN121" s="16"/>
    </row>
    <row r="122" spans="2:40" x14ac:dyDescent="0.2">
      <c r="B122" s="4"/>
      <c r="AI122" s="16"/>
      <c r="AJ122" s="16"/>
      <c r="AM122" s="16"/>
      <c r="AN122" s="16"/>
    </row>
    <row r="123" spans="2:40" x14ac:dyDescent="0.2">
      <c r="B123" s="4"/>
      <c r="AI123" s="16"/>
      <c r="AJ123" s="16"/>
      <c r="AM123" s="16"/>
      <c r="AN123" s="16"/>
    </row>
    <row r="124" spans="2:40" x14ac:dyDescent="0.2">
      <c r="B124" s="4"/>
      <c r="AI124" s="16"/>
      <c r="AJ124" s="16"/>
      <c r="AM124" s="16"/>
      <c r="AN124" s="16"/>
    </row>
    <row r="125" spans="2:40" x14ac:dyDescent="0.2">
      <c r="B125" s="4"/>
      <c r="AI125" s="16"/>
      <c r="AJ125" s="16"/>
      <c r="AM125" s="16"/>
      <c r="AN125" s="16"/>
    </row>
    <row r="126" spans="2:40" x14ac:dyDescent="0.2">
      <c r="B126" s="4"/>
      <c r="AI126" s="16"/>
      <c r="AJ126" s="16"/>
      <c r="AM126" s="16"/>
      <c r="AN126" s="16"/>
    </row>
    <row r="127" spans="2:40" x14ac:dyDescent="0.2">
      <c r="B127" s="4"/>
      <c r="AI127" s="16"/>
      <c r="AJ127" s="16"/>
      <c r="AM127" s="16"/>
      <c r="AN127" s="16"/>
    </row>
    <row r="128" spans="2:40" x14ac:dyDescent="0.2">
      <c r="B128" s="4"/>
      <c r="AI128" s="16"/>
      <c r="AJ128" s="16"/>
      <c r="AM128" s="16"/>
      <c r="AN128" s="16"/>
    </row>
    <row r="129" spans="2:40" x14ac:dyDescent="0.2">
      <c r="B129" s="4"/>
      <c r="AI129" s="16"/>
      <c r="AJ129" s="16"/>
      <c r="AM129" s="16"/>
      <c r="AN129" s="16"/>
    </row>
    <row r="130" spans="2:40" x14ac:dyDescent="0.2">
      <c r="B130" s="4"/>
      <c r="AI130" s="16"/>
      <c r="AJ130" s="16"/>
      <c r="AM130" s="16"/>
      <c r="AN130" s="16"/>
    </row>
    <row r="131" spans="2:40" x14ac:dyDescent="0.2">
      <c r="B131" s="4"/>
      <c r="AI131" s="16"/>
      <c r="AJ131" s="16"/>
      <c r="AM131" s="16"/>
      <c r="AN131" s="16"/>
    </row>
    <row r="132" spans="2:40" x14ac:dyDescent="0.2">
      <c r="B132" s="4"/>
      <c r="AI132" s="16"/>
      <c r="AJ132" s="16"/>
      <c r="AM132" s="16"/>
      <c r="AN132" s="16"/>
    </row>
    <row r="133" spans="2:40" x14ac:dyDescent="0.2">
      <c r="B133" s="4"/>
      <c r="AI133" s="16"/>
      <c r="AJ133" s="16"/>
      <c r="AM133" s="16"/>
      <c r="AN133" s="16"/>
    </row>
    <row r="134" spans="2:40" x14ac:dyDescent="0.2">
      <c r="B134" s="4"/>
      <c r="AI134" s="16"/>
      <c r="AJ134" s="16"/>
      <c r="AM134" s="16"/>
      <c r="AN134" s="16"/>
    </row>
    <row r="135" spans="2:40" x14ac:dyDescent="0.2">
      <c r="B135" s="4"/>
      <c r="AI135" s="16"/>
      <c r="AJ135" s="16"/>
      <c r="AM135" s="16"/>
      <c r="AN135" s="16"/>
    </row>
    <row r="136" spans="2:40" x14ac:dyDescent="0.2">
      <c r="B136" s="4"/>
      <c r="AI136" s="16"/>
      <c r="AJ136" s="16"/>
      <c r="AM136" s="16"/>
      <c r="AN136" s="16"/>
    </row>
    <row r="137" spans="2:40" x14ac:dyDescent="0.2">
      <c r="B137" s="4"/>
      <c r="AI137" s="16"/>
      <c r="AJ137" s="16"/>
      <c r="AM137" s="16"/>
      <c r="AN137" s="16"/>
    </row>
    <row r="138" spans="2:40" x14ac:dyDescent="0.2">
      <c r="B138" s="4"/>
      <c r="AI138" s="16"/>
      <c r="AJ138" s="16"/>
      <c r="AM138" s="16"/>
      <c r="AN138" s="16"/>
    </row>
    <row r="139" spans="2:40" x14ac:dyDescent="0.2">
      <c r="B139" s="4"/>
      <c r="AI139" s="16"/>
      <c r="AJ139" s="16"/>
      <c r="AM139" s="16"/>
      <c r="AN139" s="16"/>
    </row>
    <row r="140" spans="2:40" x14ac:dyDescent="0.2">
      <c r="B140" s="4"/>
      <c r="AI140" s="16"/>
      <c r="AJ140" s="16"/>
      <c r="AM140" s="16"/>
      <c r="AN140" s="16"/>
    </row>
    <row r="141" spans="2:40" x14ac:dyDescent="0.2">
      <c r="B141" s="4"/>
      <c r="AI141" s="16"/>
      <c r="AJ141" s="16"/>
      <c r="AM141" s="16"/>
      <c r="AN141" s="16"/>
    </row>
    <row r="142" spans="2:40" x14ac:dyDescent="0.2">
      <c r="B142" s="4"/>
      <c r="AI142" s="16"/>
      <c r="AJ142" s="16"/>
      <c r="AM142" s="16"/>
      <c r="AN142" s="16"/>
    </row>
    <row r="143" spans="2:40" x14ac:dyDescent="0.2">
      <c r="B143" s="4"/>
      <c r="AI143" s="16"/>
      <c r="AJ143" s="16"/>
      <c r="AM143" s="16"/>
      <c r="AN143" s="16"/>
    </row>
    <row r="144" spans="2:40" x14ac:dyDescent="0.2">
      <c r="B144" s="4"/>
      <c r="AI144" s="16"/>
      <c r="AJ144" s="16"/>
      <c r="AM144" s="16"/>
      <c r="AN144" s="16"/>
    </row>
    <row r="145" spans="2:40" x14ac:dyDescent="0.2">
      <c r="B145" s="4"/>
      <c r="AI145" s="16"/>
      <c r="AJ145" s="16"/>
      <c r="AM145" s="16"/>
      <c r="AN145" s="16"/>
    </row>
    <row r="146" spans="2:40" x14ac:dyDescent="0.2">
      <c r="B146" s="4"/>
      <c r="AI146" s="16"/>
      <c r="AJ146" s="16"/>
      <c r="AM146" s="16"/>
      <c r="AN146" s="16"/>
    </row>
    <row r="147" spans="2:40" x14ac:dyDescent="0.2">
      <c r="B147" s="4"/>
      <c r="AI147" s="16"/>
      <c r="AJ147" s="16"/>
      <c r="AM147" s="16"/>
      <c r="AN147" s="16"/>
    </row>
    <row r="148" spans="2:40" x14ac:dyDescent="0.2">
      <c r="B148" s="4"/>
      <c r="AI148" s="16"/>
      <c r="AJ148" s="16"/>
      <c r="AM148" s="16"/>
      <c r="AN148" s="16"/>
    </row>
    <row r="149" spans="2:40" x14ac:dyDescent="0.2">
      <c r="B149" s="4"/>
      <c r="AI149" s="16"/>
      <c r="AJ149" s="16"/>
      <c r="AM149" s="16"/>
      <c r="AN149" s="16"/>
    </row>
    <row r="150" spans="2:40" x14ac:dyDescent="0.2">
      <c r="B150" s="4"/>
      <c r="AI150" s="16"/>
      <c r="AJ150" s="16"/>
      <c r="AM150" s="16"/>
      <c r="AN150" s="16"/>
    </row>
    <row r="151" spans="2:40" x14ac:dyDescent="0.2">
      <c r="B151" s="4"/>
      <c r="AI151" s="16"/>
      <c r="AJ151" s="16"/>
      <c r="AM151" s="16"/>
      <c r="AN151" s="16"/>
    </row>
    <row r="152" spans="2:40" x14ac:dyDescent="0.2">
      <c r="B152" s="4"/>
      <c r="AI152" s="16"/>
      <c r="AJ152" s="16"/>
      <c r="AM152" s="16"/>
      <c r="AN152" s="16"/>
    </row>
    <row r="153" spans="2:40" x14ac:dyDescent="0.2">
      <c r="B153" s="4"/>
      <c r="AI153" s="16"/>
      <c r="AJ153" s="16"/>
      <c r="AM153" s="16"/>
      <c r="AN153" s="16"/>
    </row>
    <row r="154" spans="2:40" x14ac:dyDescent="0.2">
      <c r="B154" s="4"/>
      <c r="AI154" s="16"/>
      <c r="AJ154" s="16"/>
      <c r="AM154" s="16"/>
      <c r="AN154" s="16"/>
    </row>
    <row r="155" spans="2:40" x14ac:dyDescent="0.2">
      <c r="B155" s="4"/>
      <c r="AI155" s="16"/>
      <c r="AJ155" s="16"/>
      <c r="AM155" s="16"/>
      <c r="AN155" s="16"/>
    </row>
    <row r="156" spans="2:40" x14ac:dyDescent="0.2">
      <c r="B156" s="4"/>
      <c r="AI156" s="16"/>
      <c r="AJ156" s="16"/>
      <c r="AM156" s="16"/>
      <c r="AN156" s="16"/>
    </row>
    <row r="157" spans="2:40" x14ac:dyDescent="0.2">
      <c r="B157" s="4"/>
      <c r="AI157" s="16"/>
      <c r="AJ157" s="16"/>
      <c r="AM157" s="16"/>
      <c r="AN157" s="16"/>
    </row>
    <row r="158" spans="2:40" x14ac:dyDescent="0.2">
      <c r="B158" s="4"/>
      <c r="AI158" s="16"/>
      <c r="AJ158" s="16"/>
      <c r="AM158" s="16"/>
      <c r="AN158" s="16"/>
    </row>
    <row r="159" spans="2:40" x14ac:dyDescent="0.2">
      <c r="B159" s="4"/>
      <c r="AI159" s="16"/>
      <c r="AJ159" s="16"/>
      <c r="AM159" s="16"/>
      <c r="AN159" s="16"/>
    </row>
    <row r="160" spans="2:40" x14ac:dyDescent="0.2">
      <c r="B160" s="4"/>
      <c r="AI160" s="16"/>
      <c r="AJ160" s="16"/>
      <c r="AM160" s="16"/>
      <c r="AN160" s="16"/>
    </row>
    <row r="161" spans="2:40" x14ac:dyDescent="0.2">
      <c r="B161" s="4"/>
      <c r="AI161" s="16"/>
      <c r="AJ161" s="16"/>
      <c r="AM161" s="16"/>
      <c r="AN161" s="16"/>
    </row>
    <row r="162" spans="2:40" x14ac:dyDescent="0.2">
      <c r="B162" s="4"/>
      <c r="AI162" s="16"/>
      <c r="AJ162" s="16"/>
      <c r="AM162" s="16"/>
      <c r="AN162" s="16"/>
    </row>
    <row r="163" spans="2:40" x14ac:dyDescent="0.2">
      <c r="B163" s="4"/>
      <c r="AI163" s="16"/>
      <c r="AJ163" s="16"/>
      <c r="AM163" s="16"/>
      <c r="AN163" s="16"/>
    </row>
    <row r="164" spans="2:40" x14ac:dyDescent="0.2">
      <c r="B164" s="4"/>
      <c r="AI164" s="16"/>
      <c r="AJ164" s="16"/>
      <c r="AM164" s="16"/>
      <c r="AN164" s="16"/>
    </row>
    <row r="165" spans="2:40" x14ac:dyDescent="0.2">
      <c r="B165" s="4"/>
      <c r="AI165" s="16"/>
      <c r="AJ165" s="16"/>
      <c r="AM165" s="16"/>
      <c r="AN165" s="16"/>
    </row>
    <row r="166" spans="2:40" x14ac:dyDescent="0.2">
      <c r="B166" s="4"/>
      <c r="AI166" s="16"/>
      <c r="AJ166" s="16"/>
      <c r="AM166" s="16"/>
      <c r="AN166" s="16"/>
    </row>
    <row r="167" spans="2:40" x14ac:dyDescent="0.2">
      <c r="B167" s="4"/>
      <c r="AI167" s="16"/>
      <c r="AJ167" s="16"/>
      <c r="AM167" s="16"/>
      <c r="AN167" s="16"/>
    </row>
    <row r="168" spans="2:40" x14ac:dyDescent="0.2">
      <c r="B168" s="4"/>
      <c r="AI168" s="16"/>
      <c r="AJ168" s="16"/>
      <c r="AM168" s="16"/>
      <c r="AN168" s="16"/>
    </row>
    <row r="169" spans="2:40" x14ac:dyDescent="0.2">
      <c r="B169" s="4"/>
      <c r="AI169" s="16"/>
      <c r="AJ169" s="16"/>
      <c r="AM169" s="16"/>
      <c r="AN169" s="16"/>
    </row>
    <row r="170" spans="2:40" x14ac:dyDescent="0.2">
      <c r="B170" s="4"/>
      <c r="AI170" s="16"/>
      <c r="AJ170" s="16"/>
      <c r="AM170" s="16"/>
      <c r="AN170" s="16"/>
    </row>
    <row r="171" spans="2:40" x14ac:dyDescent="0.2">
      <c r="B171" s="4"/>
      <c r="AI171" s="16"/>
      <c r="AJ171" s="16"/>
      <c r="AM171" s="16"/>
      <c r="AN171" s="16"/>
    </row>
    <row r="172" spans="2:40" x14ac:dyDescent="0.2">
      <c r="B172" s="4"/>
      <c r="AI172" s="16"/>
      <c r="AJ172" s="16"/>
      <c r="AM172" s="16"/>
      <c r="AN172" s="16"/>
    </row>
    <row r="173" spans="2:40" x14ac:dyDescent="0.2">
      <c r="B173" s="4"/>
      <c r="AI173" s="16"/>
      <c r="AJ173" s="16"/>
      <c r="AM173" s="16"/>
      <c r="AN173" s="16"/>
    </row>
    <row r="174" spans="2:40" x14ac:dyDescent="0.2">
      <c r="B174" s="4"/>
      <c r="AI174" s="16"/>
      <c r="AJ174" s="16"/>
      <c r="AM174" s="16"/>
      <c r="AN174" s="16"/>
    </row>
    <row r="175" spans="2:40" x14ac:dyDescent="0.2">
      <c r="B175" s="4"/>
      <c r="AI175" s="16"/>
      <c r="AJ175" s="16"/>
      <c r="AM175" s="16"/>
      <c r="AN175" s="16"/>
    </row>
    <row r="176" spans="2:40" x14ac:dyDescent="0.2">
      <c r="B176" s="4"/>
      <c r="AI176" s="16"/>
      <c r="AJ176" s="16"/>
      <c r="AM176" s="16"/>
      <c r="AN176" s="16"/>
    </row>
    <row r="177" spans="2:40" x14ac:dyDescent="0.2">
      <c r="B177" s="4"/>
      <c r="AI177" s="16"/>
      <c r="AJ177" s="16"/>
      <c r="AM177" s="16"/>
      <c r="AN177" s="16"/>
    </row>
    <row r="178" spans="2:40" x14ac:dyDescent="0.2">
      <c r="B178" s="4"/>
      <c r="AI178" s="16"/>
      <c r="AJ178" s="16"/>
      <c r="AM178" s="16"/>
      <c r="AN178" s="16"/>
    </row>
    <row r="179" spans="2:40" x14ac:dyDescent="0.2">
      <c r="B179" s="4"/>
      <c r="AI179" s="16"/>
      <c r="AJ179" s="16"/>
      <c r="AM179" s="16"/>
      <c r="AN179" s="16"/>
    </row>
    <row r="180" spans="2:40" x14ac:dyDescent="0.2">
      <c r="B180" s="4"/>
      <c r="AI180" s="16"/>
      <c r="AJ180" s="16"/>
      <c r="AM180" s="16"/>
      <c r="AN180" s="16"/>
    </row>
    <row r="181" spans="2:40" x14ac:dyDescent="0.2">
      <c r="B181" s="4"/>
      <c r="AI181" s="16"/>
      <c r="AJ181" s="16"/>
      <c r="AM181" s="16"/>
      <c r="AN181" s="16"/>
    </row>
    <row r="182" spans="2:40" x14ac:dyDescent="0.2">
      <c r="B182" s="4"/>
      <c r="AI182" s="16"/>
      <c r="AJ182" s="16"/>
      <c r="AM182" s="16"/>
      <c r="AN182" s="16"/>
    </row>
    <row r="183" spans="2:40" x14ac:dyDescent="0.2">
      <c r="B183" s="4"/>
      <c r="AI183" s="16"/>
      <c r="AJ183" s="16"/>
      <c r="AM183" s="16"/>
      <c r="AN183" s="16"/>
    </row>
    <row r="184" spans="2:40" x14ac:dyDescent="0.2">
      <c r="B184" s="4"/>
      <c r="AI184" s="16"/>
      <c r="AJ184" s="16"/>
      <c r="AM184" s="16"/>
      <c r="AN184" s="16"/>
    </row>
    <row r="185" spans="2:40" x14ac:dyDescent="0.2">
      <c r="B185" s="4"/>
      <c r="AI185" s="16"/>
      <c r="AJ185" s="16"/>
      <c r="AM185" s="16"/>
      <c r="AN185" s="16"/>
    </row>
    <row r="186" spans="2:40" x14ac:dyDescent="0.2">
      <c r="B186" s="4"/>
      <c r="AI186" s="16"/>
      <c r="AJ186" s="16"/>
      <c r="AM186" s="16"/>
      <c r="AN186" s="16"/>
    </row>
    <row r="187" spans="2:40" x14ac:dyDescent="0.2">
      <c r="B187" s="4"/>
      <c r="AI187" s="16"/>
      <c r="AJ187" s="16"/>
      <c r="AM187" s="16"/>
      <c r="AN187" s="16"/>
    </row>
    <row r="188" spans="2:40" x14ac:dyDescent="0.2">
      <c r="B188" s="4"/>
      <c r="AI188" s="16"/>
      <c r="AJ188" s="16"/>
      <c r="AM188" s="16"/>
      <c r="AN188" s="16"/>
    </row>
    <row r="189" spans="2:40" x14ac:dyDescent="0.2">
      <c r="B189" s="4"/>
      <c r="AI189" s="16"/>
      <c r="AJ189" s="16"/>
      <c r="AM189" s="16"/>
      <c r="AN189" s="16"/>
    </row>
    <row r="190" spans="2:40" x14ac:dyDescent="0.2">
      <c r="B190" s="4"/>
      <c r="AI190" s="16"/>
      <c r="AJ190" s="16"/>
      <c r="AM190" s="16"/>
      <c r="AN190" s="16"/>
    </row>
    <row r="191" spans="2:40" x14ac:dyDescent="0.2">
      <c r="B191" s="4"/>
      <c r="AI191" s="16"/>
      <c r="AJ191" s="16"/>
      <c r="AM191" s="16"/>
      <c r="AN191" s="16"/>
    </row>
    <row r="192" spans="2:40" x14ac:dyDescent="0.2">
      <c r="B192" s="4"/>
      <c r="AI192" s="16"/>
      <c r="AJ192" s="16"/>
      <c r="AM192" s="16"/>
      <c r="AN192" s="16"/>
    </row>
    <row r="193" spans="2:40" x14ac:dyDescent="0.2">
      <c r="B193" s="4"/>
      <c r="AI193" s="16"/>
      <c r="AJ193" s="16"/>
      <c r="AM193" s="16"/>
      <c r="AN193" s="16"/>
    </row>
    <row r="194" spans="2:40" x14ac:dyDescent="0.2">
      <c r="B194" s="4"/>
      <c r="AI194" s="16"/>
      <c r="AJ194" s="16"/>
      <c r="AM194" s="16"/>
      <c r="AN194" s="16"/>
    </row>
    <row r="195" spans="2:40" x14ac:dyDescent="0.2">
      <c r="B195" s="4"/>
      <c r="AI195" s="16"/>
      <c r="AJ195" s="16"/>
      <c r="AM195" s="16"/>
      <c r="AN195" s="16"/>
    </row>
    <row r="196" spans="2:40" x14ac:dyDescent="0.2">
      <c r="B196" s="4"/>
      <c r="AI196" s="16"/>
      <c r="AJ196" s="16"/>
      <c r="AM196" s="16"/>
      <c r="AN196" s="16"/>
    </row>
    <row r="197" spans="2:40" x14ac:dyDescent="0.2">
      <c r="B197" s="4"/>
      <c r="AI197" s="16"/>
      <c r="AJ197" s="16"/>
      <c r="AM197" s="16"/>
      <c r="AN197" s="16"/>
    </row>
    <row r="198" spans="2:40" x14ac:dyDescent="0.2">
      <c r="B198" s="4"/>
      <c r="AI198" s="16"/>
      <c r="AJ198" s="16"/>
      <c r="AM198" s="16"/>
      <c r="AN198" s="16"/>
    </row>
    <row r="199" spans="2:40" x14ac:dyDescent="0.2">
      <c r="B199" s="4"/>
      <c r="AI199" s="16"/>
      <c r="AJ199" s="16"/>
      <c r="AM199" s="16"/>
      <c r="AN199" s="16"/>
    </row>
    <row r="200" spans="2:40" x14ac:dyDescent="0.2">
      <c r="B200" s="4"/>
      <c r="AI200" s="16"/>
      <c r="AJ200" s="16"/>
      <c r="AM200" s="16"/>
      <c r="AN200" s="16"/>
    </row>
    <row r="201" spans="2:40" x14ac:dyDescent="0.2">
      <c r="B201" s="4"/>
      <c r="AI201" s="16"/>
      <c r="AJ201" s="16"/>
      <c r="AM201" s="16"/>
      <c r="AN201" s="16"/>
    </row>
    <row r="202" spans="2:40" x14ac:dyDescent="0.2">
      <c r="B202" s="4"/>
      <c r="AI202" s="16"/>
      <c r="AJ202" s="16"/>
      <c r="AM202" s="16"/>
      <c r="AN202" s="16"/>
    </row>
    <row r="203" spans="2:40" x14ac:dyDescent="0.2">
      <c r="B203" s="4"/>
      <c r="AI203" s="16"/>
      <c r="AJ203" s="16"/>
      <c r="AM203" s="16"/>
      <c r="AN203" s="16"/>
    </row>
    <row r="204" spans="2:40" x14ac:dyDescent="0.2">
      <c r="B204" s="4"/>
      <c r="AI204" s="16"/>
      <c r="AJ204" s="16"/>
      <c r="AM204" s="16"/>
      <c r="AN204" s="16"/>
    </row>
    <row r="205" spans="2:40" x14ac:dyDescent="0.2">
      <c r="B205" s="4"/>
      <c r="AI205" s="16"/>
      <c r="AJ205" s="16"/>
      <c r="AM205" s="16"/>
      <c r="AN205" s="16"/>
    </row>
    <row r="206" spans="2:40" x14ac:dyDescent="0.2">
      <c r="B206" s="4"/>
      <c r="AI206" s="16"/>
      <c r="AJ206" s="16"/>
      <c r="AM206" s="16"/>
      <c r="AN206" s="16"/>
    </row>
    <row r="207" spans="2:40" x14ac:dyDescent="0.2">
      <c r="B207" s="4"/>
      <c r="AI207" s="16"/>
      <c r="AJ207" s="16"/>
      <c r="AM207" s="16"/>
      <c r="AN207" s="16"/>
    </row>
    <row r="208" spans="2:40" x14ac:dyDescent="0.2">
      <c r="B208" s="4"/>
      <c r="AI208" s="16"/>
      <c r="AJ208" s="16"/>
      <c r="AM208" s="16"/>
      <c r="AN208" s="16"/>
    </row>
    <row r="209" spans="2:40" x14ac:dyDescent="0.2">
      <c r="B209" s="4"/>
      <c r="AI209" s="16"/>
      <c r="AJ209" s="16"/>
      <c r="AM209" s="16"/>
      <c r="AN209" s="16"/>
    </row>
    <row r="210" spans="2:40" x14ac:dyDescent="0.2">
      <c r="B210" s="4"/>
      <c r="AI210" s="16"/>
      <c r="AJ210" s="16"/>
      <c r="AM210" s="16"/>
      <c r="AN210" s="16"/>
    </row>
    <row r="211" spans="2:40" x14ac:dyDescent="0.2">
      <c r="B211" s="4"/>
      <c r="AI211" s="16"/>
      <c r="AJ211" s="16"/>
      <c r="AM211" s="16"/>
      <c r="AN211" s="16"/>
    </row>
    <row r="212" spans="2:40" x14ac:dyDescent="0.2">
      <c r="B212" s="4"/>
      <c r="AI212" s="16"/>
      <c r="AJ212" s="16"/>
      <c r="AM212" s="16"/>
      <c r="AN212" s="16"/>
    </row>
    <row r="213" spans="2:40" x14ac:dyDescent="0.2">
      <c r="B213" s="4"/>
      <c r="AI213" s="16"/>
      <c r="AJ213" s="16"/>
      <c r="AM213" s="16"/>
      <c r="AN213" s="16"/>
    </row>
    <row r="214" spans="2:40" x14ac:dyDescent="0.2">
      <c r="B214" s="4"/>
      <c r="AI214" s="16"/>
      <c r="AJ214" s="16"/>
      <c r="AM214" s="16"/>
      <c r="AN214" s="16"/>
    </row>
    <row r="215" spans="2:40" x14ac:dyDescent="0.2">
      <c r="B215" s="4"/>
      <c r="AI215" s="16"/>
      <c r="AJ215" s="16"/>
      <c r="AM215" s="16"/>
      <c r="AN215" s="16"/>
    </row>
    <row r="216" spans="2:40" x14ac:dyDescent="0.2">
      <c r="B216" s="4"/>
      <c r="AI216" s="16"/>
      <c r="AJ216" s="16"/>
      <c r="AM216" s="16"/>
      <c r="AN216" s="16"/>
    </row>
    <row r="217" spans="2:40" x14ac:dyDescent="0.2">
      <c r="AI217" s="16"/>
      <c r="AJ217" s="16"/>
      <c r="AM217" s="16"/>
      <c r="AN217" s="16"/>
    </row>
    <row r="218" spans="2:40" x14ac:dyDescent="0.2">
      <c r="AI218" s="16"/>
      <c r="AJ218" s="16"/>
      <c r="AM218" s="16"/>
      <c r="AN218" s="16"/>
    </row>
    <row r="219" spans="2:40" x14ac:dyDescent="0.2">
      <c r="AI219" s="16"/>
      <c r="AJ219" s="16"/>
      <c r="AM219" s="16"/>
      <c r="AN219" s="16"/>
    </row>
    <row r="220" spans="2:40" x14ac:dyDescent="0.2">
      <c r="AI220" s="16"/>
      <c r="AJ220" s="16"/>
      <c r="AM220" s="16"/>
      <c r="AN220" s="16"/>
    </row>
    <row r="221" spans="2:40" x14ac:dyDescent="0.2">
      <c r="AI221" s="16"/>
      <c r="AJ221" s="16"/>
      <c r="AM221" s="16"/>
      <c r="AN221" s="16"/>
    </row>
    <row r="222" spans="2:40" x14ac:dyDescent="0.2">
      <c r="AI222" s="16"/>
      <c r="AJ222" s="16"/>
      <c r="AM222" s="16"/>
      <c r="AN222" s="16"/>
    </row>
    <row r="223" spans="2:40" x14ac:dyDescent="0.2">
      <c r="AI223" s="16"/>
      <c r="AJ223" s="16"/>
      <c r="AM223" s="16"/>
      <c r="AN223" s="16"/>
    </row>
    <row r="224" spans="2:40" x14ac:dyDescent="0.2">
      <c r="AI224" s="16"/>
      <c r="AJ224" s="16"/>
      <c r="AM224" s="16"/>
      <c r="AN224" s="16"/>
    </row>
    <row r="225" spans="35:40" x14ac:dyDescent="0.2">
      <c r="AI225" s="16"/>
      <c r="AJ225" s="16"/>
      <c r="AM225" s="16"/>
      <c r="AN225" s="16"/>
    </row>
    <row r="226" spans="35:40" x14ac:dyDescent="0.2">
      <c r="AI226" s="16"/>
      <c r="AJ226" s="16"/>
      <c r="AM226" s="16"/>
      <c r="AN226" s="16"/>
    </row>
    <row r="227" spans="35:40" x14ac:dyDescent="0.2">
      <c r="AI227" s="16"/>
      <c r="AJ227" s="16"/>
      <c r="AM227" s="16"/>
      <c r="AN227" s="16"/>
    </row>
    <row r="228" spans="35:40" x14ac:dyDescent="0.2">
      <c r="AI228" s="16"/>
      <c r="AJ228" s="16"/>
      <c r="AM228" s="16"/>
      <c r="AN228" s="16"/>
    </row>
    <row r="229" spans="35:40" x14ac:dyDescent="0.2">
      <c r="AI229" s="16"/>
      <c r="AJ229" s="16"/>
      <c r="AM229" s="16"/>
      <c r="AN229" s="16"/>
    </row>
    <row r="230" spans="35:40" x14ac:dyDescent="0.2">
      <c r="AI230" s="16"/>
      <c r="AJ230" s="16"/>
      <c r="AM230" s="16"/>
      <c r="AN230" s="16"/>
    </row>
    <row r="231" spans="35:40" x14ac:dyDescent="0.2">
      <c r="AI231" s="16"/>
      <c r="AJ231" s="16"/>
      <c r="AM231" s="16"/>
      <c r="AN231" s="16"/>
    </row>
    <row r="232" spans="35:40" x14ac:dyDescent="0.2">
      <c r="AI232" s="16"/>
      <c r="AJ232" s="16"/>
      <c r="AM232" s="16"/>
      <c r="AN232" s="16"/>
    </row>
    <row r="233" spans="35:40" x14ac:dyDescent="0.2">
      <c r="AI233" s="16"/>
      <c r="AJ233" s="16"/>
      <c r="AM233" s="16"/>
      <c r="AN233" s="16"/>
    </row>
    <row r="234" spans="35:40" x14ac:dyDescent="0.2">
      <c r="AI234" s="16"/>
      <c r="AJ234" s="16"/>
      <c r="AM234" s="16"/>
      <c r="AN234" s="16"/>
    </row>
    <row r="235" spans="35:40" x14ac:dyDescent="0.2">
      <c r="AI235" s="16"/>
      <c r="AJ235" s="16"/>
      <c r="AM235" s="16"/>
      <c r="AN235" s="16"/>
    </row>
    <row r="236" spans="35:40" x14ac:dyDescent="0.2">
      <c r="AI236" s="16"/>
      <c r="AJ236" s="16"/>
      <c r="AM236" s="16"/>
      <c r="AN236" s="16"/>
    </row>
    <row r="237" spans="35:40" x14ac:dyDescent="0.2">
      <c r="AI237" s="16"/>
      <c r="AJ237" s="16"/>
      <c r="AM237" s="16"/>
      <c r="AN237" s="16"/>
    </row>
    <row r="238" spans="35:40" x14ac:dyDescent="0.2">
      <c r="AI238" s="16"/>
      <c r="AJ238" s="16"/>
      <c r="AM238" s="16"/>
      <c r="AN238" s="16"/>
    </row>
    <row r="239" spans="35:40" x14ac:dyDescent="0.2">
      <c r="AI239" s="16"/>
      <c r="AJ239" s="16"/>
      <c r="AM239" s="16"/>
      <c r="AN239" s="16"/>
    </row>
    <row r="240" spans="35:40" x14ac:dyDescent="0.2">
      <c r="AI240" s="16"/>
      <c r="AJ240" s="16"/>
      <c r="AM240" s="16"/>
      <c r="AN240" s="16"/>
    </row>
    <row r="241" spans="35:40" x14ac:dyDescent="0.2">
      <c r="AI241" s="16"/>
      <c r="AJ241" s="16"/>
      <c r="AM241" s="16"/>
      <c r="AN241" s="16"/>
    </row>
    <row r="242" spans="35:40" x14ac:dyDescent="0.2">
      <c r="AI242" s="16"/>
      <c r="AJ242" s="16"/>
      <c r="AM242" s="16"/>
      <c r="AN242" s="16"/>
    </row>
    <row r="243" spans="35:40" x14ac:dyDescent="0.2">
      <c r="AI243" s="16"/>
      <c r="AJ243" s="16"/>
      <c r="AM243" s="16"/>
      <c r="AN243" s="16"/>
    </row>
    <row r="244" spans="35:40" x14ac:dyDescent="0.2">
      <c r="AI244" s="16"/>
      <c r="AJ244" s="16"/>
      <c r="AM244" s="16"/>
      <c r="AN244" s="16"/>
    </row>
    <row r="245" spans="35:40" x14ac:dyDescent="0.2">
      <c r="AI245" s="16"/>
      <c r="AJ245" s="16"/>
      <c r="AM245" s="16"/>
      <c r="AN245" s="16"/>
    </row>
    <row r="246" spans="35:40" x14ac:dyDescent="0.2">
      <c r="AI246" s="16"/>
      <c r="AJ246" s="16"/>
      <c r="AM246" s="16"/>
      <c r="AN246" s="16"/>
    </row>
    <row r="247" spans="35:40" x14ac:dyDescent="0.2">
      <c r="AI247" s="16"/>
      <c r="AJ247" s="16"/>
      <c r="AM247" s="16"/>
      <c r="AN247" s="16"/>
    </row>
    <row r="248" spans="35:40" x14ac:dyDescent="0.2">
      <c r="AI248" s="16"/>
      <c r="AJ248" s="16"/>
      <c r="AM248" s="16"/>
      <c r="AN248" s="16"/>
    </row>
    <row r="249" spans="35:40" x14ac:dyDescent="0.2">
      <c r="AI249" s="16"/>
      <c r="AJ249" s="16"/>
      <c r="AM249" s="16"/>
      <c r="AN249" s="16"/>
    </row>
    <row r="250" spans="35:40" x14ac:dyDescent="0.2">
      <c r="AI250" s="16"/>
      <c r="AJ250" s="16"/>
      <c r="AM250" s="16"/>
      <c r="AN250" s="16"/>
    </row>
    <row r="251" spans="35:40" x14ac:dyDescent="0.2">
      <c r="AI251" s="16"/>
      <c r="AJ251" s="16"/>
      <c r="AM251" s="16"/>
      <c r="AN251" s="16"/>
    </row>
    <row r="252" spans="35:40" x14ac:dyDescent="0.2">
      <c r="AI252" s="16"/>
      <c r="AJ252" s="16"/>
      <c r="AM252" s="16"/>
      <c r="AN252" s="16"/>
    </row>
    <row r="253" spans="35:40" x14ac:dyDescent="0.2">
      <c r="AI253" s="16"/>
      <c r="AJ253" s="16"/>
      <c r="AM253" s="16"/>
      <c r="AN253" s="16"/>
    </row>
    <row r="254" spans="35:40" x14ac:dyDescent="0.2">
      <c r="AI254" s="16"/>
      <c r="AJ254" s="16"/>
      <c r="AM254" s="16"/>
      <c r="AN254" s="16"/>
    </row>
    <row r="255" spans="35:40" x14ac:dyDescent="0.2">
      <c r="AI255" s="16"/>
      <c r="AJ255" s="16"/>
      <c r="AM255" s="16"/>
      <c r="AN255" s="16"/>
    </row>
    <row r="256" spans="35:40" x14ac:dyDescent="0.2">
      <c r="AI256" s="16"/>
      <c r="AJ256" s="16"/>
      <c r="AM256" s="16"/>
      <c r="AN256" s="16"/>
    </row>
    <row r="257" spans="35:40" x14ac:dyDescent="0.2">
      <c r="AI257" s="16"/>
      <c r="AJ257" s="16"/>
      <c r="AM257" s="16"/>
      <c r="AN257" s="16"/>
    </row>
    <row r="258" spans="35:40" x14ac:dyDescent="0.2">
      <c r="AI258" s="16"/>
      <c r="AJ258" s="16"/>
      <c r="AM258" s="16"/>
      <c r="AN258" s="16"/>
    </row>
    <row r="259" spans="35:40" x14ac:dyDescent="0.2">
      <c r="AI259" s="16"/>
      <c r="AJ259" s="16"/>
      <c r="AM259" s="16"/>
      <c r="AN259" s="16"/>
    </row>
    <row r="260" spans="35:40" x14ac:dyDescent="0.2">
      <c r="AI260" s="16"/>
      <c r="AJ260" s="16"/>
      <c r="AM260" s="16"/>
      <c r="AN260" s="16"/>
    </row>
    <row r="261" spans="35:40" x14ac:dyDescent="0.2">
      <c r="AI261" s="16"/>
      <c r="AJ261" s="16"/>
      <c r="AM261" s="16"/>
      <c r="AN261" s="16"/>
    </row>
    <row r="262" spans="35:40" x14ac:dyDescent="0.2">
      <c r="AI262" s="16"/>
      <c r="AJ262" s="16"/>
      <c r="AM262" s="16"/>
      <c r="AN262" s="16"/>
    </row>
    <row r="263" spans="35:40" x14ac:dyDescent="0.2">
      <c r="AI263" s="16"/>
      <c r="AJ263" s="16"/>
      <c r="AM263" s="16"/>
      <c r="AN263" s="16"/>
    </row>
    <row r="264" spans="35:40" x14ac:dyDescent="0.2">
      <c r="AI264" s="16"/>
      <c r="AJ264" s="16"/>
      <c r="AM264" s="16"/>
      <c r="AN264" s="16"/>
    </row>
    <row r="265" spans="35:40" x14ac:dyDescent="0.2">
      <c r="AI265" s="16"/>
      <c r="AJ265" s="16"/>
      <c r="AM265" s="16"/>
      <c r="AN265" s="16"/>
    </row>
    <row r="266" spans="35:40" x14ac:dyDescent="0.2">
      <c r="AI266" s="16"/>
      <c r="AJ266" s="16"/>
      <c r="AM266" s="16"/>
      <c r="AN266" s="16"/>
    </row>
    <row r="267" spans="35:40" x14ac:dyDescent="0.2">
      <c r="AI267" s="16"/>
      <c r="AJ267" s="16"/>
      <c r="AM267" s="16"/>
      <c r="AN267" s="16"/>
    </row>
    <row r="268" spans="35:40" x14ac:dyDescent="0.2">
      <c r="AI268" s="16"/>
      <c r="AJ268" s="16"/>
      <c r="AM268" s="16"/>
      <c r="AN268" s="16"/>
    </row>
    <row r="269" spans="35:40" x14ac:dyDescent="0.2">
      <c r="AI269" s="16"/>
      <c r="AJ269" s="16"/>
      <c r="AM269" s="16"/>
      <c r="AN269" s="16"/>
    </row>
    <row r="270" spans="35:40" x14ac:dyDescent="0.2">
      <c r="AI270" s="16"/>
      <c r="AJ270" s="16"/>
      <c r="AM270" s="16"/>
      <c r="AN270" s="16"/>
    </row>
    <row r="271" spans="35:40" x14ac:dyDescent="0.2">
      <c r="AI271" s="16"/>
      <c r="AJ271" s="16"/>
      <c r="AM271" s="16"/>
      <c r="AN271" s="16"/>
    </row>
    <row r="272" spans="35:40" x14ac:dyDescent="0.2">
      <c r="AI272" s="16"/>
      <c r="AJ272" s="16"/>
      <c r="AM272" s="16"/>
      <c r="AN272" s="16"/>
    </row>
    <row r="273" spans="35:40" x14ac:dyDescent="0.2">
      <c r="AI273" s="16"/>
      <c r="AJ273" s="16"/>
      <c r="AM273" s="16"/>
      <c r="AN273" s="16"/>
    </row>
    <row r="274" spans="35:40" x14ac:dyDescent="0.2">
      <c r="AI274" s="16"/>
      <c r="AJ274" s="16"/>
      <c r="AM274" s="16"/>
      <c r="AN274" s="16"/>
    </row>
    <row r="275" spans="35:40" x14ac:dyDescent="0.2">
      <c r="AI275" s="16"/>
      <c r="AJ275" s="16"/>
      <c r="AM275" s="16"/>
      <c r="AN275" s="16"/>
    </row>
    <row r="276" spans="35:40" x14ac:dyDescent="0.2">
      <c r="AI276" s="16"/>
      <c r="AJ276" s="16"/>
      <c r="AM276" s="16"/>
      <c r="AN276" s="16"/>
    </row>
    <row r="277" spans="35:40" x14ac:dyDescent="0.2">
      <c r="AI277" s="16"/>
      <c r="AJ277" s="16"/>
      <c r="AM277" s="16"/>
      <c r="AN277" s="16"/>
    </row>
    <row r="278" spans="35:40" x14ac:dyDescent="0.2">
      <c r="AI278" s="16"/>
      <c r="AJ278" s="16"/>
      <c r="AM278" s="16"/>
      <c r="AN278" s="16"/>
    </row>
    <row r="279" spans="35:40" x14ac:dyDescent="0.2">
      <c r="AI279" s="16"/>
      <c r="AJ279" s="16"/>
      <c r="AM279" s="16"/>
      <c r="AN279" s="16"/>
    </row>
    <row r="280" spans="35:40" x14ac:dyDescent="0.2">
      <c r="AI280" s="16"/>
      <c r="AJ280" s="16"/>
      <c r="AM280" s="16"/>
      <c r="AN280" s="16"/>
    </row>
    <row r="281" spans="35:40" x14ac:dyDescent="0.2">
      <c r="AI281" s="16"/>
      <c r="AJ281" s="16"/>
      <c r="AM281" s="16"/>
      <c r="AN281" s="16"/>
    </row>
    <row r="282" spans="35:40" x14ac:dyDescent="0.2">
      <c r="AI282" s="16"/>
      <c r="AJ282" s="16"/>
      <c r="AM282" s="16"/>
      <c r="AN282" s="16"/>
    </row>
    <row r="283" spans="35:40" x14ac:dyDescent="0.2">
      <c r="AI283" s="16"/>
      <c r="AJ283" s="16"/>
      <c r="AM283" s="16"/>
      <c r="AN283" s="16"/>
    </row>
    <row r="284" spans="35:40" x14ac:dyDescent="0.2">
      <c r="AI284" s="16"/>
      <c r="AJ284" s="16"/>
      <c r="AM284" s="16"/>
      <c r="AN284" s="16"/>
    </row>
    <row r="285" spans="35:40" x14ac:dyDescent="0.2">
      <c r="AI285" s="16"/>
      <c r="AJ285" s="16"/>
      <c r="AM285" s="16"/>
      <c r="AN285" s="16"/>
    </row>
    <row r="286" spans="35:40" x14ac:dyDescent="0.2">
      <c r="AI286" s="16"/>
      <c r="AJ286" s="16"/>
      <c r="AM286" s="16"/>
      <c r="AN286" s="16"/>
    </row>
    <row r="287" spans="35:40" x14ac:dyDescent="0.2">
      <c r="AI287" s="16"/>
      <c r="AJ287" s="16"/>
      <c r="AM287" s="16"/>
      <c r="AN287" s="16"/>
    </row>
    <row r="288" spans="35:40" x14ac:dyDescent="0.2">
      <c r="AI288" s="16"/>
      <c r="AJ288" s="16"/>
      <c r="AM288" s="16"/>
      <c r="AN288" s="16"/>
    </row>
    <row r="289" spans="35:40" x14ac:dyDescent="0.2">
      <c r="AI289" s="16"/>
      <c r="AJ289" s="16"/>
      <c r="AM289" s="16"/>
      <c r="AN289" s="16"/>
    </row>
    <row r="290" spans="35:40" x14ac:dyDescent="0.2">
      <c r="AI290" s="16"/>
      <c r="AJ290" s="16"/>
      <c r="AM290" s="16"/>
      <c r="AN290" s="16"/>
    </row>
    <row r="291" spans="35:40" x14ac:dyDescent="0.2">
      <c r="AI291" s="16"/>
      <c r="AJ291" s="16"/>
      <c r="AM291" s="16"/>
      <c r="AN291" s="16"/>
    </row>
    <row r="292" spans="35:40" x14ac:dyDescent="0.2">
      <c r="AI292" s="16"/>
      <c r="AJ292" s="16"/>
      <c r="AM292" s="16"/>
      <c r="AN292" s="16"/>
    </row>
    <row r="293" spans="35:40" x14ac:dyDescent="0.2">
      <c r="AI293" s="16"/>
      <c r="AJ293" s="16"/>
      <c r="AM293" s="16"/>
      <c r="AN293" s="16"/>
    </row>
    <row r="294" spans="35:40" x14ac:dyDescent="0.2">
      <c r="AI294" s="16"/>
      <c r="AJ294" s="16"/>
      <c r="AM294" s="16"/>
      <c r="AN294" s="16"/>
    </row>
    <row r="295" spans="35:40" x14ac:dyDescent="0.2">
      <c r="AI295" s="16"/>
      <c r="AJ295" s="16"/>
      <c r="AM295" s="16"/>
      <c r="AN295" s="16"/>
    </row>
    <row r="296" spans="35:40" x14ac:dyDescent="0.2">
      <c r="AI296" s="16"/>
      <c r="AJ296" s="16"/>
      <c r="AM296" s="16"/>
      <c r="AN296" s="16"/>
    </row>
    <row r="297" spans="35:40" x14ac:dyDescent="0.2">
      <c r="AI297" s="16"/>
      <c r="AJ297" s="16"/>
      <c r="AM297" s="16"/>
      <c r="AN297" s="16"/>
    </row>
    <row r="298" spans="35:40" x14ac:dyDescent="0.2">
      <c r="AI298" s="16"/>
      <c r="AJ298" s="16"/>
      <c r="AM298" s="16"/>
      <c r="AN298" s="16"/>
    </row>
    <row r="299" spans="35:40" x14ac:dyDescent="0.2">
      <c r="AI299" s="16"/>
      <c r="AJ299" s="16"/>
      <c r="AM299" s="16"/>
      <c r="AN299" s="16"/>
    </row>
    <row r="300" spans="35:40" x14ac:dyDescent="0.2">
      <c r="AI300" s="16"/>
      <c r="AJ300" s="16"/>
      <c r="AM300" s="16"/>
      <c r="AN300" s="16"/>
    </row>
    <row r="301" spans="35:40" x14ac:dyDescent="0.2">
      <c r="AI301" s="16"/>
      <c r="AJ301" s="16"/>
      <c r="AM301" s="16"/>
      <c r="AN301" s="16"/>
    </row>
    <row r="302" spans="35:40" x14ac:dyDescent="0.2">
      <c r="AI302" s="16"/>
      <c r="AJ302" s="16"/>
      <c r="AM302" s="16"/>
      <c r="AN302" s="16"/>
    </row>
    <row r="303" spans="35:40" x14ac:dyDescent="0.2">
      <c r="AI303" s="16"/>
      <c r="AJ303" s="16"/>
      <c r="AM303" s="16"/>
      <c r="AN303" s="16"/>
    </row>
    <row r="304" spans="35:40" x14ac:dyDescent="0.2">
      <c r="AI304" s="16"/>
      <c r="AJ304" s="16"/>
      <c r="AM304" s="16"/>
      <c r="AN304" s="16"/>
    </row>
    <row r="305" spans="35:40" x14ac:dyDescent="0.2">
      <c r="AI305" s="16"/>
      <c r="AJ305" s="16"/>
      <c r="AM305" s="16"/>
      <c r="AN305" s="16"/>
    </row>
    <row r="306" spans="35:40" x14ac:dyDescent="0.2">
      <c r="AI306" s="16"/>
      <c r="AJ306" s="16"/>
      <c r="AM306" s="16"/>
      <c r="AN306" s="16"/>
    </row>
    <row r="307" spans="35:40" x14ac:dyDescent="0.2">
      <c r="AI307" s="16"/>
      <c r="AJ307" s="16"/>
      <c r="AM307" s="16"/>
      <c r="AN307" s="16"/>
    </row>
    <row r="308" spans="35:40" x14ac:dyDescent="0.2">
      <c r="AI308" s="16"/>
      <c r="AJ308" s="16"/>
      <c r="AM308" s="16"/>
      <c r="AN308" s="16"/>
    </row>
    <row r="309" spans="35:40" x14ac:dyDescent="0.2">
      <c r="AI309" s="16"/>
      <c r="AJ309" s="16"/>
      <c r="AM309" s="16"/>
      <c r="AN309" s="16"/>
    </row>
    <row r="310" spans="35:40" x14ac:dyDescent="0.2">
      <c r="AI310" s="16"/>
      <c r="AJ310" s="16"/>
      <c r="AM310" s="16"/>
      <c r="AN310" s="16"/>
    </row>
    <row r="311" spans="35:40" x14ac:dyDescent="0.2">
      <c r="AI311" s="16"/>
      <c r="AJ311" s="16"/>
      <c r="AM311" s="16"/>
      <c r="AN311" s="16"/>
    </row>
    <row r="312" spans="35:40" x14ac:dyDescent="0.2">
      <c r="AI312" s="16"/>
      <c r="AJ312" s="16"/>
      <c r="AM312" s="16"/>
      <c r="AN312" s="16"/>
    </row>
    <row r="313" spans="35:40" x14ac:dyDescent="0.2">
      <c r="AI313" s="16"/>
      <c r="AJ313" s="16"/>
      <c r="AM313" s="16"/>
      <c r="AN313" s="16"/>
    </row>
    <row r="314" spans="35:40" x14ac:dyDescent="0.2">
      <c r="AI314" s="16"/>
      <c r="AJ314" s="16"/>
      <c r="AM314" s="16"/>
      <c r="AN314" s="16"/>
    </row>
    <row r="315" spans="35:40" x14ac:dyDescent="0.2">
      <c r="AI315" s="16"/>
      <c r="AJ315" s="16"/>
      <c r="AM315" s="16"/>
      <c r="AN315" s="16"/>
    </row>
    <row r="316" spans="35:40" x14ac:dyDescent="0.2">
      <c r="AI316" s="16"/>
      <c r="AJ316" s="16"/>
      <c r="AM316" s="16"/>
      <c r="AN316" s="16"/>
    </row>
    <row r="317" spans="35:40" x14ac:dyDescent="0.2">
      <c r="AI317" s="16"/>
      <c r="AJ317" s="16"/>
      <c r="AM317" s="16"/>
      <c r="AN317" s="16"/>
    </row>
    <row r="318" spans="35:40" x14ac:dyDescent="0.2">
      <c r="AI318" s="16"/>
      <c r="AJ318" s="16"/>
      <c r="AM318" s="16"/>
      <c r="AN318" s="16"/>
    </row>
    <row r="319" spans="35:40" x14ac:dyDescent="0.2">
      <c r="AI319" s="16"/>
      <c r="AJ319" s="16"/>
      <c r="AM319" s="16"/>
      <c r="AN319" s="16"/>
    </row>
    <row r="320" spans="35:40" x14ac:dyDescent="0.2">
      <c r="AI320" s="16"/>
      <c r="AJ320" s="16"/>
      <c r="AM320" s="16"/>
      <c r="AN320" s="16"/>
    </row>
    <row r="321" spans="35:40" x14ac:dyDescent="0.2">
      <c r="AI321" s="16"/>
      <c r="AJ321" s="16"/>
      <c r="AM321" s="16"/>
      <c r="AN321" s="16"/>
    </row>
    <row r="322" spans="35:40" x14ac:dyDescent="0.2">
      <c r="AI322" s="16"/>
      <c r="AJ322" s="16"/>
      <c r="AM322" s="16"/>
      <c r="AN322" s="16"/>
    </row>
    <row r="323" spans="35:40" x14ac:dyDescent="0.2">
      <c r="AI323" s="16"/>
      <c r="AJ323" s="16"/>
      <c r="AM323" s="16"/>
      <c r="AN323" s="16"/>
    </row>
    <row r="324" spans="35:40" x14ac:dyDescent="0.2">
      <c r="AI324" s="16"/>
      <c r="AJ324" s="16"/>
      <c r="AM324" s="16"/>
      <c r="AN324" s="16"/>
    </row>
    <row r="325" spans="35:40" x14ac:dyDescent="0.2">
      <c r="AI325" s="16"/>
      <c r="AJ325" s="16"/>
      <c r="AM325" s="16"/>
      <c r="AN325" s="16"/>
    </row>
    <row r="326" spans="35:40" x14ac:dyDescent="0.2">
      <c r="AI326" s="16"/>
      <c r="AJ326" s="16"/>
      <c r="AM326" s="16"/>
      <c r="AN326" s="16"/>
    </row>
    <row r="327" spans="35:40" x14ac:dyDescent="0.2">
      <c r="AI327" s="16"/>
      <c r="AJ327" s="16"/>
      <c r="AM327" s="16"/>
      <c r="AN327" s="16"/>
    </row>
    <row r="328" spans="35:40" x14ac:dyDescent="0.2">
      <c r="AI328" s="16"/>
      <c r="AJ328" s="16"/>
      <c r="AM328" s="16"/>
      <c r="AN328" s="16"/>
    </row>
    <row r="329" spans="35:40" x14ac:dyDescent="0.2">
      <c r="AI329" s="16"/>
      <c r="AJ329" s="16"/>
      <c r="AM329" s="16"/>
      <c r="AN329" s="16"/>
    </row>
    <row r="330" spans="35:40" x14ac:dyDescent="0.2">
      <c r="AI330" s="16"/>
      <c r="AJ330" s="16"/>
      <c r="AM330" s="16"/>
      <c r="AN330" s="16"/>
    </row>
    <row r="331" spans="35:40" x14ac:dyDescent="0.2">
      <c r="AI331" s="16"/>
      <c r="AJ331" s="16"/>
      <c r="AM331" s="16"/>
      <c r="AN331" s="16"/>
    </row>
    <row r="332" spans="35:40" x14ac:dyDescent="0.2">
      <c r="AI332" s="16"/>
      <c r="AJ332" s="16"/>
      <c r="AM332" s="16"/>
      <c r="AN332" s="16"/>
    </row>
    <row r="333" spans="35:40" x14ac:dyDescent="0.2">
      <c r="AI333" s="16"/>
      <c r="AJ333" s="16"/>
      <c r="AM333" s="16"/>
      <c r="AN333" s="16"/>
    </row>
    <row r="334" spans="35:40" x14ac:dyDescent="0.2">
      <c r="AI334" s="16"/>
      <c r="AJ334" s="16"/>
      <c r="AM334" s="16"/>
      <c r="AN334" s="16"/>
    </row>
    <row r="335" spans="35:40" x14ac:dyDescent="0.2">
      <c r="AI335" s="16"/>
      <c r="AJ335" s="16"/>
      <c r="AM335" s="16"/>
      <c r="AN335" s="16"/>
    </row>
    <row r="336" spans="35:40" x14ac:dyDescent="0.2">
      <c r="AI336" s="16"/>
      <c r="AJ336" s="16"/>
      <c r="AM336" s="16"/>
      <c r="AN336" s="16"/>
    </row>
    <row r="337" spans="35:40" x14ac:dyDescent="0.2">
      <c r="AI337" s="16"/>
      <c r="AJ337" s="16"/>
      <c r="AM337" s="16"/>
      <c r="AN337" s="16"/>
    </row>
    <row r="338" spans="35:40" x14ac:dyDescent="0.2">
      <c r="AI338" s="16"/>
      <c r="AJ338" s="16"/>
      <c r="AM338" s="16"/>
      <c r="AN338" s="16"/>
    </row>
    <row r="339" spans="35:40" x14ac:dyDescent="0.2">
      <c r="AI339" s="16"/>
      <c r="AJ339" s="16"/>
      <c r="AM339" s="16"/>
      <c r="AN339" s="16"/>
    </row>
    <row r="340" spans="35:40" x14ac:dyDescent="0.2">
      <c r="AI340" s="16"/>
      <c r="AJ340" s="16"/>
      <c r="AM340" s="16"/>
      <c r="AN340" s="16"/>
    </row>
    <row r="341" spans="35:40" x14ac:dyDescent="0.2">
      <c r="AI341" s="16"/>
      <c r="AJ341" s="16"/>
      <c r="AM341" s="16"/>
      <c r="AN341" s="16"/>
    </row>
    <row r="342" spans="35:40" x14ac:dyDescent="0.2">
      <c r="AI342" s="16"/>
      <c r="AJ342" s="16"/>
      <c r="AM342" s="16"/>
      <c r="AN342" s="16"/>
    </row>
    <row r="343" spans="35:40" x14ac:dyDescent="0.2">
      <c r="AI343" s="16"/>
      <c r="AJ343" s="16"/>
      <c r="AM343" s="16"/>
      <c r="AN343" s="16"/>
    </row>
    <row r="344" spans="35:40" x14ac:dyDescent="0.2">
      <c r="AI344" s="16"/>
      <c r="AJ344" s="16"/>
      <c r="AM344" s="16"/>
      <c r="AN344" s="16"/>
    </row>
    <row r="345" spans="35:40" x14ac:dyDescent="0.2">
      <c r="AI345" s="16"/>
      <c r="AJ345" s="16"/>
      <c r="AM345" s="16"/>
      <c r="AN345" s="16"/>
    </row>
    <row r="346" spans="35:40" x14ac:dyDescent="0.2">
      <c r="AI346" s="16"/>
      <c r="AJ346" s="16"/>
      <c r="AM346" s="16"/>
      <c r="AN346" s="16"/>
    </row>
    <row r="347" spans="35:40" x14ac:dyDescent="0.2">
      <c r="AI347" s="16"/>
      <c r="AJ347" s="16"/>
      <c r="AM347" s="16"/>
      <c r="AN347" s="16"/>
    </row>
    <row r="348" spans="35:40" x14ac:dyDescent="0.2">
      <c r="AI348" s="16"/>
      <c r="AJ348" s="16"/>
      <c r="AM348" s="16"/>
      <c r="AN348" s="16"/>
    </row>
    <row r="349" spans="35:40" x14ac:dyDescent="0.2">
      <c r="AI349" s="16"/>
      <c r="AJ349" s="16"/>
      <c r="AM349" s="16"/>
      <c r="AN349" s="16"/>
    </row>
    <row r="350" spans="35:40" x14ac:dyDescent="0.2">
      <c r="AI350" s="16"/>
      <c r="AJ350" s="16"/>
      <c r="AM350" s="16"/>
      <c r="AN350" s="16"/>
    </row>
    <row r="351" spans="35:40" x14ac:dyDescent="0.2">
      <c r="AI351" s="16"/>
      <c r="AJ351" s="16"/>
      <c r="AM351" s="16"/>
      <c r="AN351" s="16"/>
    </row>
    <row r="352" spans="35:40" x14ac:dyDescent="0.2">
      <c r="AI352" s="16"/>
      <c r="AJ352" s="16"/>
      <c r="AM352" s="16"/>
      <c r="AN352" s="16"/>
    </row>
    <row r="353" spans="35:40" x14ac:dyDescent="0.2">
      <c r="AI353" s="16"/>
      <c r="AJ353" s="16"/>
      <c r="AM353" s="16"/>
      <c r="AN353" s="16"/>
    </row>
    <row r="354" spans="35:40" x14ac:dyDescent="0.2">
      <c r="AI354" s="16"/>
      <c r="AJ354" s="16"/>
      <c r="AM354" s="16"/>
      <c r="AN354" s="16"/>
    </row>
    <row r="355" spans="35:40" x14ac:dyDescent="0.2">
      <c r="AI355" s="16"/>
      <c r="AJ355" s="16"/>
      <c r="AM355" s="16"/>
      <c r="AN355" s="16"/>
    </row>
    <row r="356" spans="35:40" x14ac:dyDescent="0.2">
      <c r="AI356" s="16"/>
      <c r="AJ356" s="16"/>
      <c r="AM356" s="16"/>
      <c r="AN356" s="16"/>
    </row>
    <row r="357" spans="35:40" x14ac:dyDescent="0.2">
      <c r="AI357" s="16"/>
      <c r="AJ357" s="16"/>
      <c r="AM357" s="16"/>
      <c r="AN357" s="16"/>
    </row>
    <row r="358" spans="35:40" x14ac:dyDescent="0.2">
      <c r="AI358" s="16"/>
      <c r="AJ358" s="16"/>
      <c r="AM358" s="16"/>
      <c r="AN358" s="16"/>
    </row>
    <row r="359" spans="35:40" x14ac:dyDescent="0.2">
      <c r="AI359" s="16"/>
      <c r="AJ359" s="16"/>
      <c r="AM359" s="16"/>
      <c r="AN359" s="16"/>
    </row>
    <row r="360" spans="35:40" x14ac:dyDescent="0.2">
      <c r="AI360" s="16"/>
      <c r="AJ360" s="16"/>
      <c r="AM360" s="16"/>
      <c r="AN360" s="16"/>
    </row>
    <row r="361" spans="35:40" x14ac:dyDescent="0.2">
      <c r="AI361" s="16"/>
      <c r="AJ361" s="16"/>
      <c r="AM361" s="16"/>
      <c r="AN361" s="16"/>
    </row>
    <row r="362" spans="35:40" x14ac:dyDescent="0.2">
      <c r="AI362" s="16"/>
      <c r="AJ362" s="16"/>
      <c r="AM362" s="16"/>
      <c r="AN362" s="16"/>
    </row>
    <row r="363" spans="35:40" x14ac:dyDescent="0.2">
      <c r="AI363" s="16"/>
      <c r="AJ363" s="16"/>
    </row>
    <row r="364" spans="35:40" x14ac:dyDescent="0.2">
      <c r="AI364" s="16"/>
      <c r="AJ364" s="16"/>
    </row>
    <row r="365" spans="35:40" x14ac:dyDescent="0.2">
      <c r="AI365" s="16"/>
      <c r="AJ365" s="16"/>
    </row>
    <row r="366" spans="35:40" x14ac:dyDescent="0.2">
      <c r="AI366" s="16"/>
      <c r="AJ366" s="16"/>
    </row>
    <row r="367" spans="35:40" x14ac:dyDescent="0.2">
      <c r="AI367" s="16"/>
      <c r="AJ367" s="16"/>
    </row>
    <row r="368" spans="35:40" x14ac:dyDescent="0.2">
      <c r="AI368" s="16"/>
      <c r="AJ368" s="16"/>
    </row>
    <row r="369" spans="35:36" x14ac:dyDescent="0.2">
      <c r="AI369" s="16"/>
      <c r="AJ369" s="16"/>
    </row>
    <row r="370" spans="35:36" x14ac:dyDescent="0.2">
      <c r="AI370" s="16"/>
      <c r="AJ370" s="16"/>
    </row>
    <row r="371" spans="35:36" x14ac:dyDescent="0.2">
      <c r="AI371" s="16"/>
      <c r="AJ371" s="16"/>
    </row>
    <row r="372" spans="35:36" x14ac:dyDescent="0.2">
      <c r="AI372" s="16"/>
      <c r="AJ372" s="16"/>
    </row>
    <row r="373" spans="35:36" x14ac:dyDescent="0.2">
      <c r="AI373" s="16"/>
      <c r="AJ373" s="16"/>
    </row>
    <row r="374" spans="35:36" x14ac:dyDescent="0.2">
      <c r="AI374" s="16"/>
      <c r="AJ374" s="16"/>
    </row>
    <row r="375" spans="35:36" x14ac:dyDescent="0.2">
      <c r="AI375" s="16"/>
      <c r="AJ375" s="16"/>
    </row>
    <row r="376" spans="35:36" x14ac:dyDescent="0.2">
      <c r="AI376" s="16"/>
      <c r="AJ376" s="16"/>
    </row>
    <row r="377" spans="35:36" x14ac:dyDescent="0.2">
      <c r="AI377" s="16"/>
      <c r="AJ377" s="16"/>
    </row>
    <row r="378" spans="35:36" x14ac:dyDescent="0.2">
      <c r="AI378" s="16"/>
      <c r="AJ378" s="16"/>
    </row>
    <row r="379" spans="35:36" x14ac:dyDescent="0.2">
      <c r="AI379" s="16"/>
      <c r="AJ379" s="16"/>
    </row>
    <row r="380" spans="35:36" x14ac:dyDescent="0.2">
      <c r="AI380" s="16"/>
      <c r="AJ380" s="16"/>
    </row>
    <row r="381" spans="35:36" x14ac:dyDescent="0.2">
      <c r="AI381" s="16"/>
      <c r="AJ381" s="16"/>
    </row>
    <row r="382" spans="35:36" x14ac:dyDescent="0.2">
      <c r="AI382" s="16"/>
      <c r="AJ382" s="16"/>
    </row>
    <row r="383" spans="35:36" x14ac:dyDescent="0.2">
      <c r="AI383" s="16"/>
      <c r="AJ383" s="16"/>
    </row>
    <row r="384" spans="35:36" x14ac:dyDescent="0.2">
      <c r="AI384" s="16"/>
      <c r="AJ384" s="16"/>
    </row>
    <row r="385" spans="35:36" x14ac:dyDescent="0.2">
      <c r="AI385" s="16"/>
      <c r="AJ385" s="16"/>
    </row>
    <row r="386" spans="35:36" x14ac:dyDescent="0.2">
      <c r="AI386" s="16"/>
      <c r="AJ386" s="16"/>
    </row>
    <row r="387" spans="35:36" x14ac:dyDescent="0.2">
      <c r="AI387" s="16"/>
      <c r="AJ387" s="16"/>
    </row>
    <row r="388" spans="35:36" x14ac:dyDescent="0.2">
      <c r="AI388" s="16"/>
      <c r="AJ388" s="16"/>
    </row>
    <row r="389" spans="35:36" x14ac:dyDescent="0.2">
      <c r="AI389" s="16"/>
      <c r="AJ389" s="16"/>
    </row>
    <row r="390" spans="35:36" x14ac:dyDescent="0.2">
      <c r="AI390" s="16"/>
      <c r="AJ390" s="16"/>
    </row>
    <row r="391" spans="35:36" x14ac:dyDescent="0.2">
      <c r="AI391" s="16"/>
      <c r="AJ391" s="16"/>
    </row>
    <row r="392" spans="35:36" x14ac:dyDescent="0.2">
      <c r="AI392" s="16"/>
      <c r="AJ392" s="16"/>
    </row>
    <row r="393" spans="35:36" x14ac:dyDescent="0.2">
      <c r="AI393" s="16"/>
      <c r="AJ393" s="16"/>
    </row>
    <row r="394" spans="35:36" x14ac:dyDescent="0.2">
      <c r="AI394" s="16"/>
      <c r="AJ394" s="16"/>
    </row>
    <row r="395" spans="35:36" x14ac:dyDescent="0.2">
      <c r="AI395" s="16"/>
      <c r="AJ395" s="16"/>
    </row>
    <row r="396" spans="35:36" x14ac:dyDescent="0.2">
      <c r="AI396" s="16"/>
      <c r="AJ396" s="16"/>
    </row>
    <row r="397" spans="35:36" x14ac:dyDescent="0.2">
      <c r="AI397" s="16"/>
      <c r="AJ397" s="16"/>
    </row>
    <row r="398" spans="35:36" x14ac:dyDescent="0.2">
      <c r="AI398" s="16"/>
      <c r="AJ398" s="16"/>
    </row>
    <row r="399" spans="35:36" x14ac:dyDescent="0.2">
      <c r="AI399" s="16"/>
      <c r="AJ399" s="16"/>
    </row>
    <row r="400" spans="35:36" x14ac:dyDescent="0.2">
      <c r="AI400" s="16"/>
      <c r="AJ400" s="16"/>
    </row>
    <row r="401" spans="35:36" x14ac:dyDescent="0.2">
      <c r="AI401" s="16"/>
      <c r="AJ401" s="16"/>
    </row>
    <row r="402" spans="35:36" x14ac:dyDescent="0.2">
      <c r="AI402" s="16"/>
      <c r="AJ402" s="16"/>
    </row>
    <row r="403" spans="35:36" x14ac:dyDescent="0.2">
      <c r="AI403" s="16"/>
      <c r="AJ403" s="16"/>
    </row>
    <row r="404" spans="35:36" x14ac:dyDescent="0.2">
      <c r="AI404" s="16"/>
      <c r="AJ404" s="16"/>
    </row>
    <row r="405" spans="35:36" x14ac:dyDescent="0.2">
      <c r="AI405" s="16"/>
      <c r="AJ405" s="16"/>
    </row>
    <row r="406" spans="35:36" x14ac:dyDescent="0.2">
      <c r="AI406" s="16"/>
      <c r="AJ406" s="16"/>
    </row>
    <row r="407" spans="35:36" x14ac:dyDescent="0.2">
      <c r="AI407" s="16"/>
      <c r="AJ407" s="16"/>
    </row>
    <row r="408" spans="35:36" x14ac:dyDescent="0.2">
      <c r="AI408" s="16"/>
      <c r="AJ408" s="16"/>
    </row>
    <row r="409" spans="35:36" x14ac:dyDescent="0.2">
      <c r="AI409" s="16"/>
      <c r="AJ409" s="16"/>
    </row>
    <row r="410" spans="35:36" x14ac:dyDescent="0.2">
      <c r="AI410" s="16"/>
      <c r="AJ410" s="16"/>
    </row>
    <row r="411" spans="35:36" x14ac:dyDescent="0.2">
      <c r="AI411" s="16"/>
      <c r="AJ411" s="16"/>
    </row>
    <row r="412" spans="35:36" x14ac:dyDescent="0.2">
      <c r="AI412" s="16"/>
      <c r="AJ412" s="16"/>
    </row>
    <row r="413" spans="35:36" x14ac:dyDescent="0.2">
      <c r="AI413" s="16"/>
      <c r="AJ413" s="16"/>
    </row>
    <row r="414" spans="35:36" x14ac:dyDescent="0.2">
      <c r="AI414" s="16"/>
      <c r="AJ414" s="16"/>
    </row>
    <row r="415" spans="35:36" x14ac:dyDescent="0.2">
      <c r="AI415" s="16"/>
      <c r="AJ415" s="16"/>
    </row>
    <row r="416" spans="35:36" x14ac:dyDescent="0.2">
      <c r="AI416" s="16"/>
      <c r="AJ416" s="16"/>
    </row>
    <row r="417" spans="35:36" x14ac:dyDescent="0.2">
      <c r="AI417" s="16"/>
      <c r="AJ417" s="16"/>
    </row>
    <row r="418" spans="35:36" x14ac:dyDescent="0.2">
      <c r="AI418" s="16"/>
      <c r="AJ418" s="16"/>
    </row>
    <row r="419" spans="35:36" x14ac:dyDescent="0.2">
      <c r="AI419" s="16"/>
      <c r="AJ419" s="16"/>
    </row>
    <row r="420" spans="35:36" x14ac:dyDescent="0.2">
      <c r="AI420" s="16"/>
      <c r="AJ420" s="16"/>
    </row>
    <row r="421" spans="35:36" x14ac:dyDescent="0.2">
      <c r="AI421" s="16"/>
      <c r="AJ421" s="16"/>
    </row>
    <row r="422" spans="35:36" x14ac:dyDescent="0.2">
      <c r="AI422" s="16"/>
      <c r="AJ422" s="16"/>
    </row>
  </sheetData>
  <mergeCells count="5">
    <mergeCell ref="H1:I1"/>
    <mergeCell ref="D6:H6"/>
    <mergeCell ref="J6:N6"/>
    <mergeCell ref="S6:W6"/>
    <mergeCell ref="Y6:AC6"/>
  </mergeCells>
  <hyperlinks>
    <hyperlink ref="H1:I1" location="Index!A1" display="Regresar al Índice" xr:uid="{00000000-0004-0000-2400-000000000000}"/>
  </hyperlinks>
  <pageMargins left="0.7" right="0.7" top="0.75" bottom="0.75" header="0.3" footer="0.3"/>
  <pageSetup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
  <dimension ref="A1:S72"/>
  <sheetViews>
    <sheetView zoomScaleNormal="100" workbookViewId="0"/>
  </sheetViews>
  <sheetFormatPr baseColWidth="10" defaultColWidth="8.7109375" defaultRowHeight="12.75" x14ac:dyDescent="0.2"/>
  <cols>
    <col min="1" max="16384" width="8.7109375" style="184"/>
  </cols>
  <sheetData>
    <row r="1" spans="1:9" ht="15" x14ac:dyDescent="0.25">
      <c r="A1" s="27" t="s">
        <v>1839</v>
      </c>
      <c r="H1" s="151" t="s">
        <v>1294</v>
      </c>
      <c r="I1" s="151"/>
    </row>
    <row r="2" spans="1:9" x14ac:dyDescent="0.2">
      <c r="A2" s="152" t="s">
        <v>1814</v>
      </c>
    </row>
    <row r="6" spans="1:9" x14ac:dyDescent="0.2">
      <c r="A6" s="184" t="s">
        <v>2</v>
      </c>
      <c r="B6" s="184" t="s">
        <v>281</v>
      </c>
    </row>
    <row r="7" spans="1:9" x14ac:dyDescent="0.2">
      <c r="A7" s="27" t="s">
        <v>28</v>
      </c>
      <c r="B7" s="28">
        <v>0.2290226869776025</v>
      </c>
    </row>
    <row r="8" spans="1:9" x14ac:dyDescent="0.2">
      <c r="A8" s="27" t="s">
        <v>27</v>
      </c>
      <c r="B8" s="28">
        <v>0.1971388506862983</v>
      </c>
    </row>
    <row r="9" spans="1:9" x14ac:dyDescent="0.2">
      <c r="A9" s="27" t="s">
        <v>29</v>
      </c>
      <c r="B9" s="28">
        <v>0.1841378115097986</v>
      </c>
    </row>
    <row r="10" spans="1:9" x14ac:dyDescent="0.2">
      <c r="A10" s="27" t="s">
        <v>31</v>
      </c>
      <c r="B10" s="28">
        <v>0.18204381339502299</v>
      </c>
    </row>
    <row r="11" spans="1:9" x14ac:dyDescent="0.2">
      <c r="A11" s="27" t="s">
        <v>15</v>
      </c>
      <c r="B11" s="28">
        <v>0.16796777330184748</v>
      </c>
    </row>
    <row r="12" spans="1:9" x14ac:dyDescent="0.2">
      <c r="A12" s="27" t="s">
        <v>50</v>
      </c>
      <c r="B12" s="28">
        <v>0.1675622273470056</v>
      </c>
    </row>
    <row r="13" spans="1:9" x14ac:dyDescent="0.2">
      <c r="A13" s="27" t="s">
        <v>10</v>
      </c>
      <c r="B13" s="28">
        <v>0.1663886655948553</v>
      </c>
    </row>
    <row r="14" spans="1:9" x14ac:dyDescent="0.2">
      <c r="A14" s="27" t="s">
        <v>24</v>
      </c>
      <c r="B14" s="28">
        <v>0.16107618690185777</v>
      </c>
    </row>
    <row r="15" spans="1:9" x14ac:dyDescent="0.2">
      <c r="A15" s="27" t="s">
        <v>21</v>
      </c>
      <c r="B15" s="28">
        <v>0.15836667126500206</v>
      </c>
    </row>
    <row r="16" spans="1:9" x14ac:dyDescent="0.2">
      <c r="A16" s="27" t="s">
        <v>9</v>
      </c>
      <c r="B16" s="28">
        <v>0.15806260081863419</v>
      </c>
    </row>
    <row r="17" spans="1:19" x14ac:dyDescent="0.2">
      <c r="A17" s="27" t="s">
        <v>16</v>
      </c>
      <c r="B17" s="28">
        <v>0.15372588774504906</v>
      </c>
    </row>
    <row r="18" spans="1:19" x14ac:dyDescent="0.2">
      <c r="A18" s="27" t="s">
        <v>12</v>
      </c>
      <c r="B18" s="28">
        <v>0.15227475468331847</v>
      </c>
    </row>
    <row r="19" spans="1:19" x14ac:dyDescent="0.2">
      <c r="A19" s="27" t="s">
        <v>20</v>
      </c>
      <c r="B19" s="28">
        <v>0.14991611064505914</v>
      </c>
    </row>
    <row r="20" spans="1:19" x14ac:dyDescent="0.2">
      <c r="A20" s="27" t="s">
        <v>1</v>
      </c>
      <c r="B20" s="28">
        <v>0.14985301092297443</v>
      </c>
    </row>
    <row r="21" spans="1:19" x14ac:dyDescent="0.2">
      <c r="A21" s="27" t="s">
        <v>7</v>
      </c>
      <c r="B21" s="28">
        <v>0.14966328274198412</v>
      </c>
    </row>
    <row r="22" spans="1:19" x14ac:dyDescent="0.2">
      <c r="A22" s="27" t="s">
        <v>6</v>
      </c>
      <c r="B22" s="28">
        <v>0.14800350681437793</v>
      </c>
    </row>
    <row r="23" spans="1:19" x14ac:dyDescent="0.2">
      <c r="A23" s="27" t="s">
        <v>18</v>
      </c>
      <c r="B23" s="28">
        <v>0.14629965225057551</v>
      </c>
    </row>
    <row r="24" spans="1:19" x14ac:dyDescent="0.2">
      <c r="A24" s="27" t="s">
        <v>32</v>
      </c>
      <c r="B24" s="28">
        <v>0.14467441704186546</v>
      </c>
    </row>
    <row r="25" spans="1:19" x14ac:dyDescent="0.2">
      <c r="A25" s="27" t="s">
        <v>22</v>
      </c>
      <c r="B25" s="28">
        <v>0.14289637181203446</v>
      </c>
    </row>
    <row r="26" spans="1:19" x14ac:dyDescent="0.2">
      <c r="A26" s="27" t="s">
        <v>5</v>
      </c>
      <c r="B26" s="28">
        <v>0.14281867365174178</v>
      </c>
    </row>
    <row r="27" spans="1:19" x14ac:dyDescent="0.2">
      <c r="A27" s="27" t="s">
        <v>30</v>
      </c>
      <c r="B27" s="28">
        <v>0.14203339465119569</v>
      </c>
    </row>
    <row r="28" spans="1:19" x14ac:dyDescent="0.2">
      <c r="A28" s="27" t="s">
        <v>8</v>
      </c>
      <c r="B28" s="28">
        <v>0.1393656129261221</v>
      </c>
      <c r="S28" s="12"/>
    </row>
    <row r="29" spans="1:19" x14ac:dyDescent="0.2">
      <c r="A29" s="27" t="s">
        <v>26</v>
      </c>
      <c r="B29" s="28">
        <v>0.13738877730776566</v>
      </c>
    </row>
    <row r="30" spans="1:19" x14ac:dyDescent="0.2">
      <c r="A30" s="27" t="s">
        <v>4</v>
      </c>
      <c r="B30" s="28">
        <v>0.13722359096024578</v>
      </c>
    </row>
    <row r="31" spans="1:19" x14ac:dyDescent="0.2">
      <c r="A31" s="27" t="s">
        <v>17</v>
      </c>
      <c r="B31" s="28">
        <v>0.13517821845310207</v>
      </c>
    </row>
    <row r="32" spans="1:19" x14ac:dyDescent="0.2">
      <c r="A32" s="27" t="s">
        <v>0</v>
      </c>
      <c r="B32" s="28">
        <v>0.13473748486874781</v>
      </c>
    </row>
    <row r="33" spans="1:2" x14ac:dyDescent="0.2">
      <c r="A33" s="27" t="s">
        <v>11</v>
      </c>
      <c r="B33" s="28">
        <v>0.13409476931609415</v>
      </c>
    </row>
    <row r="34" spans="1:2" x14ac:dyDescent="0.2">
      <c r="A34" s="27" t="s">
        <v>14</v>
      </c>
      <c r="B34" s="28">
        <v>0.12576585359248804</v>
      </c>
    </row>
    <row r="35" spans="1:2" x14ac:dyDescent="0.2">
      <c r="A35" s="27" t="s">
        <v>19</v>
      </c>
      <c r="B35" s="28">
        <v>0.11992722602739726</v>
      </c>
    </row>
    <row r="36" spans="1:2" x14ac:dyDescent="0.2">
      <c r="A36" s="27" t="s">
        <v>3</v>
      </c>
      <c r="B36" s="28">
        <v>0.111309830275768</v>
      </c>
    </row>
    <row r="37" spans="1:2" x14ac:dyDescent="0.2">
      <c r="A37" s="27" t="s">
        <v>23</v>
      </c>
      <c r="B37" s="28">
        <v>0.1064785165882708</v>
      </c>
    </row>
    <row r="38" spans="1:2" x14ac:dyDescent="0.2">
      <c r="A38" s="27" t="s">
        <v>25</v>
      </c>
      <c r="B38" s="28">
        <v>9.6065305406551005E-2</v>
      </c>
    </row>
    <row r="39" spans="1:2" x14ac:dyDescent="0.2">
      <c r="A39" s="27" t="s">
        <v>33</v>
      </c>
      <c r="B39" s="28">
        <v>9.3833439287984738E-2</v>
      </c>
    </row>
    <row r="40" spans="1:2" x14ac:dyDescent="0.2">
      <c r="A40" s="27"/>
      <c r="B40" s="27"/>
    </row>
    <row r="41" spans="1:2" x14ac:dyDescent="0.2">
      <c r="A41" s="27"/>
      <c r="B41" s="27"/>
    </row>
    <row r="42" spans="1:2" x14ac:dyDescent="0.2">
      <c r="A42" s="27"/>
      <c r="B42" s="27"/>
    </row>
    <row r="43" spans="1:2" x14ac:dyDescent="0.2">
      <c r="A43" s="27"/>
      <c r="B43" s="27"/>
    </row>
    <row r="44" spans="1:2" x14ac:dyDescent="0.2">
      <c r="A44" s="27"/>
      <c r="B44" s="27"/>
    </row>
    <row r="45" spans="1:2" x14ac:dyDescent="0.2">
      <c r="A45" s="27"/>
      <c r="B45" s="27"/>
    </row>
    <row r="46" spans="1:2" x14ac:dyDescent="0.2">
      <c r="A46" s="27"/>
      <c r="B46" s="27"/>
    </row>
    <row r="47" spans="1:2" x14ac:dyDescent="0.2">
      <c r="A47" s="27"/>
      <c r="B47" s="27"/>
    </row>
    <row r="48" spans="1:2" x14ac:dyDescent="0.2">
      <c r="A48" s="27"/>
      <c r="B48" s="27"/>
    </row>
    <row r="49" spans="1:2" x14ac:dyDescent="0.2">
      <c r="A49" s="27"/>
      <c r="B49" s="27"/>
    </row>
    <row r="50" spans="1:2" x14ac:dyDescent="0.2">
      <c r="A50" s="27"/>
      <c r="B50" s="27"/>
    </row>
    <row r="51" spans="1:2" x14ac:dyDescent="0.2">
      <c r="A51" s="27"/>
      <c r="B51" s="27"/>
    </row>
    <row r="52" spans="1:2" x14ac:dyDescent="0.2">
      <c r="A52" s="27"/>
      <c r="B52" s="27"/>
    </row>
    <row r="53" spans="1:2" x14ac:dyDescent="0.2">
      <c r="A53" s="27"/>
      <c r="B53" s="27"/>
    </row>
    <row r="54" spans="1:2" x14ac:dyDescent="0.2">
      <c r="A54" s="27"/>
      <c r="B54" s="27"/>
    </row>
    <row r="55" spans="1:2" x14ac:dyDescent="0.2">
      <c r="A55" s="27"/>
      <c r="B55" s="27"/>
    </row>
    <row r="56" spans="1:2" x14ac:dyDescent="0.2">
      <c r="A56" s="27"/>
      <c r="B56" s="27"/>
    </row>
    <row r="57" spans="1:2" x14ac:dyDescent="0.2">
      <c r="A57" s="27"/>
      <c r="B57" s="27"/>
    </row>
    <row r="58" spans="1:2" x14ac:dyDescent="0.2">
      <c r="A58" s="27"/>
      <c r="B58" s="27"/>
    </row>
    <row r="59" spans="1:2" x14ac:dyDescent="0.2">
      <c r="A59" s="27"/>
      <c r="B59" s="27"/>
    </row>
    <row r="60" spans="1:2" x14ac:dyDescent="0.2">
      <c r="A60" s="27"/>
      <c r="B60" s="27"/>
    </row>
    <row r="61" spans="1:2" x14ac:dyDescent="0.2">
      <c r="A61" s="27"/>
      <c r="B61" s="27"/>
    </row>
    <row r="62" spans="1:2" x14ac:dyDescent="0.2">
      <c r="A62" s="27"/>
      <c r="B62" s="27"/>
    </row>
    <row r="63" spans="1:2" x14ac:dyDescent="0.2">
      <c r="A63" s="27"/>
      <c r="B63" s="27"/>
    </row>
    <row r="64" spans="1:2" x14ac:dyDescent="0.2">
      <c r="A64" s="27"/>
      <c r="B64" s="27"/>
    </row>
    <row r="65" spans="1:2" x14ac:dyDescent="0.2">
      <c r="A65" s="27"/>
      <c r="B65" s="27"/>
    </row>
    <row r="66" spans="1:2" x14ac:dyDescent="0.2">
      <c r="A66" s="27"/>
      <c r="B66" s="27"/>
    </row>
    <row r="67" spans="1:2" x14ac:dyDescent="0.2">
      <c r="A67" s="27"/>
      <c r="B67" s="27"/>
    </row>
    <row r="68" spans="1:2" x14ac:dyDescent="0.2">
      <c r="A68" s="27"/>
      <c r="B68" s="27"/>
    </row>
    <row r="69" spans="1:2" x14ac:dyDescent="0.2">
      <c r="A69" s="27"/>
      <c r="B69" s="27"/>
    </row>
    <row r="70" spans="1:2" x14ac:dyDescent="0.2">
      <c r="A70" s="27"/>
      <c r="B70" s="27"/>
    </row>
    <row r="71" spans="1:2" x14ac:dyDescent="0.2">
      <c r="A71" s="27"/>
      <c r="B71" s="27"/>
    </row>
    <row r="72" spans="1:2" x14ac:dyDescent="0.2">
      <c r="A72" s="27"/>
      <c r="B72" s="27"/>
    </row>
  </sheetData>
  <mergeCells count="1">
    <mergeCell ref="H1:I1"/>
  </mergeCells>
  <hyperlinks>
    <hyperlink ref="H1:I1" location="Index!A1" display="Regresar al Índice" xr:uid="{00000000-0004-0000-2500-000000000000}"/>
  </hyperlinks>
  <pageMargins left="0.7" right="0.7" top="0.75" bottom="0.75" header="0.3" footer="0.3"/>
  <pageSetup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dimension ref="A1:I73"/>
  <sheetViews>
    <sheetView zoomScaleNormal="100" workbookViewId="0"/>
  </sheetViews>
  <sheetFormatPr baseColWidth="10" defaultColWidth="8.7109375" defaultRowHeight="12.75" x14ac:dyDescent="0.2"/>
  <cols>
    <col min="1" max="16384" width="8.7109375" style="184"/>
  </cols>
  <sheetData>
    <row r="1" spans="1:9" ht="15" x14ac:dyDescent="0.25">
      <c r="A1" s="27" t="s">
        <v>1840</v>
      </c>
      <c r="H1" s="151" t="s">
        <v>1294</v>
      </c>
      <c r="I1" s="151"/>
    </row>
    <row r="2" spans="1:9" x14ac:dyDescent="0.2">
      <c r="A2" s="152" t="s">
        <v>1814</v>
      </c>
    </row>
    <row r="6" spans="1:9" x14ac:dyDescent="0.2">
      <c r="C6" s="184" t="s">
        <v>380</v>
      </c>
      <c r="D6" s="184" t="s">
        <v>381</v>
      </c>
      <c r="G6" s="184" t="s">
        <v>382</v>
      </c>
      <c r="H6" s="184" t="s">
        <v>383</v>
      </c>
    </row>
    <row r="7" spans="1:9" x14ac:dyDescent="0.2">
      <c r="A7" s="184">
        <v>2018</v>
      </c>
      <c r="B7" s="184" t="s">
        <v>38</v>
      </c>
      <c r="C7" s="229">
        <v>4.0931184479757965E-2</v>
      </c>
      <c r="D7" s="229">
        <v>6.2933926924759451E-2</v>
      </c>
      <c r="G7" s="229">
        <v>4.1908600566468536E-2</v>
      </c>
      <c r="H7" s="229">
        <v>7.8838823001645075E-2</v>
      </c>
    </row>
    <row r="8" spans="1:9" x14ac:dyDescent="0.2">
      <c r="B8" s="184" t="s">
        <v>39</v>
      </c>
      <c r="C8" s="229">
        <v>3.9811552292802158E-2</v>
      </c>
      <c r="D8" s="229">
        <v>6.3015362514989418E-2</v>
      </c>
      <c r="G8" s="229">
        <v>4.045763443320028E-2</v>
      </c>
      <c r="H8" s="229">
        <v>7.9049442966268535E-2</v>
      </c>
    </row>
    <row r="9" spans="1:9" x14ac:dyDescent="0.2">
      <c r="B9" s="184" t="s">
        <v>40</v>
      </c>
      <c r="C9" s="229">
        <v>4.1367840294514263E-2</v>
      </c>
      <c r="D9" s="229">
        <v>6.3163593117657624E-2</v>
      </c>
      <c r="G9" s="229">
        <v>4.1670444039278311E-2</v>
      </c>
      <c r="H9" s="229">
        <v>8.0009644694729959E-2</v>
      </c>
    </row>
    <row r="10" spans="1:9" x14ac:dyDescent="0.2">
      <c r="B10" s="184" t="s">
        <v>41</v>
      </c>
      <c r="C10" s="229">
        <v>3.9513563582854579E-2</v>
      </c>
      <c r="D10" s="229">
        <v>6.1674374640313716E-2</v>
      </c>
      <c r="G10" s="229">
        <v>4.0039163836293974E-2</v>
      </c>
      <c r="H10" s="229">
        <v>7.946316528403452E-2</v>
      </c>
    </row>
    <row r="11" spans="1:9" x14ac:dyDescent="0.2">
      <c r="B11" s="184" t="s">
        <v>42</v>
      </c>
      <c r="C11" s="229">
        <v>4.0323165159157653E-2</v>
      </c>
      <c r="D11" s="229">
        <v>6.0937207055575426E-2</v>
      </c>
      <c r="G11" s="229">
        <v>4.1084838036470894E-2</v>
      </c>
      <c r="H11" s="229">
        <v>7.8645026380104857E-2</v>
      </c>
    </row>
    <row r="12" spans="1:9" x14ac:dyDescent="0.2">
      <c r="B12" s="184" t="s">
        <v>43</v>
      </c>
      <c r="C12" s="229">
        <v>3.6934377492993428E-2</v>
      </c>
      <c r="D12" s="229">
        <v>6.0412996245941576E-2</v>
      </c>
      <c r="G12" s="229">
        <v>3.7251339258620939E-2</v>
      </c>
      <c r="H12" s="229">
        <v>7.7700474291856975E-2</v>
      </c>
    </row>
    <row r="13" spans="1:9" x14ac:dyDescent="0.2">
      <c r="B13" s="184" t="s">
        <v>44</v>
      </c>
      <c r="C13" s="229">
        <v>3.9542317218209756E-2</v>
      </c>
      <c r="D13" s="229">
        <v>6.110643883657349E-2</v>
      </c>
      <c r="G13" s="229">
        <v>3.9485004622921302E-2</v>
      </c>
      <c r="H13" s="229">
        <v>7.7557381471072398E-2</v>
      </c>
    </row>
    <row r="14" spans="1:9" x14ac:dyDescent="0.2">
      <c r="B14" s="184" t="s">
        <v>45</v>
      </c>
      <c r="C14" s="229">
        <v>3.5271643516572332E-2</v>
      </c>
      <c r="D14" s="229">
        <v>6.0590792341586965E-2</v>
      </c>
      <c r="G14" s="229">
        <v>3.5052231531424317E-2</v>
      </c>
      <c r="H14" s="229">
        <v>7.6611551239286521E-2</v>
      </c>
    </row>
    <row r="15" spans="1:9" x14ac:dyDescent="0.2">
      <c r="B15" s="184" t="s">
        <v>46</v>
      </c>
      <c r="C15" s="229">
        <v>3.6834607150578243E-2</v>
      </c>
      <c r="D15" s="229">
        <v>6.0016125293587137E-2</v>
      </c>
      <c r="G15" s="229">
        <v>3.6959832375328759E-2</v>
      </c>
      <c r="H15" s="229">
        <v>7.6277738996861924E-2</v>
      </c>
    </row>
    <row r="16" spans="1:9" x14ac:dyDescent="0.2">
      <c r="B16" s="184" t="s">
        <v>47</v>
      </c>
      <c r="C16" s="229">
        <v>3.4141755901481219E-2</v>
      </c>
      <c r="D16" s="229">
        <v>5.980075068103944E-2</v>
      </c>
      <c r="G16" s="229">
        <v>3.3415183491260964E-2</v>
      </c>
      <c r="H16" s="229">
        <v>7.6164106746489699E-2</v>
      </c>
    </row>
    <row r="17" spans="1:8" x14ac:dyDescent="0.2">
      <c r="B17" s="184" t="s">
        <v>48</v>
      </c>
      <c r="C17" s="229">
        <v>3.2809290968900451E-2</v>
      </c>
      <c r="D17" s="229">
        <v>5.9423014585093296E-2</v>
      </c>
      <c r="G17" s="229">
        <v>3.269898032993105E-2</v>
      </c>
      <c r="H17" s="229">
        <v>7.5975510609979188E-2</v>
      </c>
    </row>
    <row r="18" spans="1:8" x14ac:dyDescent="0.2">
      <c r="B18" s="184" t="s">
        <v>49</v>
      </c>
      <c r="C18" s="229">
        <v>3.0138593845821567E-2</v>
      </c>
      <c r="D18" s="229">
        <v>6.0247070229374089E-2</v>
      </c>
      <c r="G18" s="229">
        <v>2.9485438912324746E-2</v>
      </c>
      <c r="H18" s="229">
        <v>7.5783729081586121E-2</v>
      </c>
    </row>
    <row r="19" spans="1:8" x14ac:dyDescent="0.2">
      <c r="A19" s="184">
        <v>2019</v>
      </c>
      <c r="B19" s="184" t="s">
        <v>38</v>
      </c>
      <c r="C19" s="229">
        <v>3.8651452390359761E-2</v>
      </c>
      <c r="D19" s="229">
        <v>6.1684620541800628E-2</v>
      </c>
      <c r="G19" s="229">
        <v>3.8346023777673439E-2</v>
      </c>
      <c r="H19" s="229">
        <v>7.699560077352445E-2</v>
      </c>
    </row>
    <row r="20" spans="1:8" x14ac:dyDescent="0.2">
      <c r="B20" s="184" t="s">
        <v>39</v>
      </c>
      <c r="C20" s="229">
        <v>3.3613438585584417E-2</v>
      </c>
      <c r="D20" s="229">
        <v>6.202403856519241E-2</v>
      </c>
      <c r="G20" s="229">
        <v>3.3177910565851919E-2</v>
      </c>
      <c r="H20" s="229">
        <v>7.6914850574331672E-2</v>
      </c>
    </row>
    <row r="21" spans="1:8" x14ac:dyDescent="0.2">
      <c r="B21" s="184" t="s">
        <v>40</v>
      </c>
      <c r="C21" s="229">
        <v>3.5476956093233307E-2</v>
      </c>
      <c r="D21" s="229">
        <v>6.2566353255355076E-2</v>
      </c>
      <c r="G21" s="229">
        <v>3.4425613970336465E-2</v>
      </c>
      <c r="H21" s="229">
        <v>7.7220714023111106E-2</v>
      </c>
    </row>
    <row r="22" spans="1:8" x14ac:dyDescent="0.2">
      <c r="B22" s="184" t="s">
        <v>41</v>
      </c>
      <c r="C22" s="229">
        <v>3.3674163585528813E-2</v>
      </c>
      <c r="D22" s="229">
        <v>6.1446917608619429E-2</v>
      </c>
      <c r="G22" s="229">
        <v>3.233458188127282E-2</v>
      </c>
      <c r="H22" s="229">
        <v>7.7188017406474463E-2</v>
      </c>
    </row>
    <row r="23" spans="1:8" x14ac:dyDescent="0.2">
      <c r="B23" s="184" t="s">
        <v>42</v>
      </c>
      <c r="C23" s="229">
        <v>3.6569421704101643E-2</v>
      </c>
      <c r="D23" s="229">
        <v>6.2770041613867067E-2</v>
      </c>
      <c r="G23" s="229">
        <v>3.4555412576495921E-2</v>
      </c>
      <c r="H23" s="229">
        <v>7.8254181047467647E-2</v>
      </c>
    </row>
    <row r="24" spans="1:8" x14ac:dyDescent="0.2">
      <c r="B24" s="184" t="s">
        <v>43</v>
      </c>
      <c r="C24" s="229">
        <v>3.4624249404285178E-2</v>
      </c>
      <c r="D24" s="229">
        <v>6.3450441874328536E-2</v>
      </c>
      <c r="G24" s="229">
        <v>3.3133171722488496E-2</v>
      </c>
      <c r="H24" s="229">
        <v>7.8186505196954373E-2</v>
      </c>
    </row>
    <row r="25" spans="1:8" x14ac:dyDescent="0.2">
      <c r="B25" s="184" t="s">
        <v>44</v>
      </c>
      <c r="C25" s="229">
        <v>3.8245710236100627E-2</v>
      </c>
      <c r="D25" s="229">
        <v>6.4298340886633873E-2</v>
      </c>
      <c r="G25" s="229">
        <v>3.6442472099498392E-2</v>
      </c>
      <c r="H25" s="229">
        <v>7.8440036039788705E-2</v>
      </c>
    </row>
    <row r="26" spans="1:8" x14ac:dyDescent="0.2">
      <c r="B26" s="184" t="s">
        <v>45</v>
      </c>
      <c r="C26" s="229">
        <v>3.7596605911798045E-2</v>
      </c>
      <c r="D26" s="229">
        <v>6.5141205451279743E-2</v>
      </c>
      <c r="G26" s="229">
        <v>3.5708040014824707E-2</v>
      </c>
      <c r="H26" s="229">
        <v>7.8821348570396299E-2</v>
      </c>
    </row>
    <row r="27" spans="1:8" x14ac:dyDescent="0.2">
      <c r="B27" s="184" t="s">
        <v>46</v>
      </c>
      <c r="C27" s="229">
        <v>3.9761456518229335E-2</v>
      </c>
      <c r="D27" s="229">
        <v>6.7480420346656203E-2</v>
      </c>
      <c r="G27" s="229">
        <v>3.8629680895040666E-2</v>
      </c>
      <c r="H27" s="229">
        <v>8.0757780900566484E-2</v>
      </c>
    </row>
    <row r="28" spans="1:8" x14ac:dyDescent="0.2">
      <c r="B28" s="184" t="s">
        <v>47</v>
      </c>
      <c r="C28" s="229">
        <v>3.6136716644600365E-2</v>
      </c>
      <c r="D28" s="229">
        <v>7.1638299820573584E-2</v>
      </c>
      <c r="G28" s="229">
        <v>3.6132368843057261E-2</v>
      </c>
      <c r="H28" s="229">
        <v>8.5576751265161913E-2</v>
      </c>
    </row>
    <row r="29" spans="1:8" x14ac:dyDescent="0.2">
      <c r="B29" s="184" t="s">
        <v>48</v>
      </c>
      <c r="C29" s="229">
        <v>4.970618679522773E-2</v>
      </c>
      <c r="D29" s="229">
        <v>7.7184710587249322E-2</v>
      </c>
      <c r="G29" s="229">
        <v>4.7941964336866309E-2</v>
      </c>
      <c r="H29" s="229">
        <v>9.2256082538805212E-2</v>
      </c>
    </row>
    <row r="30" spans="1:8" x14ac:dyDescent="0.2">
      <c r="B30" s="184" t="s">
        <v>49</v>
      </c>
      <c r="C30" s="229">
        <v>3.8872545902774717E-2</v>
      </c>
      <c r="D30" s="229">
        <v>9.7835689908061033E-2</v>
      </c>
      <c r="G30" s="229">
        <v>3.7390053101261096E-2</v>
      </c>
      <c r="H30" s="229">
        <v>0.11689497138863619</v>
      </c>
    </row>
    <row r="31" spans="1:8" x14ac:dyDescent="0.2">
      <c r="A31" s="184">
        <v>2020</v>
      </c>
      <c r="B31" s="184" t="s">
        <v>38</v>
      </c>
      <c r="C31" s="229">
        <v>4.685005625796277E-2</v>
      </c>
      <c r="D31" s="229">
        <v>0.10703821064883803</v>
      </c>
      <c r="G31" s="229">
        <v>4.4919010750206032E-2</v>
      </c>
      <c r="H31" s="229">
        <v>0.12760889315478124</v>
      </c>
    </row>
    <row r="32" spans="1:8" x14ac:dyDescent="0.2">
      <c r="B32" s="184" t="s">
        <v>39</v>
      </c>
      <c r="C32" s="229">
        <v>4.1815207584014039E-2</v>
      </c>
      <c r="D32" s="229">
        <v>0.11212391642062181</v>
      </c>
      <c r="G32" s="229">
        <v>4.0529445304394437E-2</v>
      </c>
      <c r="H32" s="229">
        <v>0.1339019421336026</v>
      </c>
    </row>
    <row r="33" spans="1:8" x14ac:dyDescent="0.2">
      <c r="B33" s="184" t="s">
        <v>40</v>
      </c>
      <c r="C33" s="229">
        <v>3.937618872108975E-2</v>
      </c>
      <c r="D33" s="229">
        <v>0.11536050731019142</v>
      </c>
      <c r="G33" s="229">
        <v>3.7854973297316206E-2</v>
      </c>
      <c r="H33" s="229">
        <v>0.13788089784138308</v>
      </c>
    </row>
    <row r="34" spans="1:8" x14ac:dyDescent="0.2">
      <c r="B34" s="184" t="s">
        <v>41</v>
      </c>
      <c r="C34" s="229">
        <v>4.3349119138567302E-2</v>
      </c>
      <c r="D34" s="229">
        <v>0.11940737063929616</v>
      </c>
      <c r="G34" s="229">
        <v>4.4668014207687359E-2</v>
      </c>
      <c r="H34" s="229">
        <v>0.14285723981673676</v>
      </c>
    </row>
    <row r="35" spans="1:8" x14ac:dyDescent="0.2">
      <c r="B35" s="184" t="s">
        <v>42</v>
      </c>
      <c r="C35" s="229">
        <v>6.3526464902228505E-2</v>
      </c>
      <c r="D35" s="229">
        <v>0.12229239777500057</v>
      </c>
      <c r="G35" s="229">
        <v>6.4602585520551217E-2</v>
      </c>
      <c r="H35" s="229">
        <v>0.14630507796333814</v>
      </c>
    </row>
    <row r="36" spans="1:8" x14ac:dyDescent="0.2">
      <c r="B36" s="184" t="s">
        <v>43</v>
      </c>
      <c r="C36" s="229">
        <v>5.0601103397093367E-2</v>
      </c>
      <c r="D36" s="229">
        <v>0.12493221195745094</v>
      </c>
      <c r="G36" s="229">
        <v>5.3601777782284497E-2</v>
      </c>
      <c r="H36" s="229">
        <v>0.14928476222702736</v>
      </c>
    </row>
    <row r="37" spans="1:8" x14ac:dyDescent="0.2">
      <c r="B37" s="184" t="s">
        <v>44</v>
      </c>
      <c r="C37" s="229">
        <v>5.8049707239328681E-2</v>
      </c>
      <c r="D37" s="229">
        <v>0.12585438445376496</v>
      </c>
      <c r="G37" s="229">
        <v>5.8574803340557063E-2</v>
      </c>
      <c r="H37" s="229">
        <v>0.15113912866114548</v>
      </c>
    </row>
    <row r="38" spans="1:8" x14ac:dyDescent="0.2">
      <c r="B38" s="184" t="s">
        <v>45</v>
      </c>
      <c r="C38" s="229">
        <v>3.9415393279741792E-2</v>
      </c>
      <c r="D38" s="229">
        <v>0.12716774317970189</v>
      </c>
      <c r="G38" s="229">
        <v>4.0085754659612345E-2</v>
      </c>
      <c r="H38" s="229">
        <v>0.15287797197849309</v>
      </c>
    </row>
    <row r="39" spans="1:8" x14ac:dyDescent="0.2">
      <c r="B39" s="184" t="s">
        <v>46</v>
      </c>
      <c r="C39" s="229">
        <v>5.3295790511521904E-2</v>
      </c>
      <c r="D39" s="229">
        <v>0.12837884802016086</v>
      </c>
      <c r="G39" s="229">
        <v>5.4417987253325945E-2</v>
      </c>
      <c r="H39" s="229">
        <v>0.15418725384274212</v>
      </c>
    </row>
    <row r="40" spans="1:8" x14ac:dyDescent="0.2">
      <c r="B40" s="184" t="s">
        <v>47</v>
      </c>
      <c r="C40" s="229">
        <v>3.7493826706857615E-2</v>
      </c>
      <c r="D40" s="229">
        <v>0.12999483922141555</v>
      </c>
      <c r="G40" s="229">
        <v>3.9015694609885562E-2</v>
      </c>
      <c r="H40" s="229">
        <v>0.15624547182727491</v>
      </c>
    </row>
    <row r="41" spans="1:8" x14ac:dyDescent="0.2">
      <c r="B41" s="184" t="s">
        <v>48</v>
      </c>
      <c r="C41" s="229">
        <v>5.4363643978593577E-2</v>
      </c>
      <c r="D41" s="229">
        <v>0.13135424495762513</v>
      </c>
      <c r="G41" s="229">
        <v>5.6099816642968398E-2</v>
      </c>
      <c r="H41" s="229">
        <v>0.15830099499295511</v>
      </c>
    </row>
    <row r="42" spans="1:8" x14ac:dyDescent="0.2">
      <c r="B42" s="184" t="s">
        <v>49</v>
      </c>
      <c r="C42" s="229">
        <v>5.1588153641549984E-2</v>
      </c>
      <c r="D42" s="229">
        <v>0.13323370927851563</v>
      </c>
      <c r="G42" s="229">
        <v>5.3039713624676153E-2</v>
      </c>
      <c r="H42" s="229">
        <v>0.15997891853743451</v>
      </c>
    </row>
    <row r="43" spans="1:8" x14ac:dyDescent="0.2">
      <c r="A43" s="184">
        <v>2021</v>
      </c>
      <c r="B43" s="184" t="s">
        <v>38</v>
      </c>
      <c r="C43" s="229">
        <v>6.6292687098387454E-2</v>
      </c>
      <c r="D43" s="229">
        <v>0.13647210028858506</v>
      </c>
      <c r="G43" s="229">
        <v>6.6834523488522229E-2</v>
      </c>
      <c r="H43" s="229">
        <v>0.16401720048668958</v>
      </c>
    </row>
    <row r="44" spans="1:8" x14ac:dyDescent="0.2">
      <c r="B44" s="184" t="s">
        <v>39</v>
      </c>
      <c r="C44" s="229">
        <v>6.7373296133710375E-2</v>
      </c>
      <c r="D44" s="229">
        <v>0.13897586473101525</v>
      </c>
      <c r="G44" s="229">
        <v>6.7884006749311304E-2</v>
      </c>
      <c r="H44" s="229">
        <v>0.16663575368851871</v>
      </c>
    </row>
    <row r="45" spans="1:8" x14ac:dyDescent="0.2">
      <c r="B45" s="184" t="s">
        <v>40</v>
      </c>
      <c r="C45" s="229">
        <v>7.0864849621042073E-2</v>
      </c>
      <c r="D45" s="229">
        <v>0.13995034096954945</v>
      </c>
      <c r="G45" s="229">
        <v>7.1208634898172488E-2</v>
      </c>
      <c r="H45" s="229">
        <v>0.1673554829535065</v>
      </c>
    </row>
    <row r="46" spans="1:8" x14ac:dyDescent="0.2">
      <c r="B46" s="184" t="s">
        <v>41</v>
      </c>
      <c r="C46" s="229">
        <v>5.0434852213563378E-2</v>
      </c>
      <c r="D46" s="229">
        <v>0.14235163178314456</v>
      </c>
      <c r="G46" s="229">
        <v>4.9322279526174816E-2</v>
      </c>
      <c r="H46" s="229">
        <v>0.16991521222450953</v>
      </c>
    </row>
    <row r="47" spans="1:8" x14ac:dyDescent="0.2">
      <c r="B47" s="184" t="s">
        <v>42</v>
      </c>
      <c r="C47" s="229">
        <v>5.3332984012631049E-2</v>
      </c>
      <c r="D47" s="229">
        <v>0.14413848800101189</v>
      </c>
      <c r="G47" s="229">
        <v>5.300748200854339E-2</v>
      </c>
      <c r="H47" s="229">
        <v>0.17104496589193238</v>
      </c>
    </row>
    <row r="48" spans="1:8" x14ac:dyDescent="0.2">
      <c r="B48" s="184" t="s">
        <v>43</v>
      </c>
      <c r="C48" s="229">
        <v>3.9157399618078091E-2</v>
      </c>
      <c r="D48" s="229">
        <v>0.14532963629816115</v>
      </c>
      <c r="G48" s="229">
        <v>3.9179293128660538E-2</v>
      </c>
      <c r="H48" s="229">
        <v>0.17227064155611621</v>
      </c>
    </row>
    <row r="49" spans="1:8" x14ac:dyDescent="0.2">
      <c r="B49" s="184" t="s">
        <v>44</v>
      </c>
      <c r="C49" s="229">
        <v>4.7877332158901144E-2</v>
      </c>
      <c r="D49" s="229">
        <v>0.14407608636901786</v>
      </c>
      <c r="G49" s="229">
        <v>4.818131164294661E-2</v>
      </c>
      <c r="H49" s="229">
        <v>0.17075570933695286</v>
      </c>
    </row>
    <row r="50" spans="1:8" x14ac:dyDescent="0.2">
      <c r="B50" s="184" t="s">
        <v>45</v>
      </c>
      <c r="C50" s="229">
        <v>3.7155119123653546E-2</v>
      </c>
      <c r="D50" s="229">
        <v>0.14546689708457103</v>
      </c>
      <c r="G50" s="229">
        <v>3.6853815095306608E-2</v>
      </c>
      <c r="H50" s="229">
        <v>0.17169394662862253</v>
      </c>
    </row>
    <row r="51" spans="1:8" x14ac:dyDescent="0.2">
      <c r="B51" s="184" t="s">
        <v>46</v>
      </c>
      <c r="C51" s="229">
        <v>4.4193421728809509E-2</v>
      </c>
      <c r="D51" s="229">
        <v>0.14522828272141136</v>
      </c>
      <c r="G51" s="229">
        <v>4.3320422460700912E-2</v>
      </c>
      <c r="H51" s="229">
        <v>0.17120702491378825</v>
      </c>
    </row>
    <row r="52" spans="1:8" x14ac:dyDescent="0.2">
      <c r="B52" s="184" t="s">
        <v>47</v>
      </c>
      <c r="C52" s="229">
        <v>3.6121091115825801E-2</v>
      </c>
      <c r="D52" s="229">
        <v>0.14616988611586695</v>
      </c>
      <c r="G52" s="229">
        <v>3.5290075541425887E-2</v>
      </c>
      <c r="H52" s="229">
        <v>0.17159309065821016</v>
      </c>
    </row>
    <row r="53" spans="1:8" x14ac:dyDescent="0.2">
      <c r="B53" s="184" t="s">
        <v>48</v>
      </c>
      <c r="C53" s="229">
        <v>4.5436716161880525E-2</v>
      </c>
      <c r="D53" s="229">
        <v>0.14490057520124505</v>
      </c>
      <c r="G53" s="229">
        <v>4.4361957061377751E-2</v>
      </c>
      <c r="H53" s="229">
        <v>0.16972002812876569</v>
      </c>
    </row>
    <row r="54" spans="1:8" x14ac:dyDescent="0.2">
      <c r="B54" s="184" t="s">
        <v>49</v>
      </c>
      <c r="C54" s="229">
        <v>3.5071314938752658E-2</v>
      </c>
      <c r="D54" s="229">
        <v>0.14600987791177503</v>
      </c>
      <c r="G54" s="229">
        <v>3.4053092654728404E-2</v>
      </c>
      <c r="H54" s="229">
        <v>0.16987781537282684</v>
      </c>
    </row>
    <row r="55" spans="1:8" x14ac:dyDescent="0.2">
      <c r="A55" s="184">
        <v>2022</v>
      </c>
      <c r="B55" s="184" t="s">
        <v>38</v>
      </c>
      <c r="C55" s="229">
        <v>4.3332886628525948E-2</v>
      </c>
      <c r="D55" s="229">
        <v>0.14822831210346379</v>
      </c>
      <c r="G55" s="229">
        <v>4.1952144183965416E-2</v>
      </c>
      <c r="H55" s="229">
        <v>0.17251876985475412</v>
      </c>
    </row>
    <row r="56" spans="1:8" x14ac:dyDescent="0.2">
      <c r="B56" s="184" t="s">
        <v>39</v>
      </c>
      <c r="C56" s="229">
        <v>3.5080999710907904E-2</v>
      </c>
      <c r="D56" s="229">
        <v>0.15024801026790502</v>
      </c>
      <c r="G56" s="229">
        <v>3.4173665452440993E-2</v>
      </c>
      <c r="H56" s="229">
        <v>0.17429460481217657</v>
      </c>
    </row>
    <row r="57" spans="1:8" x14ac:dyDescent="0.2">
      <c r="B57" s="184" t="s">
        <v>40</v>
      </c>
      <c r="C57" s="229">
        <v>4.0063573140926269E-2</v>
      </c>
      <c r="D57" s="229">
        <v>0.15080873643625239</v>
      </c>
      <c r="G57" s="229">
        <v>3.9905989492006688E-2</v>
      </c>
      <c r="H57" s="229">
        <v>0.17416098116396331</v>
      </c>
    </row>
    <row r="58" spans="1:8" x14ac:dyDescent="0.2">
      <c r="B58" s="184" t="s">
        <v>41</v>
      </c>
      <c r="C58" s="229">
        <v>3.3287434992584269E-2</v>
      </c>
      <c r="D58" s="229">
        <v>0.15368512589095776</v>
      </c>
      <c r="G58" s="229">
        <v>3.2482893792538083E-2</v>
      </c>
      <c r="H58" s="229">
        <v>0.17672388849792839</v>
      </c>
    </row>
    <row r="59" spans="1:8" x14ac:dyDescent="0.2">
      <c r="B59" s="184" t="s">
        <v>42</v>
      </c>
      <c r="C59" s="229">
        <v>4.0562583911229327E-2</v>
      </c>
      <c r="D59" s="229">
        <v>0.1547296502290747</v>
      </c>
      <c r="G59" s="229">
        <v>3.9412352899691014E-2</v>
      </c>
      <c r="H59" s="229">
        <v>0.17764171418304006</v>
      </c>
    </row>
    <row r="60" spans="1:8" x14ac:dyDescent="0.2">
      <c r="B60" s="184" t="s">
        <v>43</v>
      </c>
      <c r="C60" s="229">
        <v>3.5509834092780267E-2</v>
      </c>
      <c r="D60" s="229">
        <v>0.15586461430339718</v>
      </c>
      <c r="G60" s="229">
        <v>3.4663325240432738E-2</v>
      </c>
      <c r="H60" s="229">
        <v>0.17848552855952096</v>
      </c>
    </row>
    <row r="61" spans="1:8" x14ac:dyDescent="0.2">
      <c r="B61" s="184" t="s">
        <v>44</v>
      </c>
      <c r="C61" s="229">
        <v>4.1393810250234704E-2</v>
      </c>
      <c r="D61" s="229">
        <v>0.15629647154114051</v>
      </c>
      <c r="G61" s="229">
        <v>4.1510399979741958E-2</v>
      </c>
      <c r="H61" s="229">
        <v>0.17847215961489776</v>
      </c>
    </row>
    <row r="62" spans="1:8" x14ac:dyDescent="0.2">
      <c r="B62" s="184" t="s">
        <v>45</v>
      </c>
      <c r="C62" s="229">
        <v>3.352005328016814E-2</v>
      </c>
      <c r="D62" s="229">
        <v>0.15809448820173946</v>
      </c>
      <c r="G62" s="229">
        <v>3.3600873378454119E-2</v>
      </c>
      <c r="H62" s="229">
        <v>0.17993154045581167</v>
      </c>
    </row>
    <row r="63" spans="1:8" x14ac:dyDescent="0.2">
      <c r="B63" s="184" t="s">
        <v>46</v>
      </c>
      <c r="C63" s="229">
        <v>3.8452830332331191E-2</v>
      </c>
      <c r="D63" s="229">
        <v>0.15762791947786073</v>
      </c>
      <c r="G63" s="229">
        <v>3.7831611058409265E-2</v>
      </c>
      <c r="H63" s="229">
        <v>0.17937748835586248</v>
      </c>
    </row>
    <row r="64" spans="1:8" x14ac:dyDescent="0.2">
      <c r="B64" s="184" t="s">
        <v>47</v>
      </c>
      <c r="C64" s="229">
        <v>3.2305054665018672E-2</v>
      </c>
      <c r="D64" s="229">
        <v>0.15904624492184552</v>
      </c>
      <c r="G64" s="229">
        <v>3.1967861608754464E-2</v>
      </c>
      <c r="H64" s="229">
        <v>0.18027966482978378</v>
      </c>
    </row>
    <row r="65" spans="1:8" x14ac:dyDescent="0.2">
      <c r="B65" s="184" t="s">
        <v>48</v>
      </c>
      <c r="C65" s="229">
        <v>4.2501065983467937E-2</v>
      </c>
      <c r="D65" s="229">
        <v>0.15793826859421958</v>
      </c>
      <c r="G65" s="229">
        <v>4.0523942639033778E-2</v>
      </c>
      <c r="H65" s="229">
        <v>0.17895034636644566</v>
      </c>
    </row>
    <row r="66" spans="1:8" x14ac:dyDescent="0.2">
      <c r="B66" s="27" t="s">
        <v>49</v>
      </c>
      <c r="C66" s="229">
        <v>3.1941752197392349E-2</v>
      </c>
      <c r="D66" s="229">
        <v>0.16021564869670682</v>
      </c>
      <c r="G66" s="229">
        <v>3.2463665794267543E-2</v>
      </c>
      <c r="H66" s="229">
        <v>0.1809359231099989</v>
      </c>
    </row>
    <row r="67" spans="1:8" x14ac:dyDescent="0.2">
      <c r="A67" s="184">
        <v>2023</v>
      </c>
      <c r="B67" s="184" t="s">
        <v>38</v>
      </c>
      <c r="C67" s="229">
        <v>3.4973685549285108E-2</v>
      </c>
      <c r="D67" s="229">
        <v>0.16080211397124081</v>
      </c>
      <c r="G67" s="229">
        <v>3.5686285870838476E-2</v>
      </c>
      <c r="H67" s="229">
        <v>0.18181556527516515</v>
      </c>
    </row>
    <row r="68" spans="1:8" x14ac:dyDescent="0.2">
      <c r="B68" s="184" t="s">
        <v>39</v>
      </c>
      <c r="C68" s="229">
        <v>3.0154791420382434E-2</v>
      </c>
      <c r="D68" s="229">
        <v>0.16497427222451652</v>
      </c>
      <c r="G68" s="229">
        <v>3.0936174171431876E-2</v>
      </c>
      <c r="H68" s="229">
        <v>0.18587702877927223</v>
      </c>
    </row>
    <row r="69" spans="1:8" x14ac:dyDescent="0.2">
      <c r="B69" s="184" t="s">
        <v>40</v>
      </c>
      <c r="C69" s="229">
        <v>3.1836159097244437E-2</v>
      </c>
      <c r="D69" s="229">
        <v>0.16421394995889585</v>
      </c>
      <c r="G69" s="229">
        <v>3.3188572267150898E-2</v>
      </c>
      <c r="H69" s="229">
        <v>0.18537544888208368</v>
      </c>
    </row>
    <row r="70" spans="1:8" x14ac:dyDescent="0.2">
      <c r="B70" s="184" t="s">
        <v>41</v>
      </c>
      <c r="C70" s="229">
        <v>2.6533061759329266E-2</v>
      </c>
      <c r="D70" s="229">
        <v>0.16778879578217826</v>
      </c>
      <c r="G70" s="229">
        <v>2.7506487647845572E-2</v>
      </c>
      <c r="H70" s="229">
        <v>0.18918379416010059</v>
      </c>
    </row>
    <row r="71" spans="1:8" x14ac:dyDescent="0.2">
      <c r="B71" s="184" t="s">
        <v>42</v>
      </c>
      <c r="C71" s="229">
        <v>3.6429045525727996E-2</v>
      </c>
      <c r="D71" s="229">
        <v>0.16919269560307737</v>
      </c>
      <c r="G71" s="229">
        <v>3.7030070420784385E-2</v>
      </c>
      <c r="H71" s="229">
        <v>0.19079697582450275</v>
      </c>
    </row>
    <row r="72" spans="1:8" x14ac:dyDescent="0.2">
      <c r="B72" s="184" t="s">
        <v>43</v>
      </c>
      <c r="C72" s="229">
        <v>2.9129875323126327E-2</v>
      </c>
      <c r="D72" s="229">
        <v>0.16942010501703725</v>
      </c>
      <c r="G72" s="229">
        <v>2.9018408002753564E-2</v>
      </c>
      <c r="H72" s="229">
        <v>0.19088034478688157</v>
      </c>
    </row>
    <row r="73" spans="1:8" x14ac:dyDescent="0.2">
      <c r="B73" s="184" t="s">
        <v>44</v>
      </c>
      <c r="C73" s="229">
        <v>3.437316116748286E-2</v>
      </c>
      <c r="D73" s="229">
        <v>0.16687677711640192</v>
      </c>
      <c r="G73" s="229">
        <v>3.4458466187002254E-2</v>
      </c>
      <c r="H73" s="229">
        <v>0.1882757349858713</v>
      </c>
    </row>
  </sheetData>
  <mergeCells count="1">
    <mergeCell ref="H1:I1"/>
  </mergeCells>
  <hyperlinks>
    <hyperlink ref="H1:I1" location="Index!A1" display="Regresar al Índice" xr:uid="{00000000-0004-0000-2600-000000000000}"/>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
  <dimension ref="A1:I73"/>
  <sheetViews>
    <sheetView zoomScaleNormal="100" workbookViewId="0"/>
  </sheetViews>
  <sheetFormatPr baseColWidth="10" defaultColWidth="8.7109375" defaultRowHeight="12.75" x14ac:dyDescent="0.2"/>
  <cols>
    <col min="1" max="16384" width="8.7109375" style="184"/>
  </cols>
  <sheetData>
    <row r="1" spans="1:9" ht="15" x14ac:dyDescent="0.25">
      <c r="A1" s="27" t="s">
        <v>1841</v>
      </c>
      <c r="H1" s="151" t="s">
        <v>1294</v>
      </c>
      <c r="I1" s="151"/>
    </row>
    <row r="2" spans="1:9" x14ac:dyDescent="0.2">
      <c r="A2" s="152" t="s">
        <v>1814</v>
      </c>
    </row>
    <row r="6" spans="1:9" x14ac:dyDescent="0.2">
      <c r="A6" s="184" t="s">
        <v>2</v>
      </c>
      <c r="B6" s="184" t="s">
        <v>281</v>
      </c>
    </row>
    <row r="7" spans="1:9" x14ac:dyDescent="0.2">
      <c r="A7" s="27" t="s">
        <v>28</v>
      </c>
      <c r="B7" s="28">
        <v>0.28818855624566014</v>
      </c>
    </row>
    <row r="8" spans="1:9" x14ac:dyDescent="0.2">
      <c r="A8" s="27" t="s">
        <v>27</v>
      </c>
      <c r="B8" s="28">
        <v>0.23786464645559099</v>
      </c>
    </row>
    <row r="9" spans="1:9" x14ac:dyDescent="0.2">
      <c r="A9" s="27" t="s">
        <v>15</v>
      </c>
      <c r="B9" s="28">
        <v>0.23622182066386993</v>
      </c>
    </row>
    <row r="10" spans="1:9" x14ac:dyDescent="0.2">
      <c r="A10" s="27" t="s">
        <v>31</v>
      </c>
      <c r="B10" s="28">
        <v>0.23232157645679483</v>
      </c>
    </row>
    <row r="11" spans="1:9" x14ac:dyDescent="0.2">
      <c r="A11" s="27" t="s">
        <v>21</v>
      </c>
      <c r="B11" s="28">
        <v>0.22234406181560026</v>
      </c>
    </row>
    <row r="12" spans="1:9" x14ac:dyDescent="0.2">
      <c r="A12" s="27" t="s">
        <v>29</v>
      </c>
      <c r="B12" s="28">
        <v>0.22191961168589514</v>
      </c>
    </row>
    <row r="13" spans="1:9" x14ac:dyDescent="0.2">
      <c r="A13" s="27" t="s">
        <v>50</v>
      </c>
      <c r="B13" s="28">
        <v>0.2175988780449066</v>
      </c>
    </row>
    <row r="14" spans="1:9" x14ac:dyDescent="0.2">
      <c r="A14" s="27" t="s">
        <v>9</v>
      </c>
      <c r="B14" s="28">
        <v>0.21727775283613204</v>
      </c>
    </row>
    <row r="15" spans="1:9" x14ac:dyDescent="0.2">
      <c r="A15" s="27" t="s">
        <v>6</v>
      </c>
      <c r="B15" s="28">
        <v>0.20815380433780101</v>
      </c>
    </row>
    <row r="16" spans="1:9" x14ac:dyDescent="0.2">
      <c r="A16" s="27" t="s">
        <v>18</v>
      </c>
      <c r="B16" s="28">
        <v>0.20547754389284392</v>
      </c>
    </row>
    <row r="17" spans="1:2" x14ac:dyDescent="0.2">
      <c r="A17" s="27" t="s">
        <v>24</v>
      </c>
      <c r="B17" s="28">
        <v>0.20205873404747321</v>
      </c>
    </row>
    <row r="18" spans="1:2" x14ac:dyDescent="0.2">
      <c r="A18" s="27" t="s">
        <v>10</v>
      </c>
      <c r="B18" s="28">
        <v>0.19792976613496657</v>
      </c>
    </row>
    <row r="19" spans="1:2" x14ac:dyDescent="0.2">
      <c r="A19" s="27" t="s">
        <v>7</v>
      </c>
      <c r="B19" s="28">
        <v>0.19744177702987276</v>
      </c>
    </row>
    <row r="20" spans="1:2" x14ac:dyDescent="0.2">
      <c r="A20" s="27" t="s">
        <v>5</v>
      </c>
      <c r="B20" s="28">
        <v>0.19041398438902135</v>
      </c>
    </row>
    <row r="21" spans="1:2" x14ac:dyDescent="0.2">
      <c r="A21" s="27" t="s">
        <v>16</v>
      </c>
      <c r="B21" s="28">
        <v>0.1885863513330466</v>
      </c>
    </row>
    <row r="22" spans="1:2" x14ac:dyDescent="0.2">
      <c r="A22" s="27" t="s">
        <v>22</v>
      </c>
      <c r="B22" s="28">
        <v>0.18851282316400778</v>
      </c>
    </row>
    <row r="23" spans="1:2" x14ac:dyDescent="0.2">
      <c r="A23" s="27" t="s">
        <v>1</v>
      </c>
      <c r="B23" s="28">
        <v>0.1882757349858713</v>
      </c>
    </row>
    <row r="24" spans="1:2" x14ac:dyDescent="0.2">
      <c r="A24" s="27" t="s">
        <v>32</v>
      </c>
      <c r="B24" s="28">
        <v>0.18444072404717879</v>
      </c>
    </row>
    <row r="25" spans="1:2" x14ac:dyDescent="0.2">
      <c r="A25" s="27" t="s">
        <v>30</v>
      </c>
      <c r="B25" s="28">
        <v>0.18339156876240298</v>
      </c>
    </row>
    <row r="26" spans="1:2" x14ac:dyDescent="0.2">
      <c r="A26" s="27" t="s">
        <v>20</v>
      </c>
      <c r="B26" s="28">
        <v>0.18024904939286013</v>
      </c>
    </row>
    <row r="27" spans="1:2" x14ac:dyDescent="0.2">
      <c r="A27" s="27" t="s">
        <v>12</v>
      </c>
      <c r="B27" s="28">
        <v>0.1801866121744273</v>
      </c>
    </row>
    <row r="28" spans="1:2" x14ac:dyDescent="0.2">
      <c r="A28" s="27" t="s">
        <v>26</v>
      </c>
      <c r="B28" s="28">
        <v>0.17684034820664574</v>
      </c>
    </row>
    <row r="29" spans="1:2" x14ac:dyDescent="0.2">
      <c r="A29" s="27" t="s">
        <v>17</v>
      </c>
      <c r="B29" s="28">
        <v>0.17636565201989166</v>
      </c>
    </row>
    <row r="30" spans="1:2" x14ac:dyDescent="0.2">
      <c r="A30" s="27" t="s">
        <v>11</v>
      </c>
      <c r="B30" s="28">
        <v>0.17433649315718658</v>
      </c>
    </row>
    <row r="31" spans="1:2" x14ac:dyDescent="0.2">
      <c r="A31" s="27" t="s">
        <v>8</v>
      </c>
      <c r="B31" s="28">
        <v>0.16824919032234667</v>
      </c>
    </row>
    <row r="32" spans="1:2" x14ac:dyDescent="0.2">
      <c r="A32" s="27" t="s">
        <v>4</v>
      </c>
      <c r="B32" s="28">
        <v>0.16750808909060422</v>
      </c>
    </row>
    <row r="33" spans="1:3" x14ac:dyDescent="0.2">
      <c r="A33" s="27" t="s">
        <v>0</v>
      </c>
      <c r="B33" s="28">
        <v>0.16687677711640192</v>
      </c>
    </row>
    <row r="34" spans="1:3" x14ac:dyDescent="0.2">
      <c r="A34" s="27" t="s">
        <v>19</v>
      </c>
      <c r="B34" s="28">
        <v>0.15960564619416159</v>
      </c>
    </row>
    <row r="35" spans="1:3" x14ac:dyDescent="0.2">
      <c r="A35" s="27" t="s">
        <v>14</v>
      </c>
      <c r="B35" s="28">
        <v>0.15867213790997203</v>
      </c>
    </row>
    <row r="36" spans="1:3" x14ac:dyDescent="0.2">
      <c r="A36" s="27" t="s">
        <v>23</v>
      </c>
      <c r="B36" s="28">
        <v>0.14393702761687058</v>
      </c>
    </row>
    <row r="37" spans="1:3" x14ac:dyDescent="0.2">
      <c r="A37" s="27" t="s">
        <v>3</v>
      </c>
      <c r="B37" s="28">
        <v>0.13556288945949491</v>
      </c>
    </row>
    <row r="38" spans="1:3" x14ac:dyDescent="0.2">
      <c r="A38" s="27" t="s">
        <v>25</v>
      </c>
      <c r="B38" s="28">
        <v>0.12577915928360703</v>
      </c>
      <c r="C38" s="185"/>
    </row>
    <row r="39" spans="1:3" x14ac:dyDescent="0.2">
      <c r="A39" s="27" t="s">
        <v>33</v>
      </c>
      <c r="B39" s="28">
        <v>0.12181196358417001</v>
      </c>
    </row>
    <row r="41" spans="1:3" x14ac:dyDescent="0.2">
      <c r="A41" s="27"/>
      <c r="B41" s="27"/>
      <c r="C41" s="27"/>
    </row>
    <row r="42" spans="1:3" x14ac:dyDescent="0.2">
      <c r="A42" s="27"/>
      <c r="B42" s="27"/>
      <c r="C42" s="27"/>
    </row>
    <row r="43" spans="1:3" x14ac:dyDescent="0.2">
      <c r="A43" s="27"/>
      <c r="B43" s="27"/>
      <c r="C43" s="27"/>
    </row>
    <row r="44" spans="1:3" x14ac:dyDescent="0.2">
      <c r="A44" s="27"/>
      <c r="B44" s="27"/>
      <c r="C44" s="27"/>
    </row>
    <row r="45" spans="1:3" x14ac:dyDescent="0.2">
      <c r="A45" s="27"/>
      <c r="B45" s="27"/>
      <c r="C45" s="27"/>
    </row>
    <row r="46" spans="1:3" x14ac:dyDescent="0.2">
      <c r="A46" s="27"/>
      <c r="B46" s="27"/>
      <c r="C46" s="27"/>
    </row>
    <row r="47" spans="1:3" x14ac:dyDescent="0.2">
      <c r="A47" s="27"/>
      <c r="B47" s="27"/>
      <c r="C47" s="27"/>
    </row>
    <row r="48" spans="1:3" x14ac:dyDescent="0.2">
      <c r="A48" s="27"/>
      <c r="B48" s="27"/>
      <c r="C48" s="27"/>
    </row>
    <row r="49" spans="1:3" x14ac:dyDescent="0.2">
      <c r="A49" s="27"/>
      <c r="B49" s="27"/>
      <c r="C49" s="27"/>
    </row>
    <row r="50" spans="1:3" x14ac:dyDescent="0.2">
      <c r="A50" s="27"/>
      <c r="B50" s="27"/>
      <c r="C50" s="27"/>
    </row>
    <row r="51" spans="1:3" x14ac:dyDescent="0.2">
      <c r="A51" s="27"/>
      <c r="B51" s="27"/>
      <c r="C51" s="27"/>
    </row>
    <row r="52" spans="1:3" x14ac:dyDescent="0.2">
      <c r="A52" s="27"/>
      <c r="B52" s="27"/>
      <c r="C52" s="27"/>
    </row>
    <row r="53" spans="1:3" x14ac:dyDescent="0.2">
      <c r="A53" s="27"/>
      <c r="B53" s="27"/>
      <c r="C53" s="27"/>
    </row>
    <row r="54" spans="1:3" x14ac:dyDescent="0.2">
      <c r="A54" s="27"/>
      <c r="B54" s="27"/>
      <c r="C54" s="27"/>
    </row>
    <row r="55" spans="1:3" x14ac:dyDescent="0.2">
      <c r="A55" s="27"/>
      <c r="B55" s="27"/>
      <c r="C55" s="27"/>
    </row>
    <row r="56" spans="1:3" x14ac:dyDescent="0.2">
      <c r="A56" s="27"/>
      <c r="B56" s="27"/>
      <c r="C56" s="27"/>
    </row>
    <row r="57" spans="1:3" x14ac:dyDescent="0.2">
      <c r="A57" s="27"/>
      <c r="B57" s="27"/>
      <c r="C57" s="27"/>
    </row>
    <row r="58" spans="1:3" x14ac:dyDescent="0.2">
      <c r="A58" s="27"/>
      <c r="B58" s="27"/>
      <c r="C58" s="27"/>
    </row>
    <row r="59" spans="1:3" x14ac:dyDescent="0.2">
      <c r="A59" s="27"/>
      <c r="B59" s="27"/>
      <c r="C59" s="27"/>
    </row>
    <row r="60" spans="1:3" x14ac:dyDescent="0.2">
      <c r="A60" s="27"/>
      <c r="B60" s="27"/>
      <c r="C60" s="27"/>
    </row>
    <row r="61" spans="1:3" x14ac:dyDescent="0.2">
      <c r="A61" s="27"/>
      <c r="B61" s="27"/>
      <c r="C61" s="27"/>
    </row>
    <row r="62" spans="1:3" x14ac:dyDescent="0.2">
      <c r="A62" s="27"/>
      <c r="B62" s="27"/>
      <c r="C62" s="27"/>
    </row>
    <row r="63" spans="1:3" x14ac:dyDescent="0.2">
      <c r="A63" s="27"/>
      <c r="B63" s="27"/>
      <c r="C63" s="27"/>
    </row>
    <row r="64" spans="1:3" x14ac:dyDescent="0.2">
      <c r="A64" s="27"/>
      <c r="B64" s="27"/>
      <c r="C64" s="27"/>
    </row>
    <row r="65" spans="1:3" x14ac:dyDescent="0.2">
      <c r="A65" s="27"/>
      <c r="B65" s="27"/>
      <c r="C65" s="27"/>
    </row>
    <row r="66" spans="1:3" x14ac:dyDescent="0.2">
      <c r="A66" s="27"/>
      <c r="B66" s="27"/>
      <c r="C66" s="27"/>
    </row>
    <row r="67" spans="1:3" x14ac:dyDescent="0.2">
      <c r="A67" s="27"/>
      <c r="B67" s="27"/>
      <c r="C67" s="27"/>
    </row>
    <row r="68" spans="1:3" x14ac:dyDescent="0.2">
      <c r="A68" s="27"/>
      <c r="B68" s="27"/>
      <c r="C68" s="27"/>
    </row>
    <row r="69" spans="1:3" x14ac:dyDescent="0.2">
      <c r="A69" s="27"/>
      <c r="B69" s="27"/>
      <c r="C69" s="27"/>
    </row>
    <row r="70" spans="1:3" x14ac:dyDescent="0.2">
      <c r="A70" s="27"/>
      <c r="B70" s="27"/>
      <c r="C70" s="27"/>
    </row>
    <row r="71" spans="1:3" x14ac:dyDescent="0.2">
      <c r="A71" s="27"/>
      <c r="B71" s="27"/>
      <c r="C71" s="27"/>
    </row>
    <row r="72" spans="1:3" x14ac:dyDescent="0.2">
      <c r="A72" s="27"/>
      <c r="B72" s="27"/>
      <c r="C72" s="27"/>
    </row>
    <row r="73" spans="1:3" x14ac:dyDescent="0.2">
      <c r="A73" s="27"/>
      <c r="B73" s="27"/>
      <c r="C73" s="27"/>
    </row>
  </sheetData>
  <mergeCells count="1">
    <mergeCell ref="H1:I1"/>
  </mergeCells>
  <hyperlinks>
    <hyperlink ref="H1:I1" location="Index!A1" display="Regresar al Índice" xr:uid="{00000000-0004-0000-27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22B16-E0E4-4EF1-9364-E205D3242EB9}">
  <sheetPr codeName="Hoja26"/>
  <dimension ref="A1:I46"/>
  <sheetViews>
    <sheetView zoomScaleNormal="100" workbookViewId="0"/>
  </sheetViews>
  <sheetFormatPr baseColWidth="10" defaultColWidth="11.42578125" defaultRowHeight="12.75" x14ac:dyDescent="0.2"/>
  <cols>
    <col min="1" max="16384" width="11.42578125" style="152"/>
  </cols>
  <sheetData>
    <row r="1" spans="1:9" ht="15" x14ac:dyDescent="0.25">
      <c r="A1" s="27" t="s">
        <v>1842</v>
      </c>
      <c r="H1" s="151" t="s">
        <v>1294</v>
      </c>
      <c r="I1" s="151"/>
    </row>
    <row r="2" spans="1:9" x14ac:dyDescent="0.2">
      <c r="A2" s="152" t="s">
        <v>1707</v>
      </c>
    </row>
    <row r="3" spans="1:9" x14ac:dyDescent="0.2">
      <c r="A3" s="152" t="s">
        <v>1708</v>
      </c>
    </row>
    <row r="5" spans="1:9" x14ac:dyDescent="0.2">
      <c r="A5" s="152" t="s">
        <v>401</v>
      </c>
      <c r="B5" s="152" t="s">
        <v>52</v>
      </c>
    </row>
    <row r="6" spans="1:9" x14ac:dyDescent="0.2">
      <c r="A6" s="152">
        <v>2013</v>
      </c>
      <c r="B6" s="152">
        <v>5228</v>
      </c>
    </row>
    <row r="7" spans="1:9" x14ac:dyDescent="0.2">
      <c r="A7" s="152">
        <v>2014</v>
      </c>
      <c r="B7" s="152">
        <v>6259</v>
      </c>
      <c r="C7" s="231">
        <f t="shared" ref="C7:C16" si="0">B7/B6 -1</f>
        <v>0.19720734506503446</v>
      </c>
    </row>
    <row r="8" spans="1:9" x14ac:dyDescent="0.2">
      <c r="A8" s="152">
        <v>2015</v>
      </c>
      <c r="B8" s="152">
        <v>5033</v>
      </c>
      <c r="C8" s="231">
        <f t="shared" si="0"/>
        <v>-0.19587793577248758</v>
      </c>
    </row>
    <row r="9" spans="1:9" x14ac:dyDescent="0.2">
      <c r="A9" s="152">
        <v>2016</v>
      </c>
      <c r="B9" s="152">
        <v>5007</v>
      </c>
      <c r="C9" s="231">
        <f t="shared" si="0"/>
        <v>-5.1659050268230144E-3</v>
      </c>
    </row>
    <row r="10" spans="1:9" x14ac:dyDescent="0.2">
      <c r="A10" s="152">
        <v>2017</v>
      </c>
      <c r="B10" s="152">
        <v>5446</v>
      </c>
      <c r="C10" s="231">
        <f t="shared" si="0"/>
        <v>8.7677251847413595E-2</v>
      </c>
    </row>
    <row r="11" spans="1:9" x14ac:dyDescent="0.2">
      <c r="A11" s="152">
        <v>2018</v>
      </c>
      <c r="B11" s="152">
        <v>4654</v>
      </c>
      <c r="C11" s="231">
        <f t="shared" si="0"/>
        <v>-0.14542783694454642</v>
      </c>
    </row>
    <row r="12" spans="1:9" x14ac:dyDescent="0.2">
      <c r="A12" s="152">
        <v>2019</v>
      </c>
      <c r="B12" s="152">
        <v>4132</v>
      </c>
      <c r="C12" s="231">
        <f t="shared" si="0"/>
        <v>-0.1121615814353244</v>
      </c>
    </row>
    <row r="13" spans="1:9" x14ac:dyDescent="0.2">
      <c r="A13" s="152">
        <v>2020</v>
      </c>
      <c r="B13" s="152">
        <v>3845</v>
      </c>
      <c r="C13" s="231">
        <f t="shared" si="0"/>
        <v>-6.9457889641819981E-2</v>
      </c>
    </row>
    <row r="14" spans="1:9" x14ac:dyDescent="0.2">
      <c r="A14" s="152">
        <v>2021</v>
      </c>
      <c r="B14" s="152">
        <v>3725</v>
      </c>
      <c r="C14" s="231">
        <f t="shared" si="0"/>
        <v>-3.1209362808842678E-2</v>
      </c>
    </row>
    <row r="15" spans="1:9" x14ac:dyDescent="0.2">
      <c r="A15" s="152">
        <v>2022</v>
      </c>
      <c r="B15" s="152">
        <v>3424</v>
      </c>
      <c r="C15" s="231">
        <f>B15/B14 -1</f>
        <v>-8.0805369127516791E-2</v>
      </c>
    </row>
    <row r="16" spans="1:9" x14ac:dyDescent="0.2">
      <c r="A16" s="152">
        <v>2023</v>
      </c>
      <c r="B16" s="152">
        <v>3214</v>
      </c>
      <c r="C16" s="231">
        <f t="shared" si="0"/>
        <v>-6.1331775700934621E-2</v>
      </c>
    </row>
    <row r="17" spans="1:4" x14ac:dyDescent="0.2">
      <c r="A17" s="152" t="s">
        <v>52</v>
      </c>
      <c r="B17" s="152">
        <v>49967</v>
      </c>
    </row>
    <row r="18" spans="1:4" x14ac:dyDescent="0.2">
      <c r="D18" s="285"/>
    </row>
    <row r="21" spans="1:4" x14ac:dyDescent="0.2">
      <c r="C21" s="231"/>
    </row>
    <row r="22" spans="1:4" x14ac:dyDescent="0.2">
      <c r="C22" s="231"/>
    </row>
    <row r="23" spans="1:4" x14ac:dyDescent="0.2">
      <c r="C23" s="231"/>
    </row>
    <row r="24" spans="1:4" x14ac:dyDescent="0.2">
      <c r="C24" s="231"/>
    </row>
    <row r="25" spans="1:4" x14ac:dyDescent="0.2">
      <c r="C25" s="231"/>
    </row>
    <row r="26" spans="1:4" ht="15" customHeight="1" x14ac:dyDescent="0.2">
      <c r="C26" s="231"/>
    </row>
    <row r="27" spans="1:4" ht="15" customHeight="1" x14ac:dyDescent="0.2">
      <c r="C27" s="231"/>
    </row>
    <row r="28" spans="1:4" ht="15" customHeight="1" x14ac:dyDescent="0.2">
      <c r="C28" s="231"/>
    </row>
    <row r="29" spans="1:4" ht="15" customHeight="1" x14ac:dyDescent="0.2">
      <c r="C29" s="231"/>
    </row>
    <row r="30" spans="1:4" ht="15" customHeight="1" x14ac:dyDescent="0.2">
      <c r="C30" s="231"/>
    </row>
    <row r="31" spans="1:4" ht="15" customHeight="1" x14ac:dyDescent="0.2"/>
    <row r="32" spans="1: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sheetData>
  <mergeCells count="1">
    <mergeCell ref="H1:I1"/>
  </mergeCells>
  <hyperlinks>
    <hyperlink ref="H1:I1" location="Index!A1" display="Regresar al Índice" xr:uid="{F905F89A-7DA7-48F2-A8D5-5DB590B88A06}"/>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E2B81-79BA-4BC8-BFFB-D84729F06E69}">
  <sheetPr codeName="Hoja27"/>
  <dimension ref="A1:I117"/>
  <sheetViews>
    <sheetView zoomScale="98" zoomScaleNormal="98" workbookViewId="0"/>
  </sheetViews>
  <sheetFormatPr baseColWidth="10" defaultColWidth="11.42578125" defaultRowHeight="12.75" x14ac:dyDescent="0.2"/>
  <cols>
    <col min="1" max="1" width="18" style="152" customWidth="1"/>
    <col min="2" max="2" width="11.42578125" style="152"/>
    <col min="3" max="3" width="14.42578125" style="152" customWidth="1"/>
    <col min="4" max="8" width="11.42578125" style="152"/>
    <col min="9" max="9" width="22.140625" style="152" customWidth="1"/>
    <col min="10" max="16384" width="11.42578125" style="152"/>
  </cols>
  <sheetData>
    <row r="1" spans="1:9" ht="15" x14ac:dyDescent="0.25">
      <c r="A1" s="27" t="s">
        <v>1843</v>
      </c>
      <c r="H1" s="151" t="s">
        <v>1294</v>
      </c>
      <c r="I1" s="151"/>
    </row>
    <row r="2" spans="1:9" x14ac:dyDescent="0.2">
      <c r="A2" s="152" t="s">
        <v>1707</v>
      </c>
    </row>
    <row r="4" spans="1:9" x14ac:dyDescent="0.2">
      <c r="A4" s="152" t="s">
        <v>1709</v>
      </c>
      <c r="B4" s="152" t="s">
        <v>1710</v>
      </c>
      <c r="C4" s="152" t="s">
        <v>1711</v>
      </c>
      <c r="D4" s="152" t="s">
        <v>51</v>
      </c>
      <c r="G4" s="152" t="s">
        <v>1709</v>
      </c>
      <c r="H4" s="152" t="s">
        <v>51</v>
      </c>
    </row>
    <row r="5" spans="1:9" x14ac:dyDescent="0.2">
      <c r="A5" s="152" t="s">
        <v>3</v>
      </c>
      <c r="B5" s="152">
        <v>909</v>
      </c>
      <c r="C5" s="152">
        <v>859</v>
      </c>
      <c r="D5" s="231">
        <f>C5/B5-1</f>
        <v>-5.5005500550055042E-2</v>
      </c>
      <c r="G5" s="152" t="s">
        <v>9</v>
      </c>
      <c r="H5" s="231">
        <v>-0.70756773590781685</v>
      </c>
    </row>
    <row r="6" spans="1:9" x14ac:dyDescent="0.2">
      <c r="A6" s="152" t="s">
        <v>4</v>
      </c>
      <c r="B6" s="152">
        <v>1549</v>
      </c>
      <c r="C6" s="152">
        <v>1349</v>
      </c>
      <c r="D6" s="231">
        <f t="shared" ref="D6:D37" si="0">C6/B6-1</f>
        <v>-0.12911555842479017</v>
      </c>
      <c r="G6" s="152" t="s">
        <v>5</v>
      </c>
      <c r="H6" s="231">
        <v>-0.30413625304136249</v>
      </c>
    </row>
    <row r="7" spans="1:9" x14ac:dyDescent="0.2">
      <c r="A7" s="152" t="s">
        <v>5</v>
      </c>
      <c r="B7" s="152">
        <v>411</v>
      </c>
      <c r="C7" s="152">
        <v>286</v>
      </c>
      <c r="D7" s="231">
        <f t="shared" si="0"/>
        <v>-0.30413625304136249</v>
      </c>
      <c r="G7" s="152" t="s">
        <v>30</v>
      </c>
      <c r="H7" s="231">
        <v>-0.25670498084291182</v>
      </c>
    </row>
    <row r="8" spans="1:9" x14ac:dyDescent="0.2">
      <c r="A8" s="152" t="s">
        <v>6</v>
      </c>
      <c r="B8" s="152">
        <v>157</v>
      </c>
      <c r="C8" s="152">
        <v>165</v>
      </c>
      <c r="D8" s="231">
        <f t="shared" si="0"/>
        <v>5.0955414012738842E-2</v>
      </c>
      <c r="G8" s="152" t="s">
        <v>15</v>
      </c>
      <c r="H8" s="231">
        <v>-0.22093023255813948</v>
      </c>
    </row>
    <row r="9" spans="1:9" x14ac:dyDescent="0.2">
      <c r="A9" s="152" t="s">
        <v>7</v>
      </c>
      <c r="B9" s="152">
        <v>402</v>
      </c>
      <c r="C9" s="152">
        <v>355</v>
      </c>
      <c r="D9" s="231">
        <f t="shared" si="0"/>
        <v>-0.11691542288557211</v>
      </c>
      <c r="G9" s="152" t="s">
        <v>21</v>
      </c>
      <c r="H9" s="231">
        <v>-0.17619047619047623</v>
      </c>
    </row>
    <row r="10" spans="1:9" x14ac:dyDescent="0.2">
      <c r="A10" s="152" t="s">
        <v>8</v>
      </c>
      <c r="B10" s="152">
        <v>1884</v>
      </c>
      <c r="C10" s="152">
        <v>1712</v>
      </c>
      <c r="D10" s="231">
        <f t="shared" si="0"/>
        <v>-9.1295116772823759E-2</v>
      </c>
      <c r="G10" s="152" t="s">
        <v>50</v>
      </c>
      <c r="H10" s="231">
        <v>-0.16860109957238856</v>
      </c>
    </row>
    <row r="11" spans="1:9" x14ac:dyDescent="0.2">
      <c r="A11" s="152" t="s">
        <v>9</v>
      </c>
      <c r="B11" s="152">
        <v>6422</v>
      </c>
      <c r="C11" s="152">
        <v>1878</v>
      </c>
      <c r="D11" s="231">
        <f t="shared" si="0"/>
        <v>-0.70756773590781685</v>
      </c>
      <c r="G11" s="152" t="s">
        <v>16</v>
      </c>
      <c r="H11" s="231">
        <v>-0.156385751520417</v>
      </c>
    </row>
    <row r="12" spans="1:9" x14ac:dyDescent="0.2">
      <c r="A12" s="152" t="s">
        <v>10</v>
      </c>
      <c r="B12" s="152">
        <v>1519</v>
      </c>
      <c r="C12" s="152">
        <v>1524</v>
      </c>
      <c r="D12" s="231">
        <f t="shared" si="0"/>
        <v>3.2916392363397939E-3</v>
      </c>
      <c r="G12" s="152" t="s">
        <v>1</v>
      </c>
      <c r="H12" s="231">
        <v>-0.15506509550508407</v>
      </c>
    </row>
    <row r="13" spans="1:9" x14ac:dyDescent="0.2">
      <c r="A13" s="152" t="s">
        <v>11</v>
      </c>
      <c r="B13" s="152">
        <v>270</v>
      </c>
      <c r="C13" s="152">
        <v>274</v>
      </c>
      <c r="D13" s="231">
        <f t="shared" si="0"/>
        <v>1.4814814814814836E-2</v>
      </c>
      <c r="G13" s="152" t="s">
        <v>23</v>
      </c>
      <c r="H13" s="231">
        <v>-0.15295717199184233</v>
      </c>
    </row>
    <row r="14" spans="1:9" x14ac:dyDescent="0.2">
      <c r="A14" s="152" t="s">
        <v>12</v>
      </c>
      <c r="B14" s="152">
        <v>608</v>
      </c>
      <c r="C14" s="152">
        <v>722</v>
      </c>
      <c r="D14" s="231">
        <f t="shared" si="0"/>
        <v>0.1875</v>
      </c>
      <c r="G14" s="152" t="s">
        <v>18</v>
      </c>
      <c r="H14" s="231">
        <v>-0.15127701375245584</v>
      </c>
    </row>
    <row r="15" spans="1:9" x14ac:dyDescent="0.2">
      <c r="A15" s="152" t="s">
        <v>14</v>
      </c>
      <c r="B15" s="152">
        <v>1831</v>
      </c>
      <c r="C15" s="152">
        <v>1717</v>
      </c>
      <c r="D15" s="231">
        <f t="shared" si="0"/>
        <v>-6.2261059530311358E-2</v>
      </c>
      <c r="G15" s="152" t="s">
        <v>4</v>
      </c>
      <c r="H15" s="231">
        <v>-0.12911555842479017</v>
      </c>
    </row>
    <row r="16" spans="1:9" x14ac:dyDescent="0.2">
      <c r="A16" s="152" t="s">
        <v>15</v>
      </c>
      <c r="B16" s="152">
        <v>430</v>
      </c>
      <c r="C16" s="152">
        <v>335</v>
      </c>
      <c r="D16" s="231">
        <f t="shared" si="0"/>
        <v>-0.22093023255813948</v>
      </c>
      <c r="G16" s="152" t="s">
        <v>7</v>
      </c>
      <c r="H16" s="231">
        <v>-0.11691542288557211</v>
      </c>
    </row>
    <row r="17" spans="1:8" x14ac:dyDescent="0.2">
      <c r="A17" s="152" t="s">
        <v>16</v>
      </c>
      <c r="B17" s="152">
        <v>1151</v>
      </c>
      <c r="C17" s="152">
        <v>971</v>
      </c>
      <c r="D17" s="231">
        <f t="shared" si="0"/>
        <v>-0.156385751520417</v>
      </c>
      <c r="G17" s="152" t="s">
        <v>33</v>
      </c>
      <c r="H17" s="231">
        <v>-9.8765432098765427E-2</v>
      </c>
    </row>
    <row r="18" spans="1:8" x14ac:dyDescent="0.2">
      <c r="A18" s="152" t="s">
        <v>0</v>
      </c>
      <c r="B18" s="152">
        <v>3424</v>
      </c>
      <c r="C18" s="152">
        <v>3214</v>
      </c>
      <c r="D18" s="231">
        <f t="shared" si="0"/>
        <v>-6.1331775700934621E-2</v>
      </c>
      <c r="G18" s="152" t="s">
        <v>8</v>
      </c>
      <c r="H18" s="231">
        <v>-9.1295116772823759E-2</v>
      </c>
    </row>
    <row r="19" spans="1:8" x14ac:dyDescent="0.2">
      <c r="A19" s="152" t="s">
        <v>17</v>
      </c>
      <c r="B19" s="152">
        <v>596</v>
      </c>
      <c r="C19" s="152">
        <v>691</v>
      </c>
      <c r="D19" s="231">
        <f t="shared" si="0"/>
        <v>0.15939597315436238</v>
      </c>
      <c r="G19" s="152" t="s">
        <v>24</v>
      </c>
      <c r="H19" s="231">
        <v>-8.0903790087463512E-2</v>
      </c>
    </row>
    <row r="20" spans="1:8" x14ac:dyDescent="0.2">
      <c r="A20" s="152" t="s">
        <v>18</v>
      </c>
      <c r="B20" s="152">
        <v>509</v>
      </c>
      <c r="C20" s="152">
        <v>432</v>
      </c>
      <c r="D20" s="231">
        <f t="shared" si="0"/>
        <v>-0.15127701375245584</v>
      </c>
      <c r="G20" s="152" t="s">
        <v>14</v>
      </c>
      <c r="H20" s="231">
        <v>-6.2261059530311358E-2</v>
      </c>
    </row>
    <row r="21" spans="1:8" x14ac:dyDescent="0.2">
      <c r="A21" s="152" t="s">
        <v>50</v>
      </c>
      <c r="B21" s="152">
        <v>3274</v>
      </c>
      <c r="C21" s="152">
        <v>2722</v>
      </c>
      <c r="D21" s="231">
        <f t="shared" si="0"/>
        <v>-0.16860109957238856</v>
      </c>
      <c r="G21" s="152" t="s">
        <v>0</v>
      </c>
      <c r="H21" s="231">
        <v>-6.1331775700934621E-2</v>
      </c>
    </row>
    <row r="22" spans="1:8" x14ac:dyDescent="0.2">
      <c r="A22" s="152" t="s">
        <v>19</v>
      </c>
      <c r="B22" s="152">
        <v>315</v>
      </c>
      <c r="C22" s="152">
        <v>415</v>
      </c>
      <c r="D22" s="231">
        <f t="shared" si="0"/>
        <v>0.31746031746031744</v>
      </c>
      <c r="G22" s="152" t="s">
        <v>22</v>
      </c>
      <c r="H22" s="231">
        <v>-6.0143626570915654E-2</v>
      </c>
    </row>
    <row r="23" spans="1:8" x14ac:dyDescent="0.2">
      <c r="A23" s="152" t="s">
        <v>20</v>
      </c>
      <c r="B23" s="152">
        <v>4358</v>
      </c>
      <c r="C23" s="152">
        <v>4133</v>
      </c>
      <c r="D23" s="231">
        <f t="shared" si="0"/>
        <v>-5.1629187700780177E-2</v>
      </c>
      <c r="G23" s="152" t="s">
        <v>3</v>
      </c>
      <c r="H23" s="231">
        <v>-5.5005500550055042E-2</v>
      </c>
    </row>
    <row r="24" spans="1:8" x14ac:dyDescent="0.2">
      <c r="A24" s="152" t="s">
        <v>21</v>
      </c>
      <c r="B24" s="152">
        <v>210</v>
      </c>
      <c r="C24" s="152">
        <v>173</v>
      </c>
      <c r="D24" s="231">
        <f t="shared" si="0"/>
        <v>-0.17619047619047623</v>
      </c>
      <c r="G24" s="152" t="s">
        <v>20</v>
      </c>
      <c r="H24" s="231">
        <v>-5.1629187700780177E-2</v>
      </c>
    </row>
    <row r="25" spans="1:8" x14ac:dyDescent="0.2">
      <c r="A25" s="152" t="s">
        <v>22</v>
      </c>
      <c r="B25" s="152">
        <v>1114</v>
      </c>
      <c r="C25" s="152">
        <v>1047</v>
      </c>
      <c r="D25" s="231">
        <f t="shared" si="0"/>
        <v>-6.0143626570915654E-2</v>
      </c>
      <c r="G25" s="152" t="s">
        <v>26</v>
      </c>
      <c r="H25" s="231">
        <v>-2.2603978300180794E-2</v>
      </c>
    </row>
    <row r="26" spans="1:8" x14ac:dyDescent="0.2">
      <c r="A26" s="152" t="s">
        <v>23</v>
      </c>
      <c r="B26" s="152">
        <v>1471</v>
      </c>
      <c r="C26" s="152">
        <v>1246</v>
      </c>
      <c r="D26" s="231">
        <f t="shared" si="0"/>
        <v>-0.15295717199184233</v>
      </c>
      <c r="G26" s="152" t="s">
        <v>31</v>
      </c>
      <c r="H26" s="231">
        <v>-5.5865921787709993E-3</v>
      </c>
    </row>
    <row r="27" spans="1:8" x14ac:dyDescent="0.2">
      <c r="A27" s="152" t="s">
        <v>24</v>
      </c>
      <c r="B27" s="152">
        <v>1372</v>
      </c>
      <c r="C27" s="152">
        <v>1261</v>
      </c>
      <c r="D27" s="231">
        <f t="shared" si="0"/>
        <v>-8.0903790087463512E-2</v>
      </c>
      <c r="G27" s="152" t="s">
        <v>32</v>
      </c>
      <c r="H27" s="231">
        <v>-2.1505376344086446E-3</v>
      </c>
    </row>
    <row r="28" spans="1:8" x14ac:dyDescent="0.2">
      <c r="A28" s="152" t="s">
        <v>25</v>
      </c>
      <c r="B28" s="152">
        <v>910</v>
      </c>
      <c r="C28" s="152">
        <v>967</v>
      </c>
      <c r="D28" s="231">
        <f t="shared" si="0"/>
        <v>6.2637362637362637E-2</v>
      </c>
      <c r="G28" s="152" t="s">
        <v>28</v>
      </c>
      <c r="H28" s="231">
        <v>2.8901734104045396E-3</v>
      </c>
    </row>
    <row r="29" spans="1:8" x14ac:dyDescent="0.2">
      <c r="A29" s="152" t="s">
        <v>26</v>
      </c>
      <c r="B29" s="152">
        <v>1106</v>
      </c>
      <c r="C29" s="152">
        <v>1081</v>
      </c>
      <c r="D29" s="231">
        <f t="shared" si="0"/>
        <v>-2.2603978300180794E-2</v>
      </c>
      <c r="G29" s="152" t="s">
        <v>10</v>
      </c>
      <c r="H29" s="231">
        <v>3.2916392363397939E-3</v>
      </c>
    </row>
    <row r="30" spans="1:8" x14ac:dyDescent="0.2">
      <c r="A30" s="152" t="s">
        <v>27</v>
      </c>
      <c r="B30" s="152">
        <v>1134</v>
      </c>
      <c r="C30" s="152">
        <v>1286</v>
      </c>
      <c r="D30" s="231">
        <f t="shared" si="0"/>
        <v>0.13403880070546736</v>
      </c>
      <c r="G30" s="152" t="s">
        <v>11</v>
      </c>
      <c r="H30" s="231">
        <v>1.4814814814814836E-2</v>
      </c>
    </row>
    <row r="31" spans="1:8" x14ac:dyDescent="0.2">
      <c r="A31" s="152" t="s">
        <v>28</v>
      </c>
      <c r="B31" s="152">
        <v>346</v>
      </c>
      <c r="C31" s="152">
        <v>347</v>
      </c>
      <c r="D31" s="231">
        <f t="shared" si="0"/>
        <v>2.8901734104045396E-3</v>
      </c>
      <c r="G31" s="152" t="s">
        <v>6</v>
      </c>
      <c r="H31" s="231">
        <v>5.0955414012738842E-2</v>
      </c>
    </row>
    <row r="32" spans="1:8" x14ac:dyDescent="0.2">
      <c r="A32" s="152" t="s">
        <v>29</v>
      </c>
      <c r="B32" s="152">
        <v>1544</v>
      </c>
      <c r="C32" s="152">
        <v>1638</v>
      </c>
      <c r="D32" s="231">
        <f t="shared" si="0"/>
        <v>6.0880829015544036E-2</v>
      </c>
      <c r="G32" s="152" t="s">
        <v>29</v>
      </c>
      <c r="H32" s="231">
        <v>6.0880829015544036E-2</v>
      </c>
    </row>
    <row r="33" spans="1:8" x14ac:dyDescent="0.2">
      <c r="A33" s="152" t="s">
        <v>30</v>
      </c>
      <c r="B33" s="152">
        <v>261</v>
      </c>
      <c r="C33" s="152">
        <v>194</v>
      </c>
      <c r="D33" s="231">
        <f t="shared" si="0"/>
        <v>-0.25670498084291182</v>
      </c>
      <c r="G33" s="152" t="s">
        <v>25</v>
      </c>
      <c r="H33" s="231">
        <v>6.2637362637362637E-2</v>
      </c>
    </row>
    <row r="34" spans="1:8" x14ac:dyDescent="0.2">
      <c r="A34" s="152" t="s">
        <v>31</v>
      </c>
      <c r="B34" s="152">
        <v>1432</v>
      </c>
      <c r="C34" s="152">
        <v>1424</v>
      </c>
      <c r="D34" s="231">
        <f t="shared" si="0"/>
        <v>-5.5865921787709993E-3</v>
      </c>
      <c r="G34" s="152" t="s">
        <v>27</v>
      </c>
      <c r="H34" s="231">
        <v>0.13403880070546736</v>
      </c>
    </row>
    <row r="35" spans="1:8" x14ac:dyDescent="0.2">
      <c r="A35" s="152" t="s">
        <v>32</v>
      </c>
      <c r="B35" s="152">
        <v>930</v>
      </c>
      <c r="C35" s="152">
        <v>928</v>
      </c>
      <c r="D35" s="231">
        <f t="shared" si="0"/>
        <v>-2.1505376344086446E-3</v>
      </c>
      <c r="G35" s="152" t="s">
        <v>17</v>
      </c>
      <c r="H35" s="231">
        <v>0.15939597315436238</v>
      </c>
    </row>
    <row r="36" spans="1:8" x14ac:dyDescent="0.2">
      <c r="A36" s="152" t="s">
        <v>33</v>
      </c>
      <c r="B36" s="152">
        <v>243</v>
      </c>
      <c r="C36" s="152">
        <v>219</v>
      </c>
      <c r="D36" s="231">
        <f t="shared" si="0"/>
        <v>-9.8765432098765427E-2</v>
      </c>
      <c r="G36" s="152" t="s">
        <v>12</v>
      </c>
      <c r="H36" s="231">
        <v>0.1875</v>
      </c>
    </row>
    <row r="37" spans="1:8" x14ac:dyDescent="0.2">
      <c r="A37" s="152" t="s">
        <v>1</v>
      </c>
      <c r="B37" s="152">
        <v>42092</v>
      </c>
      <c r="C37" s="152">
        <v>35565</v>
      </c>
      <c r="D37" s="231">
        <f t="shared" si="0"/>
        <v>-0.15506509550508407</v>
      </c>
      <c r="G37" s="152" t="s">
        <v>19</v>
      </c>
      <c r="H37" s="231">
        <v>0.31746031746031744</v>
      </c>
    </row>
    <row r="40" spans="1:8" ht="15" customHeight="1" x14ac:dyDescent="0.2"/>
    <row r="41" spans="1:8" ht="15" customHeight="1" x14ac:dyDescent="0.2"/>
    <row r="42" spans="1:8" ht="15" customHeight="1" x14ac:dyDescent="0.2"/>
    <row r="43" spans="1:8" ht="15" customHeight="1" x14ac:dyDescent="0.2"/>
    <row r="44" spans="1:8" ht="15" customHeight="1" x14ac:dyDescent="0.2"/>
    <row r="45" spans="1:8" ht="15" customHeight="1" x14ac:dyDescent="0.2">
      <c r="A45" s="283"/>
    </row>
    <row r="46" spans="1:8" ht="15" customHeight="1" x14ac:dyDescent="0.2">
      <c r="A46" s="152" t="s">
        <v>401</v>
      </c>
      <c r="B46" s="152">
        <v>2022</v>
      </c>
      <c r="C46" s="152">
        <v>2023</v>
      </c>
      <c r="D46" s="152" t="s">
        <v>52</v>
      </c>
      <c r="F46" s="152" t="s">
        <v>1712</v>
      </c>
      <c r="G46" s="152">
        <f>COUNTIF(G47:G79,"NO")</f>
        <v>0</v>
      </c>
    </row>
    <row r="47" spans="1:8" ht="15" customHeight="1" x14ac:dyDescent="0.2">
      <c r="A47" s="152" t="s">
        <v>3</v>
      </c>
      <c r="B47" s="152">
        <v>909</v>
      </c>
      <c r="C47" s="152">
        <v>859</v>
      </c>
      <c r="D47" s="152">
        <v>1768</v>
      </c>
      <c r="E47" s="231">
        <f t="shared" ref="E47:E79" si="1">C47/B47-1</f>
        <v>-5.5005500550055042E-2</v>
      </c>
      <c r="F47" s="152">
        <f>VLOOKUP(A47,$G$5:$H$37,2,FALSE)</f>
        <v>-5.5005500550055042E-2</v>
      </c>
      <c r="G47" s="152" t="str">
        <f>IF(E47=F47,"SI", "NO")</f>
        <v>SI</v>
      </c>
    </row>
    <row r="48" spans="1:8" ht="15" customHeight="1" x14ac:dyDescent="0.2">
      <c r="A48" s="152" t="s">
        <v>4</v>
      </c>
      <c r="B48" s="152">
        <v>1549</v>
      </c>
      <c r="C48" s="152">
        <v>1349</v>
      </c>
      <c r="D48" s="152">
        <v>2898</v>
      </c>
      <c r="E48" s="231">
        <f t="shared" si="1"/>
        <v>-0.12911555842479017</v>
      </c>
      <c r="F48" s="152">
        <f t="shared" ref="F48:F79" si="2">VLOOKUP(A48,$G$5:$H$37,2,FALSE)</f>
        <v>-0.12911555842479017</v>
      </c>
      <c r="G48" s="152" t="str">
        <f t="shared" ref="G48:G79" si="3">IF(E48=F48,"SI", "NO")</f>
        <v>SI</v>
      </c>
    </row>
    <row r="49" spans="1:7" ht="15" customHeight="1" x14ac:dyDescent="0.2">
      <c r="A49" s="152" t="s">
        <v>5</v>
      </c>
      <c r="B49" s="152">
        <v>411</v>
      </c>
      <c r="C49" s="152">
        <v>286</v>
      </c>
      <c r="D49" s="152">
        <v>697</v>
      </c>
      <c r="E49" s="231">
        <f t="shared" si="1"/>
        <v>-0.30413625304136249</v>
      </c>
      <c r="F49" s="152">
        <f t="shared" si="2"/>
        <v>-0.30413625304136249</v>
      </c>
      <c r="G49" s="152" t="str">
        <f t="shared" si="3"/>
        <v>SI</v>
      </c>
    </row>
    <row r="50" spans="1:7" ht="15" customHeight="1" x14ac:dyDescent="0.2">
      <c r="A50" s="152" t="s">
        <v>6</v>
      </c>
      <c r="B50" s="152">
        <v>157</v>
      </c>
      <c r="C50" s="152">
        <v>165</v>
      </c>
      <c r="D50" s="152">
        <v>322</v>
      </c>
      <c r="E50" s="231">
        <f t="shared" si="1"/>
        <v>5.0955414012738842E-2</v>
      </c>
      <c r="F50" s="152">
        <f t="shared" si="2"/>
        <v>5.0955414012738842E-2</v>
      </c>
      <c r="G50" s="152" t="str">
        <f t="shared" si="3"/>
        <v>SI</v>
      </c>
    </row>
    <row r="51" spans="1:7" ht="15" customHeight="1" x14ac:dyDescent="0.2">
      <c r="A51" s="152" t="s">
        <v>7</v>
      </c>
      <c r="B51" s="152">
        <v>402</v>
      </c>
      <c r="C51" s="152">
        <v>355</v>
      </c>
      <c r="D51" s="152">
        <v>757</v>
      </c>
      <c r="E51" s="231">
        <f t="shared" si="1"/>
        <v>-0.11691542288557211</v>
      </c>
      <c r="F51" s="152">
        <f t="shared" si="2"/>
        <v>-0.11691542288557211</v>
      </c>
      <c r="G51" s="152" t="str">
        <f t="shared" si="3"/>
        <v>SI</v>
      </c>
    </row>
    <row r="52" spans="1:7" ht="15" customHeight="1" x14ac:dyDescent="0.2">
      <c r="A52" s="152" t="s">
        <v>8</v>
      </c>
      <c r="B52" s="152">
        <v>1884</v>
      </c>
      <c r="C52" s="152">
        <v>1712</v>
      </c>
      <c r="D52" s="152">
        <v>3596</v>
      </c>
      <c r="E52" s="231">
        <f t="shared" si="1"/>
        <v>-9.1295116772823759E-2</v>
      </c>
      <c r="F52" s="152">
        <f t="shared" si="2"/>
        <v>-9.1295116772823759E-2</v>
      </c>
      <c r="G52" s="152" t="str">
        <f t="shared" si="3"/>
        <v>SI</v>
      </c>
    </row>
    <row r="53" spans="1:7" ht="15" customHeight="1" x14ac:dyDescent="0.2">
      <c r="A53" s="152" t="s">
        <v>9</v>
      </c>
      <c r="B53" s="152">
        <v>6422</v>
      </c>
      <c r="C53" s="152">
        <v>1878</v>
      </c>
      <c r="D53" s="152">
        <v>8300</v>
      </c>
      <c r="E53" s="231">
        <f t="shared" si="1"/>
        <v>-0.70756773590781685</v>
      </c>
      <c r="F53" s="152">
        <f t="shared" si="2"/>
        <v>-0.70756773590781685</v>
      </c>
      <c r="G53" s="152" t="str">
        <f t="shared" si="3"/>
        <v>SI</v>
      </c>
    </row>
    <row r="54" spans="1:7" ht="15" customHeight="1" x14ac:dyDescent="0.2">
      <c r="A54" s="152" t="s">
        <v>10</v>
      </c>
      <c r="B54" s="152">
        <v>1519</v>
      </c>
      <c r="C54" s="152">
        <v>1524</v>
      </c>
      <c r="D54" s="152">
        <v>3043</v>
      </c>
      <c r="E54" s="231">
        <f t="shared" si="1"/>
        <v>3.2916392363397939E-3</v>
      </c>
      <c r="F54" s="152">
        <f t="shared" si="2"/>
        <v>3.2916392363397939E-3</v>
      </c>
      <c r="G54" s="152" t="str">
        <f t="shared" si="3"/>
        <v>SI</v>
      </c>
    </row>
    <row r="55" spans="1:7" ht="15" customHeight="1" x14ac:dyDescent="0.2">
      <c r="A55" s="152" t="s">
        <v>11</v>
      </c>
      <c r="B55" s="152">
        <v>270</v>
      </c>
      <c r="C55" s="152">
        <v>274</v>
      </c>
      <c r="D55" s="152">
        <v>544</v>
      </c>
      <c r="E55" s="231">
        <f t="shared" si="1"/>
        <v>1.4814814814814836E-2</v>
      </c>
      <c r="F55" s="152">
        <f t="shared" si="2"/>
        <v>1.4814814814814836E-2</v>
      </c>
      <c r="G55" s="152" t="str">
        <f t="shared" si="3"/>
        <v>SI</v>
      </c>
    </row>
    <row r="56" spans="1:7" ht="15" customHeight="1" x14ac:dyDescent="0.2">
      <c r="A56" s="152" t="s">
        <v>12</v>
      </c>
      <c r="B56" s="152">
        <v>608</v>
      </c>
      <c r="C56" s="152">
        <v>722</v>
      </c>
      <c r="D56" s="152">
        <v>1330</v>
      </c>
      <c r="E56" s="231">
        <f t="shared" si="1"/>
        <v>0.1875</v>
      </c>
      <c r="F56" s="152">
        <f t="shared" si="2"/>
        <v>0.1875</v>
      </c>
      <c r="G56" s="152" t="str">
        <f t="shared" si="3"/>
        <v>SI</v>
      </c>
    </row>
    <row r="57" spans="1:7" ht="15" customHeight="1" x14ac:dyDescent="0.2">
      <c r="A57" s="152" t="s">
        <v>14</v>
      </c>
      <c r="B57" s="152">
        <v>1831</v>
      </c>
      <c r="C57" s="152">
        <v>1717</v>
      </c>
      <c r="D57" s="152">
        <v>3548</v>
      </c>
      <c r="E57" s="231">
        <f t="shared" si="1"/>
        <v>-6.2261059530311358E-2</v>
      </c>
      <c r="F57" s="152">
        <f t="shared" si="2"/>
        <v>-6.2261059530311358E-2</v>
      </c>
      <c r="G57" s="152" t="str">
        <f t="shared" si="3"/>
        <v>SI</v>
      </c>
    </row>
    <row r="58" spans="1:7" ht="15" customHeight="1" x14ac:dyDescent="0.2">
      <c r="A58" s="152" t="s">
        <v>15</v>
      </c>
      <c r="B58" s="152">
        <v>430</v>
      </c>
      <c r="C58" s="152">
        <v>335</v>
      </c>
      <c r="D58" s="152">
        <v>765</v>
      </c>
      <c r="E58" s="231">
        <f t="shared" si="1"/>
        <v>-0.22093023255813948</v>
      </c>
      <c r="F58" s="152">
        <f t="shared" si="2"/>
        <v>-0.22093023255813948</v>
      </c>
      <c r="G58" s="152" t="str">
        <f t="shared" si="3"/>
        <v>SI</v>
      </c>
    </row>
    <row r="59" spans="1:7" ht="15" customHeight="1" x14ac:dyDescent="0.2">
      <c r="A59" s="152" t="s">
        <v>16</v>
      </c>
      <c r="B59" s="152">
        <v>1151</v>
      </c>
      <c r="C59" s="152">
        <v>971</v>
      </c>
      <c r="D59" s="152">
        <v>2122</v>
      </c>
      <c r="E59" s="231">
        <f t="shared" si="1"/>
        <v>-0.156385751520417</v>
      </c>
      <c r="F59" s="152">
        <f t="shared" si="2"/>
        <v>-0.156385751520417</v>
      </c>
      <c r="G59" s="152" t="str">
        <f t="shared" si="3"/>
        <v>SI</v>
      </c>
    </row>
    <row r="60" spans="1:7" ht="15" customHeight="1" x14ac:dyDescent="0.2">
      <c r="A60" s="152" t="s">
        <v>0</v>
      </c>
      <c r="B60" s="152">
        <v>3424</v>
      </c>
      <c r="C60" s="152">
        <v>3214</v>
      </c>
      <c r="D60" s="152">
        <v>6638</v>
      </c>
      <c r="E60" s="231">
        <f t="shared" si="1"/>
        <v>-6.1331775700934621E-2</v>
      </c>
      <c r="F60" s="152">
        <f t="shared" si="2"/>
        <v>-6.1331775700934621E-2</v>
      </c>
      <c r="G60" s="152" t="str">
        <f t="shared" si="3"/>
        <v>SI</v>
      </c>
    </row>
    <row r="61" spans="1:7" ht="15" customHeight="1" x14ac:dyDescent="0.2">
      <c r="A61" s="152" t="s">
        <v>17</v>
      </c>
      <c r="B61" s="152">
        <v>596</v>
      </c>
      <c r="C61" s="152">
        <v>691</v>
      </c>
      <c r="D61" s="152">
        <v>1287</v>
      </c>
      <c r="E61" s="231">
        <f t="shared" si="1"/>
        <v>0.15939597315436238</v>
      </c>
      <c r="F61" s="152">
        <f t="shared" si="2"/>
        <v>0.15939597315436238</v>
      </c>
      <c r="G61" s="152" t="str">
        <f t="shared" si="3"/>
        <v>SI</v>
      </c>
    </row>
    <row r="62" spans="1:7" ht="15" customHeight="1" x14ac:dyDescent="0.2">
      <c r="A62" s="152" t="s">
        <v>18</v>
      </c>
      <c r="B62" s="152">
        <v>509</v>
      </c>
      <c r="C62" s="152">
        <v>432</v>
      </c>
      <c r="D62" s="152">
        <v>941</v>
      </c>
      <c r="E62" s="231">
        <f t="shared" si="1"/>
        <v>-0.15127701375245584</v>
      </c>
      <c r="F62" s="152">
        <f t="shared" si="2"/>
        <v>-0.15127701375245584</v>
      </c>
      <c r="G62" s="152" t="str">
        <f t="shared" si="3"/>
        <v>SI</v>
      </c>
    </row>
    <row r="63" spans="1:7" ht="15" customHeight="1" x14ac:dyDescent="0.2">
      <c r="A63" s="152" t="s">
        <v>50</v>
      </c>
      <c r="B63" s="152">
        <v>3274</v>
      </c>
      <c r="C63" s="152">
        <v>2722</v>
      </c>
      <c r="D63" s="152">
        <v>5996</v>
      </c>
      <c r="E63" s="231">
        <f t="shared" si="1"/>
        <v>-0.16860109957238856</v>
      </c>
      <c r="F63" s="152">
        <f t="shared" si="2"/>
        <v>-0.16860109957238856</v>
      </c>
      <c r="G63" s="152" t="str">
        <f t="shared" si="3"/>
        <v>SI</v>
      </c>
    </row>
    <row r="64" spans="1:7" ht="15" customHeight="1" x14ac:dyDescent="0.2">
      <c r="A64" s="152" t="s">
        <v>19</v>
      </c>
      <c r="B64" s="152">
        <v>315</v>
      </c>
      <c r="C64" s="152">
        <v>415</v>
      </c>
      <c r="D64" s="152">
        <v>730</v>
      </c>
      <c r="E64" s="231">
        <f t="shared" si="1"/>
        <v>0.31746031746031744</v>
      </c>
      <c r="F64" s="152">
        <f t="shared" si="2"/>
        <v>0.31746031746031744</v>
      </c>
      <c r="G64" s="152" t="str">
        <f t="shared" si="3"/>
        <v>SI</v>
      </c>
    </row>
    <row r="65" spans="1:7" ht="15" customHeight="1" x14ac:dyDescent="0.2">
      <c r="A65" s="152" t="s">
        <v>20</v>
      </c>
      <c r="B65" s="152">
        <v>4358</v>
      </c>
      <c r="C65" s="152">
        <v>4133</v>
      </c>
      <c r="D65" s="152">
        <v>8491</v>
      </c>
      <c r="E65" s="231">
        <f t="shared" si="1"/>
        <v>-5.1629187700780177E-2</v>
      </c>
      <c r="F65" s="152">
        <f t="shared" si="2"/>
        <v>-5.1629187700780177E-2</v>
      </c>
      <c r="G65" s="152" t="str">
        <f t="shared" si="3"/>
        <v>SI</v>
      </c>
    </row>
    <row r="66" spans="1:7" ht="15" customHeight="1" x14ac:dyDescent="0.2">
      <c r="A66" s="152" t="s">
        <v>21</v>
      </c>
      <c r="B66" s="152">
        <v>210</v>
      </c>
      <c r="C66" s="152">
        <v>173</v>
      </c>
      <c r="D66" s="152">
        <v>383</v>
      </c>
      <c r="E66" s="231">
        <f t="shared" si="1"/>
        <v>-0.17619047619047623</v>
      </c>
      <c r="F66" s="152">
        <f t="shared" si="2"/>
        <v>-0.17619047619047623</v>
      </c>
      <c r="G66" s="152" t="str">
        <f t="shared" si="3"/>
        <v>SI</v>
      </c>
    </row>
    <row r="67" spans="1:7" ht="15" customHeight="1" x14ac:dyDescent="0.2">
      <c r="A67" s="152" t="s">
        <v>22</v>
      </c>
      <c r="B67" s="152">
        <v>1114</v>
      </c>
      <c r="C67" s="152">
        <v>1047</v>
      </c>
      <c r="D67" s="152">
        <v>2161</v>
      </c>
      <c r="E67" s="231">
        <f t="shared" si="1"/>
        <v>-6.0143626570915654E-2</v>
      </c>
      <c r="F67" s="152">
        <f t="shared" si="2"/>
        <v>-6.0143626570915654E-2</v>
      </c>
      <c r="G67" s="152" t="str">
        <f t="shared" si="3"/>
        <v>SI</v>
      </c>
    </row>
    <row r="68" spans="1:7" ht="15" customHeight="1" x14ac:dyDescent="0.2">
      <c r="A68" s="152" t="s">
        <v>23</v>
      </c>
      <c r="B68" s="152">
        <v>1471</v>
      </c>
      <c r="C68" s="152">
        <v>1246</v>
      </c>
      <c r="D68" s="152">
        <v>2717</v>
      </c>
      <c r="E68" s="231">
        <f t="shared" si="1"/>
        <v>-0.15295717199184233</v>
      </c>
      <c r="F68" s="152">
        <f t="shared" si="2"/>
        <v>-0.15295717199184233</v>
      </c>
      <c r="G68" s="152" t="str">
        <f t="shared" si="3"/>
        <v>SI</v>
      </c>
    </row>
    <row r="69" spans="1:7" ht="30" customHeight="1" x14ac:dyDescent="0.2">
      <c r="A69" s="152" t="s">
        <v>24</v>
      </c>
      <c r="B69" s="152">
        <v>1372</v>
      </c>
      <c r="C69" s="152">
        <v>1261</v>
      </c>
      <c r="D69" s="152">
        <v>2633</v>
      </c>
      <c r="E69" s="231">
        <f t="shared" si="1"/>
        <v>-8.0903790087463512E-2</v>
      </c>
      <c r="F69" s="152">
        <f t="shared" si="2"/>
        <v>-8.0903790087463512E-2</v>
      </c>
      <c r="G69" s="152" t="str">
        <f t="shared" si="3"/>
        <v>SI</v>
      </c>
    </row>
    <row r="70" spans="1:7" ht="15" customHeight="1" x14ac:dyDescent="0.2">
      <c r="A70" s="152" t="s">
        <v>25</v>
      </c>
      <c r="B70" s="152">
        <v>910</v>
      </c>
      <c r="C70" s="152">
        <v>967</v>
      </c>
      <c r="D70" s="152">
        <v>1877</v>
      </c>
      <c r="E70" s="231">
        <f t="shared" si="1"/>
        <v>6.2637362637362637E-2</v>
      </c>
      <c r="F70" s="152">
        <f t="shared" si="2"/>
        <v>6.2637362637362637E-2</v>
      </c>
      <c r="G70" s="152" t="str">
        <f t="shared" si="3"/>
        <v>SI</v>
      </c>
    </row>
    <row r="71" spans="1:7" ht="15" customHeight="1" x14ac:dyDescent="0.2">
      <c r="A71" s="152" t="s">
        <v>26</v>
      </c>
      <c r="B71" s="152">
        <v>1106</v>
      </c>
      <c r="C71" s="152">
        <v>1081</v>
      </c>
      <c r="D71" s="152">
        <v>2187</v>
      </c>
      <c r="E71" s="231">
        <f t="shared" si="1"/>
        <v>-2.2603978300180794E-2</v>
      </c>
      <c r="F71" s="152">
        <f t="shared" si="2"/>
        <v>-2.2603978300180794E-2</v>
      </c>
      <c r="G71" s="152" t="str">
        <f t="shared" si="3"/>
        <v>SI</v>
      </c>
    </row>
    <row r="72" spans="1:7" ht="30" customHeight="1" x14ac:dyDescent="0.2">
      <c r="A72" s="152" t="s">
        <v>27</v>
      </c>
      <c r="B72" s="152">
        <v>1134</v>
      </c>
      <c r="C72" s="152">
        <v>1286</v>
      </c>
      <c r="D72" s="152">
        <v>2420</v>
      </c>
      <c r="E72" s="231">
        <f t="shared" si="1"/>
        <v>0.13403880070546736</v>
      </c>
      <c r="F72" s="152">
        <f t="shared" si="2"/>
        <v>0.13403880070546736</v>
      </c>
      <c r="G72" s="152" t="str">
        <f t="shared" si="3"/>
        <v>SI</v>
      </c>
    </row>
    <row r="73" spans="1:7" ht="30" customHeight="1" x14ac:dyDescent="0.2">
      <c r="A73" s="152" t="s">
        <v>28</v>
      </c>
      <c r="B73" s="152">
        <v>346</v>
      </c>
      <c r="C73" s="152">
        <v>347</v>
      </c>
      <c r="D73" s="152">
        <v>693</v>
      </c>
      <c r="E73" s="231">
        <f t="shared" si="1"/>
        <v>2.8901734104045396E-3</v>
      </c>
      <c r="F73" s="152">
        <f t="shared" si="2"/>
        <v>2.8901734104045396E-3</v>
      </c>
      <c r="G73" s="152" t="str">
        <f t="shared" si="3"/>
        <v>SI</v>
      </c>
    </row>
    <row r="74" spans="1:7" ht="15" customHeight="1" x14ac:dyDescent="0.2">
      <c r="A74" s="152" t="s">
        <v>29</v>
      </c>
      <c r="B74" s="152">
        <v>1544</v>
      </c>
      <c r="C74" s="152">
        <v>1638</v>
      </c>
      <c r="D74" s="152">
        <v>3182</v>
      </c>
      <c r="E74" s="231">
        <f t="shared" si="1"/>
        <v>6.0880829015544036E-2</v>
      </c>
      <c r="F74" s="152">
        <f t="shared" si="2"/>
        <v>6.0880829015544036E-2</v>
      </c>
      <c r="G74" s="152" t="str">
        <f t="shared" si="3"/>
        <v>SI</v>
      </c>
    </row>
    <row r="75" spans="1:7" ht="15" customHeight="1" x14ac:dyDescent="0.2">
      <c r="A75" s="152" t="s">
        <v>30</v>
      </c>
      <c r="B75" s="152">
        <v>261</v>
      </c>
      <c r="C75" s="152">
        <v>194</v>
      </c>
      <c r="D75" s="152">
        <v>455</v>
      </c>
      <c r="E75" s="231">
        <f t="shared" si="1"/>
        <v>-0.25670498084291182</v>
      </c>
      <c r="F75" s="152">
        <f t="shared" si="2"/>
        <v>-0.25670498084291182</v>
      </c>
      <c r="G75" s="152" t="str">
        <f t="shared" si="3"/>
        <v>SI</v>
      </c>
    </row>
    <row r="76" spans="1:7" ht="15" customHeight="1" x14ac:dyDescent="0.2">
      <c r="A76" s="152" t="s">
        <v>31</v>
      </c>
      <c r="B76" s="152">
        <v>1432</v>
      </c>
      <c r="C76" s="152">
        <v>1424</v>
      </c>
      <c r="D76" s="152">
        <v>2856</v>
      </c>
      <c r="E76" s="231">
        <f t="shared" si="1"/>
        <v>-5.5865921787709993E-3</v>
      </c>
      <c r="F76" s="152">
        <f t="shared" si="2"/>
        <v>-5.5865921787709993E-3</v>
      </c>
      <c r="G76" s="152" t="str">
        <f t="shared" si="3"/>
        <v>SI</v>
      </c>
    </row>
    <row r="77" spans="1:7" ht="15" customHeight="1" x14ac:dyDescent="0.2">
      <c r="A77" s="152" t="s">
        <v>32</v>
      </c>
      <c r="B77" s="152">
        <v>930</v>
      </c>
      <c r="C77" s="152">
        <v>928</v>
      </c>
      <c r="D77" s="152">
        <v>1858</v>
      </c>
      <c r="E77" s="231">
        <f t="shared" si="1"/>
        <v>-2.1505376344086446E-3</v>
      </c>
      <c r="F77" s="152">
        <f t="shared" si="2"/>
        <v>-2.1505376344086446E-3</v>
      </c>
      <c r="G77" s="152" t="str">
        <f t="shared" si="3"/>
        <v>SI</v>
      </c>
    </row>
    <row r="78" spans="1:7" ht="15" customHeight="1" x14ac:dyDescent="0.2">
      <c r="A78" s="152" t="s">
        <v>33</v>
      </c>
      <c r="B78" s="152">
        <v>243</v>
      </c>
      <c r="C78" s="152">
        <v>219</v>
      </c>
      <c r="D78" s="152">
        <v>462</v>
      </c>
      <c r="E78" s="231">
        <f t="shared" si="1"/>
        <v>-9.8765432098765427E-2</v>
      </c>
      <c r="F78" s="152">
        <f t="shared" si="2"/>
        <v>-9.8765432098765427E-2</v>
      </c>
      <c r="G78" s="152" t="str">
        <f t="shared" si="3"/>
        <v>SI</v>
      </c>
    </row>
    <row r="79" spans="1:7" ht="15" customHeight="1" x14ac:dyDescent="0.2">
      <c r="A79" s="152" t="s">
        <v>1</v>
      </c>
      <c r="B79" s="152">
        <v>42092</v>
      </c>
      <c r="C79" s="152">
        <v>35565</v>
      </c>
      <c r="D79" s="152">
        <v>77657</v>
      </c>
      <c r="E79" s="231">
        <f t="shared" si="1"/>
        <v>-0.15506509550508407</v>
      </c>
      <c r="F79" s="152">
        <f t="shared" si="2"/>
        <v>-0.15506509550508407</v>
      </c>
      <c r="G79" s="152" t="str">
        <f t="shared" si="3"/>
        <v>SI</v>
      </c>
    </row>
    <row r="80" spans="1:7" ht="15" customHeight="1" x14ac:dyDescent="0.2"/>
    <row r="81" spans="1:4" ht="15" customHeight="1" x14ac:dyDescent="0.2"/>
    <row r="82" spans="1:4" ht="15" customHeight="1" x14ac:dyDescent="0.2"/>
    <row r="83" spans="1:4" ht="15" customHeight="1" x14ac:dyDescent="0.2"/>
    <row r="84" spans="1:4" ht="15" customHeight="1" x14ac:dyDescent="0.2">
      <c r="B84" s="152">
        <v>2022</v>
      </c>
      <c r="C84" s="152">
        <v>2023</v>
      </c>
      <c r="D84" s="152" t="s">
        <v>52</v>
      </c>
    </row>
    <row r="85" spans="1:4" ht="15" customHeight="1" x14ac:dyDescent="0.2">
      <c r="A85" s="152" t="s">
        <v>3</v>
      </c>
      <c r="B85" s="152">
        <v>909</v>
      </c>
      <c r="C85" s="152">
        <v>859</v>
      </c>
      <c r="D85" s="152">
        <v>1768</v>
      </c>
    </row>
    <row r="86" spans="1:4" ht="15" customHeight="1" x14ac:dyDescent="0.2">
      <c r="A86" s="152" t="s">
        <v>4</v>
      </c>
      <c r="B86" s="152">
        <v>1549</v>
      </c>
      <c r="C86" s="152">
        <v>1349</v>
      </c>
      <c r="D86" s="152">
        <v>2898</v>
      </c>
    </row>
    <row r="87" spans="1:4" ht="15" customHeight="1" x14ac:dyDescent="0.2">
      <c r="A87" s="152" t="s">
        <v>5</v>
      </c>
      <c r="B87" s="152">
        <v>411</v>
      </c>
      <c r="C87" s="152">
        <v>286</v>
      </c>
      <c r="D87" s="152">
        <v>697</v>
      </c>
    </row>
    <row r="88" spans="1:4" ht="15" customHeight="1" x14ac:dyDescent="0.2">
      <c r="A88" s="152" t="s">
        <v>6</v>
      </c>
      <c r="B88" s="152">
        <v>157</v>
      </c>
      <c r="C88" s="152">
        <v>165</v>
      </c>
      <c r="D88" s="152">
        <v>322</v>
      </c>
    </row>
    <row r="89" spans="1:4" ht="15" customHeight="1" x14ac:dyDescent="0.2">
      <c r="A89" s="152" t="s">
        <v>7</v>
      </c>
      <c r="B89" s="152">
        <v>402</v>
      </c>
      <c r="C89" s="152">
        <v>355</v>
      </c>
      <c r="D89" s="152">
        <v>757</v>
      </c>
    </row>
    <row r="90" spans="1:4" ht="15" customHeight="1" x14ac:dyDescent="0.2">
      <c r="A90" s="152" t="s">
        <v>8</v>
      </c>
      <c r="B90" s="152">
        <v>1884</v>
      </c>
      <c r="C90" s="152">
        <v>1712</v>
      </c>
      <c r="D90" s="152">
        <v>3596</v>
      </c>
    </row>
    <row r="91" spans="1:4" ht="15" customHeight="1" x14ac:dyDescent="0.2">
      <c r="A91" s="152" t="s">
        <v>9</v>
      </c>
      <c r="B91" s="152">
        <v>6422</v>
      </c>
      <c r="C91" s="152">
        <v>1878</v>
      </c>
      <c r="D91" s="152">
        <v>8300</v>
      </c>
    </row>
    <row r="92" spans="1:4" ht="15" customHeight="1" x14ac:dyDescent="0.2">
      <c r="A92" s="152" t="s">
        <v>1044</v>
      </c>
      <c r="B92" s="152">
        <v>1519</v>
      </c>
      <c r="C92" s="152">
        <v>1524</v>
      </c>
      <c r="D92" s="152">
        <v>3043</v>
      </c>
    </row>
    <row r="93" spans="1:4" ht="15" customHeight="1" x14ac:dyDescent="0.2">
      <c r="A93" s="152" t="s">
        <v>11</v>
      </c>
      <c r="B93" s="152">
        <v>270</v>
      </c>
      <c r="C93" s="152">
        <v>274</v>
      </c>
      <c r="D93" s="152">
        <v>544</v>
      </c>
    </row>
    <row r="94" spans="1:4" ht="15" customHeight="1" x14ac:dyDescent="0.2">
      <c r="A94" s="152" t="s">
        <v>12</v>
      </c>
      <c r="B94" s="152">
        <v>608</v>
      </c>
      <c r="C94" s="152">
        <v>722</v>
      </c>
      <c r="D94" s="152">
        <v>1330</v>
      </c>
    </row>
    <row r="95" spans="1:4" ht="15" customHeight="1" x14ac:dyDescent="0.2">
      <c r="A95" s="152" t="s">
        <v>14</v>
      </c>
      <c r="B95" s="152">
        <v>1831</v>
      </c>
      <c r="C95" s="152">
        <v>1717</v>
      </c>
      <c r="D95" s="152">
        <v>3548</v>
      </c>
    </row>
    <row r="96" spans="1:4" ht="15" customHeight="1" x14ac:dyDescent="0.2">
      <c r="A96" s="152" t="s">
        <v>15</v>
      </c>
      <c r="B96" s="152">
        <v>430</v>
      </c>
      <c r="C96" s="152">
        <v>335</v>
      </c>
      <c r="D96" s="152">
        <v>765</v>
      </c>
    </row>
    <row r="97" spans="1:4" ht="15" customHeight="1" x14ac:dyDescent="0.2">
      <c r="A97" s="152" t="s">
        <v>16</v>
      </c>
      <c r="B97" s="152">
        <v>1151</v>
      </c>
      <c r="C97" s="152">
        <v>971</v>
      </c>
      <c r="D97" s="152">
        <v>2122</v>
      </c>
    </row>
    <row r="98" spans="1:4" ht="15" customHeight="1" x14ac:dyDescent="0.2">
      <c r="A98" s="152" t="s">
        <v>0</v>
      </c>
      <c r="B98" s="152">
        <v>3424</v>
      </c>
      <c r="C98" s="152">
        <v>3214</v>
      </c>
      <c r="D98" s="152">
        <v>6638</v>
      </c>
    </row>
    <row r="99" spans="1:4" ht="15" customHeight="1" x14ac:dyDescent="0.2">
      <c r="A99" s="152" t="s">
        <v>1045</v>
      </c>
      <c r="B99" s="152">
        <v>596</v>
      </c>
      <c r="C99" s="152">
        <v>691</v>
      </c>
      <c r="D99" s="152">
        <v>1287</v>
      </c>
    </row>
    <row r="100" spans="1:4" ht="15" customHeight="1" x14ac:dyDescent="0.2">
      <c r="A100" s="152" t="s">
        <v>18</v>
      </c>
      <c r="B100" s="152">
        <v>509</v>
      </c>
      <c r="C100" s="152">
        <v>432</v>
      </c>
      <c r="D100" s="152">
        <v>941</v>
      </c>
    </row>
    <row r="101" spans="1:4" ht="15" customHeight="1" x14ac:dyDescent="0.2">
      <c r="A101" s="152" t="s">
        <v>50</v>
      </c>
      <c r="B101" s="152">
        <v>3274</v>
      </c>
      <c r="C101" s="152">
        <v>2722</v>
      </c>
      <c r="D101" s="152">
        <v>5996</v>
      </c>
    </row>
    <row r="102" spans="1:4" ht="15" customHeight="1" x14ac:dyDescent="0.2">
      <c r="A102" s="152" t="s">
        <v>19</v>
      </c>
      <c r="B102" s="152">
        <v>315</v>
      </c>
      <c r="C102" s="152">
        <v>415</v>
      </c>
      <c r="D102" s="152">
        <v>730</v>
      </c>
    </row>
    <row r="103" spans="1:4" ht="15" customHeight="1" x14ac:dyDescent="0.2">
      <c r="A103" s="152" t="s">
        <v>20</v>
      </c>
      <c r="B103" s="152">
        <v>4358</v>
      </c>
      <c r="C103" s="152">
        <v>4133</v>
      </c>
      <c r="D103" s="152">
        <v>8491</v>
      </c>
    </row>
    <row r="104" spans="1:4" ht="15" customHeight="1" x14ac:dyDescent="0.2">
      <c r="A104" s="152" t="s">
        <v>21</v>
      </c>
      <c r="B104" s="152">
        <v>210</v>
      </c>
      <c r="C104" s="152">
        <v>173</v>
      </c>
      <c r="D104" s="152">
        <v>383</v>
      </c>
    </row>
    <row r="105" spans="1:4" ht="15" customHeight="1" x14ac:dyDescent="0.2">
      <c r="A105" s="152" t="s">
        <v>22</v>
      </c>
      <c r="B105" s="152">
        <v>1114</v>
      </c>
      <c r="C105" s="152">
        <v>1047</v>
      </c>
      <c r="D105" s="152">
        <v>2161</v>
      </c>
    </row>
    <row r="106" spans="1:4" ht="15" customHeight="1" x14ac:dyDescent="0.2">
      <c r="A106" s="152" t="s">
        <v>23</v>
      </c>
      <c r="B106" s="152">
        <v>1471</v>
      </c>
      <c r="C106" s="152">
        <v>1246</v>
      </c>
      <c r="D106" s="152">
        <v>2717</v>
      </c>
    </row>
    <row r="107" spans="1:4" ht="15" customHeight="1" x14ac:dyDescent="0.2">
      <c r="A107" s="152" t="s">
        <v>24</v>
      </c>
      <c r="B107" s="152">
        <v>1372</v>
      </c>
      <c r="C107" s="152">
        <v>1261</v>
      </c>
      <c r="D107" s="152">
        <v>2633</v>
      </c>
    </row>
    <row r="108" spans="1:4" ht="15" customHeight="1" x14ac:dyDescent="0.2">
      <c r="A108" s="152" t="s">
        <v>25</v>
      </c>
      <c r="B108" s="152">
        <v>910</v>
      </c>
      <c r="C108" s="152">
        <v>967</v>
      </c>
      <c r="D108" s="152">
        <v>1877</v>
      </c>
    </row>
    <row r="109" spans="1:4" ht="15" customHeight="1" x14ac:dyDescent="0.2">
      <c r="A109" s="152" t="s">
        <v>26</v>
      </c>
      <c r="B109" s="152">
        <v>1106</v>
      </c>
      <c r="C109" s="152">
        <v>1081</v>
      </c>
      <c r="D109" s="152">
        <v>2187</v>
      </c>
    </row>
    <row r="110" spans="1:4" ht="15" customHeight="1" x14ac:dyDescent="0.2">
      <c r="A110" s="152" t="s">
        <v>27</v>
      </c>
      <c r="B110" s="152">
        <v>1134</v>
      </c>
      <c r="C110" s="152">
        <v>1286</v>
      </c>
      <c r="D110" s="152">
        <v>2420</v>
      </c>
    </row>
    <row r="111" spans="1:4" ht="15" customHeight="1" x14ac:dyDescent="0.2">
      <c r="A111" s="152" t="s">
        <v>28</v>
      </c>
      <c r="B111" s="152">
        <v>346</v>
      </c>
      <c r="C111" s="152">
        <v>347</v>
      </c>
      <c r="D111" s="152">
        <v>693</v>
      </c>
    </row>
    <row r="112" spans="1:4" ht="15" customHeight="1" x14ac:dyDescent="0.2">
      <c r="A112" s="152" t="s">
        <v>29</v>
      </c>
      <c r="B112" s="152">
        <v>1544</v>
      </c>
      <c r="C112" s="152">
        <v>1638</v>
      </c>
      <c r="D112" s="152">
        <v>3182</v>
      </c>
    </row>
    <row r="113" spans="1:4" ht="15" customHeight="1" x14ac:dyDescent="0.2">
      <c r="A113" s="152" t="s">
        <v>30</v>
      </c>
      <c r="B113" s="152">
        <v>261</v>
      </c>
      <c r="C113" s="152">
        <v>194</v>
      </c>
      <c r="D113" s="152">
        <v>455</v>
      </c>
    </row>
    <row r="114" spans="1:4" ht="15" customHeight="1" x14ac:dyDescent="0.2">
      <c r="A114" s="152" t="s">
        <v>1046</v>
      </c>
      <c r="B114" s="152">
        <v>1432</v>
      </c>
      <c r="C114" s="152">
        <v>1424</v>
      </c>
      <c r="D114" s="152">
        <v>2856</v>
      </c>
    </row>
    <row r="115" spans="1:4" ht="15" customHeight="1" x14ac:dyDescent="0.2">
      <c r="A115" s="152" t="s">
        <v>32</v>
      </c>
      <c r="B115" s="152">
        <v>930</v>
      </c>
      <c r="C115" s="152">
        <v>928</v>
      </c>
      <c r="D115" s="152">
        <v>1858</v>
      </c>
    </row>
    <row r="116" spans="1:4" ht="15" customHeight="1" x14ac:dyDescent="0.2">
      <c r="A116" s="152" t="s">
        <v>33</v>
      </c>
      <c r="B116" s="152">
        <v>243</v>
      </c>
      <c r="C116" s="152">
        <v>219</v>
      </c>
      <c r="D116" s="152">
        <v>462</v>
      </c>
    </row>
    <row r="117" spans="1:4" x14ac:dyDescent="0.2">
      <c r="A117" s="152" t="s">
        <v>52</v>
      </c>
      <c r="B117" s="152">
        <v>42092</v>
      </c>
      <c r="C117" s="152">
        <v>35565</v>
      </c>
      <c r="D117" s="152">
        <v>77657</v>
      </c>
    </row>
  </sheetData>
  <autoFilter ref="G4:H37" xr:uid="{00000000-0009-0000-0000-000001000000}">
    <sortState ref="G5:H37">
      <sortCondition ref="H4:H37"/>
    </sortState>
  </autoFilter>
  <mergeCells count="1">
    <mergeCell ref="H1:I1"/>
  </mergeCells>
  <hyperlinks>
    <hyperlink ref="H1:I1" location="Index!A1" display="Regresar al Índice" xr:uid="{0EBD95A1-5FD8-4C40-B4DD-635166FCFC21}"/>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95644-5425-49BD-B514-38E84136D37C}">
  <sheetPr codeName="Hoja29"/>
  <dimension ref="A1:I54"/>
  <sheetViews>
    <sheetView zoomScaleNormal="100" workbookViewId="0"/>
  </sheetViews>
  <sheetFormatPr baseColWidth="10" defaultColWidth="11.42578125" defaultRowHeight="12.75" x14ac:dyDescent="0.2"/>
  <cols>
    <col min="1" max="3" width="13.85546875" style="152" customWidth="1"/>
    <col min="4" max="4" width="13.28515625" style="152" customWidth="1"/>
    <col min="5" max="5" width="11" style="152" customWidth="1"/>
    <col min="6" max="6" width="13.85546875" style="152" customWidth="1"/>
    <col min="7" max="7" width="16" style="152" customWidth="1"/>
    <col min="8" max="11" width="13.85546875" style="152" customWidth="1"/>
    <col min="12" max="16384" width="11.42578125" style="152"/>
  </cols>
  <sheetData>
    <row r="1" spans="1:9" ht="15" x14ac:dyDescent="0.25">
      <c r="A1" s="27" t="s">
        <v>1844</v>
      </c>
      <c r="H1" s="151" t="s">
        <v>1294</v>
      </c>
      <c r="I1" s="151"/>
    </row>
    <row r="2" spans="1:9" x14ac:dyDescent="0.2">
      <c r="A2" s="152" t="s">
        <v>1707</v>
      </c>
    </row>
    <row r="5" spans="1:9" x14ac:dyDescent="0.2">
      <c r="A5" s="152" t="s">
        <v>1713</v>
      </c>
      <c r="B5" s="152" t="s">
        <v>1714</v>
      </c>
      <c r="C5" s="152" t="s">
        <v>1715</v>
      </c>
      <c r="D5" s="152" t="s">
        <v>1716</v>
      </c>
      <c r="E5" s="152" t="s">
        <v>1717</v>
      </c>
    </row>
    <row r="6" spans="1:9" x14ac:dyDescent="0.2">
      <c r="A6" s="152" t="s">
        <v>1718</v>
      </c>
      <c r="C6" s="152">
        <v>1778</v>
      </c>
      <c r="D6" s="231">
        <f>C6/$D$13</f>
        <v>0.55320472930927189</v>
      </c>
      <c r="E6" s="231">
        <f>C6/$C$11</f>
        <v>0.66293810589112601</v>
      </c>
    </row>
    <row r="7" spans="1:9" x14ac:dyDescent="0.2">
      <c r="A7" s="152" t="s">
        <v>1719</v>
      </c>
      <c r="C7" s="152">
        <v>852</v>
      </c>
      <c r="D7" s="231">
        <f>C7/$D$13</f>
        <v>0.26509023024268824</v>
      </c>
      <c r="E7" s="231">
        <f>C7/$C$11</f>
        <v>0.31767337807606266</v>
      </c>
    </row>
    <row r="8" spans="1:9" x14ac:dyDescent="0.2">
      <c r="A8" s="152" t="s">
        <v>1720</v>
      </c>
      <c r="C8" s="152">
        <v>50</v>
      </c>
      <c r="D8" s="231">
        <f>C8/$D$13</f>
        <v>1.5556938394523958E-2</v>
      </c>
      <c r="E8" s="231">
        <f>C8/$C$11</f>
        <v>1.8642803877703208E-2</v>
      </c>
    </row>
    <row r="9" spans="1:9" x14ac:dyDescent="0.2">
      <c r="A9" s="152" t="s">
        <v>1721</v>
      </c>
      <c r="C9" s="152">
        <v>2</v>
      </c>
      <c r="D9" s="231">
        <f>C9/$D$13</f>
        <v>6.222775357809583E-4</v>
      </c>
      <c r="E9" s="231">
        <f>C9/$C$11</f>
        <v>7.4571215510812821E-4</v>
      </c>
    </row>
    <row r="10" spans="1:9" x14ac:dyDescent="0.2">
      <c r="A10" s="152" t="s">
        <v>1714</v>
      </c>
      <c r="B10" s="152">
        <v>532</v>
      </c>
      <c r="D10" s="231">
        <f>B10/$D$13</f>
        <v>0.1655258245177349</v>
      </c>
      <c r="E10" s="284">
        <f>SUM(E6:E9)</f>
        <v>1</v>
      </c>
    </row>
    <row r="11" spans="1:9" x14ac:dyDescent="0.2">
      <c r="C11" s="152">
        <f>SUM(C6:C9)</f>
        <v>2682</v>
      </c>
    </row>
    <row r="12" spans="1:9" x14ac:dyDescent="0.2">
      <c r="E12" s="284">
        <f>SUM(D6:D9)</f>
        <v>0.8344741754822651</v>
      </c>
    </row>
    <row r="13" spans="1:9" x14ac:dyDescent="0.2">
      <c r="C13" s="152" t="s">
        <v>52</v>
      </c>
      <c r="D13" s="152">
        <f>C11+B10</f>
        <v>3214</v>
      </c>
    </row>
    <row r="14" spans="1:9" x14ac:dyDescent="0.2">
      <c r="E14" s="284"/>
    </row>
    <row r="16" spans="1:9" x14ac:dyDescent="0.2">
      <c r="A16" s="152" t="s">
        <v>1714</v>
      </c>
      <c r="C16" s="231">
        <f>B10/D13</f>
        <v>0.1655258245177349</v>
      </c>
    </row>
    <row r="17" spans="1:5" x14ac:dyDescent="0.2">
      <c r="A17" s="152" t="s">
        <v>1722</v>
      </c>
      <c r="C17" s="231">
        <f>C11/D13</f>
        <v>0.8344741754822651</v>
      </c>
    </row>
    <row r="22" spans="1:5" x14ac:dyDescent="0.2">
      <c r="D22" s="231"/>
    </row>
    <row r="23" spans="1:5" ht="30" customHeight="1" x14ac:dyDescent="0.2">
      <c r="D23" s="231"/>
    </row>
    <row r="24" spans="1:5" x14ac:dyDescent="0.2">
      <c r="D24" s="231"/>
    </row>
    <row r="25" spans="1:5" ht="15" customHeight="1" x14ac:dyDescent="0.2">
      <c r="D25" s="231"/>
    </row>
    <row r="26" spans="1:5" ht="15" customHeight="1" x14ac:dyDescent="0.2"/>
    <row r="27" spans="1:5" ht="15" customHeight="1" x14ac:dyDescent="0.2"/>
    <row r="28" spans="1:5" ht="15" customHeight="1" x14ac:dyDescent="0.2">
      <c r="E28" s="284"/>
    </row>
    <row r="31" spans="1:5" ht="30" customHeight="1" x14ac:dyDescent="0.2"/>
    <row r="32" spans="1:5" ht="30" customHeight="1" x14ac:dyDescent="0.2"/>
    <row r="33" spans="6:6" ht="15" customHeight="1" x14ac:dyDescent="0.2"/>
    <row r="34" spans="6:6" ht="30" customHeight="1" x14ac:dyDescent="0.2">
      <c r="F34" s="284"/>
    </row>
    <row r="35" spans="6:6" ht="15" customHeight="1" x14ac:dyDescent="0.2"/>
    <row r="36" spans="6:6" ht="30" customHeight="1" x14ac:dyDescent="0.2"/>
    <row r="37" spans="6:6" ht="15" customHeight="1" x14ac:dyDescent="0.2"/>
    <row r="38" spans="6:6" ht="15" customHeight="1" x14ac:dyDescent="0.2"/>
    <row r="39" spans="6:6" ht="15" customHeight="1" x14ac:dyDescent="0.2"/>
    <row r="40" spans="6:6" ht="30" customHeight="1" x14ac:dyDescent="0.2"/>
    <row r="41" spans="6:6" ht="30" customHeight="1" x14ac:dyDescent="0.2"/>
    <row r="42" spans="6:6" ht="30" customHeight="1" x14ac:dyDescent="0.2"/>
    <row r="43" spans="6:6" ht="15" customHeight="1" x14ac:dyDescent="0.2"/>
    <row r="44" spans="6:6" ht="30" customHeight="1" x14ac:dyDescent="0.2"/>
    <row r="45" spans="6:6" ht="15" customHeight="1" x14ac:dyDescent="0.2"/>
    <row r="46" spans="6:6" ht="15" customHeight="1" x14ac:dyDescent="0.2"/>
    <row r="47" spans="6:6" ht="15" customHeight="1" x14ac:dyDescent="0.2"/>
    <row r="48" spans="6:6" ht="30"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sheetData>
  <mergeCells count="1">
    <mergeCell ref="H1:I1"/>
  </mergeCells>
  <hyperlinks>
    <hyperlink ref="H1:I1" location="Index!A1" display="Regresar al Índice" xr:uid="{E666B68B-DBB2-4828-B754-341E011F9B38}"/>
  </hyperlink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C8DB0-38E2-40A1-AC15-3EC774F5AFD5}">
  <sheetPr codeName="Hoja30"/>
  <dimension ref="A1:J78"/>
  <sheetViews>
    <sheetView zoomScaleNormal="100" workbookViewId="0"/>
  </sheetViews>
  <sheetFormatPr baseColWidth="10" defaultColWidth="11.42578125" defaultRowHeight="12.75" x14ac:dyDescent="0.2"/>
  <cols>
    <col min="1" max="1" width="11.42578125" style="152"/>
    <col min="2" max="2" width="17.28515625" style="152" customWidth="1"/>
    <col min="3" max="3" width="17.28515625" style="152" bestFit="1" customWidth="1"/>
    <col min="4" max="6" width="17.28515625" style="152" customWidth="1"/>
    <col min="7" max="7" width="17.28515625" style="152" bestFit="1" customWidth="1"/>
    <col min="8" max="8" width="15.85546875" style="152" bestFit="1" customWidth="1"/>
    <col min="9" max="16384" width="11.42578125" style="152"/>
  </cols>
  <sheetData>
    <row r="1" spans="1:10" ht="15" x14ac:dyDescent="0.25">
      <c r="A1" s="27" t="s">
        <v>1845</v>
      </c>
      <c r="H1" s="151" t="s">
        <v>1294</v>
      </c>
      <c r="I1" s="151"/>
    </row>
    <row r="2" spans="1:10" x14ac:dyDescent="0.2">
      <c r="A2" s="152" t="s">
        <v>1707</v>
      </c>
    </row>
    <row r="5" spans="1:10" x14ac:dyDescent="0.2">
      <c r="B5" s="152" t="s">
        <v>1723</v>
      </c>
    </row>
    <row r="6" spans="1:10" x14ac:dyDescent="0.2">
      <c r="A6" s="152" t="s">
        <v>1724</v>
      </c>
      <c r="B6" s="152" t="s">
        <v>1725</v>
      </c>
      <c r="C6" s="273" t="s">
        <v>1718</v>
      </c>
      <c r="D6" s="273" t="s">
        <v>1719</v>
      </c>
      <c r="E6" s="273" t="s">
        <v>1720</v>
      </c>
      <c r="F6" s="273" t="s">
        <v>1726</v>
      </c>
      <c r="G6" s="273"/>
      <c r="H6" s="273"/>
      <c r="I6" s="273"/>
      <c r="J6" s="273"/>
    </row>
    <row r="7" spans="1:10" x14ac:dyDescent="0.2">
      <c r="A7" s="152">
        <v>1</v>
      </c>
      <c r="B7" s="231" t="s">
        <v>1727</v>
      </c>
      <c r="C7" s="231">
        <v>1.366742596810934E-2</v>
      </c>
      <c r="D7" s="231">
        <v>1.053740779768177E-2</v>
      </c>
      <c r="E7" s="231">
        <v>0</v>
      </c>
      <c r="F7" s="231">
        <v>0</v>
      </c>
      <c r="G7" s="231"/>
      <c r="H7" s="234"/>
      <c r="I7" s="234"/>
      <c r="J7" s="234"/>
    </row>
    <row r="8" spans="1:10" x14ac:dyDescent="0.2">
      <c r="A8" s="152">
        <v>2</v>
      </c>
      <c r="B8" s="231" t="s">
        <v>1728</v>
      </c>
      <c r="C8" s="231">
        <v>0.41867881548974945</v>
      </c>
      <c r="D8" s="231">
        <v>3.1612223393045311E-3</v>
      </c>
      <c r="E8" s="231">
        <v>1.5151515151515152E-2</v>
      </c>
      <c r="F8" s="231">
        <v>0.5</v>
      </c>
      <c r="G8" s="231"/>
      <c r="H8" s="234"/>
      <c r="I8" s="234"/>
      <c r="J8" s="234"/>
    </row>
    <row r="9" spans="1:10" x14ac:dyDescent="0.2">
      <c r="A9" s="152">
        <v>3</v>
      </c>
      <c r="B9" s="231" t="s">
        <v>1729</v>
      </c>
      <c r="C9" s="231">
        <v>0.365375854214123</v>
      </c>
      <c r="D9" s="231">
        <v>7.4815595363540571E-2</v>
      </c>
      <c r="E9" s="231">
        <v>0.48484848484848486</v>
      </c>
      <c r="F9" s="231">
        <v>0.25</v>
      </c>
      <c r="G9" s="231"/>
      <c r="H9" s="234"/>
      <c r="I9" s="234"/>
      <c r="J9" s="234"/>
    </row>
    <row r="10" spans="1:10" x14ac:dyDescent="0.2">
      <c r="A10" s="152">
        <v>4</v>
      </c>
      <c r="B10" s="231" t="s">
        <v>1730</v>
      </c>
      <c r="C10" s="231">
        <v>0.14851936218678816</v>
      </c>
      <c r="D10" s="231">
        <v>0.37091675447839834</v>
      </c>
      <c r="E10" s="231">
        <v>0.39393939393939392</v>
      </c>
      <c r="F10" s="231">
        <v>0.25</v>
      </c>
      <c r="G10" s="231"/>
      <c r="H10" s="234"/>
      <c r="I10" s="234"/>
      <c r="J10" s="234"/>
    </row>
    <row r="11" spans="1:10" x14ac:dyDescent="0.2">
      <c r="A11" s="152">
        <v>5</v>
      </c>
      <c r="B11" s="231" t="s">
        <v>1731</v>
      </c>
      <c r="C11" s="231">
        <v>4.3735763097949888E-2</v>
      </c>
      <c r="D11" s="231">
        <v>0.36775553213909379</v>
      </c>
      <c r="E11" s="231">
        <v>7.575757575757576E-2</v>
      </c>
      <c r="F11" s="231">
        <v>0</v>
      </c>
      <c r="G11" s="231"/>
      <c r="H11" s="234"/>
      <c r="I11" s="234"/>
      <c r="J11" s="234"/>
    </row>
    <row r="12" spans="1:10" x14ac:dyDescent="0.2">
      <c r="A12" s="152">
        <v>6</v>
      </c>
      <c r="B12" s="231" t="s">
        <v>1732</v>
      </c>
      <c r="C12" s="231">
        <v>4.1002277904328022E-3</v>
      </c>
      <c r="D12" s="231">
        <v>0.17281348788198103</v>
      </c>
      <c r="E12" s="231">
        <v>3.0303030303030304E-2</v>
      </c>
      <c r="F12" s="231">
        <v>0</v>
      </c>
      <c r="G12" s="231"/>
      <c r="H12" s="234"/>
      <c r="I12" s="234"/>
      <c r="J12" s="234"/>
    </row>
    <row r="13" spans="1:10" x14ac:dyDescent="0.2">
      <c r="B13" s="152" t="s">
        <v>52</v>
      </c>
      <c r="C13" s="231">
        <v>1</v>
      </c>
      <c r="D13" s="231">
        <v>1</v>
      </c>
      <c r="E13" s="231">
        <v>1</v>
      </c>
      <c r="F13" s="231">
        <v>1</v>
      </c>
      <c r="G13" s="231"/>
      <c r="H13" s="234"/>
      <c r="I13" s="234"/>
      <c r="J13" s="234"/>
    </row>
    <row r="14" spans="1:10" x14ac:dyDescent="0.2">
      <c r="C14" s="234"/>
      <c r="D14" s="234"/>
      <c r="E14" s="234"/>
      <c r="F14" s="234"/>
    </row>
    <row r="15" spans="1:10" x14ac:dyDescent="0.2">
      <c r="C15" s="231"/>
      <c r="D15" s="231"/>
      <c r="E15" s="231"/>
      <c r="F15" s="273"/>
      <c r="G15" s="273"/>
    </row>
    <row r="16" spans="1:10" x14ac:dyDescent="0.2">
      <c r="C16" s="231"/>
      <c r="D16" s="273"/>
      <c r="E16" s="273"/>
      <c r="F16" s="273"/>
      <c r="G16" s="273"/>
    </row>
    <row r="17" spans="2:7" x14ac:dyDescent="0.2">
      <c r="C17" s="273"/>
      <c r="D17" s="273"/>
      <c r="E17" s="273"/>
      <c r="F17" s="280"/>
      <c r="G17" s="273"/>
    </row>
    <row r="18" spans="2:7" x14ac:dyDescent="0.2">
      <c r="C18" s="281"/>
      <c r="D18" s="281"/>
      <c r="E18" s="281"/>
      <c r="F18" s="281"/>
    </row>
    <row r="19" spans="2:7" x14ac:dyDescent="0.2">
      <c r="B19" s="281"/>
      <c r="C19" s="282"/>
      <c r="D19" s="282"/>
      <c r="E19" s="282"/>
      <c r="F19" s="282"/>
    </row>
    <row r="20" spans="2:7" x14ac:dyDescent="0.2">
      <c r="B20" s="281"/>
      <c r="C20" s="282"/>
      <c r="D20" s="282"/>
      <c r="E20" s="282"/>
      <c r="F20" s="282"/>
    </row>
    <row r="21" spans="2:7" ht="15" customHeight="1" x14ac:dyDescent="0.2">
      <c r="B21" s="281"/>
      <c r="C21" s="282"/>
      <c r="D21" s="282"/>
      <c r="E21" s="282"/>
      <c r="F21" s="282"/>
    </row>
    <row r="22" spans="2:7" ht="15" customHeight="1" x14ac:dyDescent="0.2">
      <c r="B22" s="281"/>
      <c r="C22" s="282"/>
      <c r="D22" s="282"/>
      <c r="E22" s="282"/>
      <c r="F22" s="282"/>
    </row>
    <row r="23" spans="2:7" ht="15" customHeight="1" x14ac:dyDescent="0.2">
      <c r="B23" s="281"/>
      <c r="C23" s="282"/>
      <c r="D23" s="282"/>
      <c r="E23" s="282"/>
      <c r="F23" s="282"/>
    </row>
    <row r="24" spans="2:7" ht="15" customHeight="1" x14ac:dyDescent="0.2">
      <c r="B24" s="281"/>
      <c r="C24" s="282"/>
      <c r="D24" s="282"/>
      <c r="E24" s="282"/>
      <c r="F24" s="282"/>
    </row>
    <row r="25" spans="2:7" ht="15" customHeight="1" x14ac:dyDescent="0.2">
      <c r="B25" s="281"/>
      <c r="C25" s="282"/>
      <c r="D25" s="282"/>
      <c r="E25" s="282"/>
      <c r="F25" s="282"/>
    </row>
    <row r="26" spans="2:7" ht="15" customHeight="1" x14ac:dyDescent="0.2"/>
    <row r="27" spans="2:7" ht="15" customHeight="1" x14ac:dyDescent="0.2">
      <c r="C27" s="281"/>
      <c r="D27" s="281"/>
      <c r="E27" s="281"/>
      <c r="F27" s="281"/>
      <c r="G27" s="281"/>
    </row>
    <row r="28" spans="2:7" ht="15" customHeight="1" x14ac:dyDescent="0.2">
      <c r="B28" s="281"/>
    </row>
    <row r="29" spans="2:7" ht="15" customHeight="1" x14ac:dyDescent="0.2">
      <c r="B29" s="281"/>
    </row>
    <row r="30" spans="2:7" x14ac:dyDescent="0.2">
      <c r="B30" s="281"/>
    </row>
    <row r="31" spans="2:7" x14ac:dyDescent="0.2">
      <c r="B31" s="281"/>
    </row>
    <row r="32" spans="2:7" x14ac:dyDescent="0.2">
      <c r="B32" s="281"/>
    </row>
    <row r="33" spans="2:2" x14ac:dyDescent="0.2">
      <c r="B33" s="281"/>
    </row>
    <row r="34" spans="2:2" x14ac:dyDescent="0.2">
      <c r="B34" s="281"/>
    </row>
    <row r="39" spans="2:2" ht="15" customHeight="1" x14ac:dyDescent="0.2"/>
    <row r="40" spans="2:2" ht="15" customHeight="1" x14ac:dyDescent="0.2"/>
    <row r="41" spans="2:2" ht="15" customHeight="1" x14ac:dyDescent="0.2"/>
    <row r="42" spans="2:2" ht="15" customHeight="1" x14ac:dyDescent="0.2"/>
    <row r="43" spans="2:2" ht="15" customHeight="1" x14ac:dyDescent="0.2"/>
    <row r="44" spans="2:2" ht="15" customHeight="1" x14ac:dyDescent="0.2"/>
    <row r="45" spans="2:2" ht="15" customHeight="1" x14ac:dyDescent="0.2"/>
    <row r="47" spans="2:2" ht="15" customHeight="1" x14ac:dyDescent="0.2"/>
    <row r="48" spans="2:2" ht="15" customHeight="1" x14ac:dyDescent="0.2">
      <c r="B48" s="283"/>
    </row>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sheetData>
  <mergeCells count="1">
    <mergeCell ref="H1:I1"/>
  </mergeCells>
  <hyperlinks>
    <hyperlink ref="H1:I1" location="Index!A1" display="Regresar al Índice" xr:uid="{D0529601-C717-483D-935C-28C5083F38CE}"/>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307CA-FA19-4300-BB93-6B89F64065E2}">
  <sheetPr codeName="Hoja31"/>
  <dimension ref="A1:M134"/>
  <sheetViews>
    <sheetView workbookViewId="0"/>
  </sheetViews>
  <sheetFormatPr baseColWidth="10" defaultRowHeight="12.75" x14ac:dyDescent="0.2"/>
  <cols>
    <col min="1" max="16384" width="11.42578125" style="82"/>
  </cols>
  <sheetData>
    <row r="1" spans="1:13" ht="15" x14ac:dyDescent="0.25">
      <c r="A1" s="27" t="s">
        <v>1848</v>
      </c>
      <c r="B1" s="82" t="s">
        <v>53</v>
      </c>
      <c r="C1" s="82" t="s">
        <v>53</v>
      </c>
      <c r="D1" s="82" t="s">
        <v>53</v>
      </c>
      <c r="E1" s="82" t="s">
        <v>53</v>
      </c>
      <c r="F1" s="82" t="s">
        <v>53</v>
      </c>
      <c r="G1" s="82" t="s">
        <v>53</v>
      </c>
      <c r="H1" s="151" t="s">
        <v>1294</v>
      </c>
      <c r="I1" s="151"/>
    </row>
    <row r="2" spans="1:13" x14ac:dyDescent="0.2">
      <c r="A2" s="82" t="s">
        <v>1247</v>
      </c>
      <c r="B2" s="82" t="s">
        <v>53</v>
      </c>
      <c r="C2" s="82" t="s">
        <v>53</v>
      </c>
      <c r="D2" s="82" t="s">
        <v>53</v>
      </c>
      <c r="E2" s="82" t="s">
        <v>53</v>
      </c>
      <c r="F2" s="82" t="s">
        <v>53</v>
      </c>
      <c r="G2" s="82" t="s">
        <v>53</v>
      </c>
      <c r="H2" s="82" t="s">
        <v>53</v>
      </c>
    </row>
    <row r="6" spans="1:13" x14ac:dyDescent="0.2">
      <c r="A6" s="82" t="s">
        <v>285</v>
      </c>
      <c r="B6" s="82" t="s">
        <v>329</v>
      </c>
      <c r="C6" s="82" t="s">
        <v>54</v>
      </c>
      <c r="D6" s="82" t="s">
        <v>402</v>
      </c>
      <c r="E6" s="82" t="s">
        <v>403</v>
      </c>
      <c r="F6" s="82" t="s">
        <v>1</v>
      </c>
      <c r="G6" s="82" t="s">
        <v>55</v>
      </c>
      <c r="H6" s="82" t="s">
        <v>56</v>
      </c>
      <c r="I6" s="82" t="s">
        <v>57</v>
      </c>
      <c r="J6" s="82" t="s">
        <v>58</v>
      </c>
      <c r="K6" s="82" t="s">
        <v>404</v>
      </c>
      <c r="L6" s="82" t="s">
        <v>405</v>
      </c>
      <c r="M6" s="82" t="s">
        <v>406</v>
      </c>
    </row>
    <row r="7" spans="1:13" x14ac:dyDescent="0.2">
      <c r="A7" s="82" t="s">
        <v>59</v>
      </c>
      <c r="B7" s="82" t="s">
        <v>60</v>
      </c>
      <c r="C7" s="82">
        <v>80.8927820181501</v>
      </c>
      <c r="D7" s="82">
        <v>81.002269999999996</v>
      </c>
      <c r="E7" s="82">
        <v>76.225970000000004</v>
      </c>
      <c r="F7" s="271">
        <v>3.2545700000000002</v>
      </c>
      <c r="G7" s="271">
        <v>3.3545099999999999</v>
      </c>
      <c r="H7" s="271">
        <v>5.9303299999999997</v>
      </c>
      <c r="I7" s="82">
        <v>0.45662999999999998</v>
      </c>
      <c r="J7" s="82">
        <v>0.27533000000000002</v>
      </c>
      <c r="K7" s="82">
        <v>2.8444500000000001</v>
      </c>
      <c r="L7" s="82">
        <v>1.08246</v>
      </c>
      <c r="M7" s="82">
        <v>0.48125000000000001</v>
      </c>
    </row>
    <row r="8" spans="1:13" x14ac:dyDescent="0.2">
      <c r="A8" s="82" t="s">
        <v>53</v>
      </c>
      <c r="B8" s="82" t="s">
        <v>61</v>
      </c>
      <c r="C8" s="82">
        <v>81.290942965322401</v>
      </c>
      <c r="D8" s="82">
        <v>81.448670000000007</v>
      </c>
      <c r="E8" s="82">
        <v>76.580719999999999</v>
      </c>
      <c r="F8" s="271">
        <v>3.5522900000000002</v>
      </c>
      <c r="G8" s="271">
        <v>3.6920700000000002</v>
      </c>
      <c r="H8" s="271">
        <v>6.1743100000000002</v>
      </c>
      <c r="I8" s="82">
        <v>0.55108999999999997</v>
      </c>
      <c r="J8" s="82">
        <v>0.30259000000000003</v>
      </c>
      <c r="K8" s="82">
        <v>2.8944899999999998</v>
      </c>
      <c r="L8" s="82">
        <v>0.46539999999999998</v>
      </c>
      <c r="M8" s="82">
        <v>0.50051999999999996</v>
      </c>
    </row>
    <row r="9" spans="1:13" x14ac:dyDescent="0.2">
      <c r="A9" s="82" t="s">
        <v>53</v>
      </c>
      <c r="B9" s="82" t="s">
        <v>62</v>
      </c>
      <c r="C9" s="82">
        <v>81.887433139010795</v>
      </c>
      <c r="D9" s="82">
        <v>82.092449999999999</v>
      </c>
      <c r="E9" s="82">
        <v>76.870040000000003</v>
      </c>
      <c r="F9" s="271">
        <v>4.2522700000000002</v>
      </c>
      <c r="G9" s="271">
        <v>4.3492899999999999</v>
      </c>
      <c r="H9" s="271">
        <v>6.3327200000000001</v>
      </c>
      <c r="I9" s="82">
        <v>0.79042000000000001</v>
      </c>
      <c r="J9" s="82">
        <v>0.35541</v>
      </c>
      <c r="K9" s="82">
        <v>3.0034299999999998</v>
      </c>
      <c r="L9" s="82">
        <v>0.37779000000000001</v>
      </c>
      <c r="M9" s="82">
        <v>0.51300000000000001</v>
      </c>
    </row>
    <row r="10" spans="1:13" x14ac:dyDescent="0.2">
      <c r="A10" s="82" t="s">
        <v>53</v>
      </c>
      <c r="B10" s="82" t="s">
        <v>63</v>
      </c>
      <c r="C10" s="82">
        <v>81.941522928060607</v>
      </c>
      <c r="D10" s="82">
        <v>82.305779999999999</v>
      </c>
      <c r="E10" s="82">
        <v>77.140060000000005</v>
      </c>
      <c r="F10" s="271">
        <v>4.6494200000000001</v>
      </c>
      <c r="G10" s="271">
        <v>4.5427799999999996</v>
      </c>
      <c r="H10" s="271">
        <v>6.3485300000000002</v>
      </c>
      <c r="I10" s="82">
        <v>0.25986999999999999</v>
      </c>
      <c r="J10" s="82">
        <v>0.37090000000000001</v>
      </c>
      <c r="K10" s="82">
        <v>2.9709599999999998</v>
      </c>
      <c r="L10" s="82">
        <v>0.35127999999999998</v>
      </c>
      <c r="M10" s="82">
        <v>0.51424999999999998</v>
      </c>
    </row>
    <row r="11" spans="1:13" x14ac:dyDescent="0.2">
      <c r="A11" s="82" t="s">
        <v>53</v>
      </c>
      <c r="B11" s="82" t="s">
        <v>64</v>
      </c>
      <c r="C11" s="82">
        <v>81.668820241601097</v>
      </c>
      <c r="D11" s="82">
        <v>82.42877</v>
      </c>
      <c r="E11" s="82">
        <v>77.482420000000005</v>
      </c>
      <c r="F11" s="271">
        <v>4.6314200000000003</v>
      </c>
      <c r="G11" s="271">
        <v>4.6555999999999997</v>
      </c>
      <c r="H11" s="271">
        <v>6.0250700000000004</v>
      </c>
      <c r="I11" s="82">
        <v>0.14943000000000001</v>
      </c>
      <c r="J11" s="82">
        <v>0.37992999999999999</v>
      </c>
      <c r="K11" s="82">
        <v>2.6975899999999999</v>
      </c>
      <c r="L11" s="82">
        <v>0.44380999999999998</v>
      </c>
      <c r="M11" s="82">
        <v>0.48874000000000001</v>
      </c>
    </row>
    <row r="12" spans="1:13" x14ac:dyDescent="0.2">
      <c r="A12" s="82" t="s">
        <v>53</v>
      </c>
      <c r="B12" s="82" t="s">
        <v>65</v>
      </c>
      <c r="C12" s="82">
        <v>81.619237934972006</v>
      </c>
      <c r="D12" s="82">
        <v>82.260990000000007</v>
      </c>
      <c r="E12" s="82">
        <v>77.498260000000002</v>
      </c>
      <c r="F12" s="271">
        <v>4.0880299999999998</v>
      </c>
      <c r="G12" s="271">
        <v>3.9207000000000001</v>
      </c>
      <c r="H12" s="271">
        <v>5.1428900000000004</v>
      </c>
      <c r="I12" s="82">
        <v>-0.20354</v>
      </c>
      <c r="J12" s="82">
        <v>0.32100000000000001</v>
      </c>
      <c r="K12" s="82">
        <v>2.17543</v>
      </c>
      <c r="L12" s="82">
        <v>2.0449999999999999E-2</v>
      </c>
      <c r="M12" s="82">
        <v>0.41879</v>
      </c>
    </row>
    <row r="13" spans="1:13" x14ac:dyDescent="0.2">
      <c r="A13" s="82" t="s">
        <v>53</v>
      </c>
      <c r="B13" s="82" t="s">
        <v>66</v>
      </c>
      <c r="C13" s="82">
        <v>81.5921930404471</v>
      </c>
      <c r="D13" s="82">
        <v>82.07423</v>
      </c>
      <c r="E13" s="82">
        <v>77.478279999999998</v>
      </c>
      <c r="F13" s="271">
        <v>3.47262</v>
      </c>
      <c r="G13" s="271">
        <v>2.9805700000000002</v>
      </c>
      <c r="H13" s="271">
        <v>4.3328199999999999</v>
      </c>
      <c r="I13" s="82">
        <v>-0.22703000000000001</v>
      </c>
      <c r="J13" s="82">
        <v>0.24504999999999999</v>
      </c>
      <c r="K13" s="82">
        <v>1.90886</v>
      </c>
      <c r="L13" s="82">
        <v>-2.5780000000000001E-2</v>
      </c>
      <c r="M13" s="82">
        <v>0.35409000000000002</v>
      </c>
    </row>
    <row r="14" spans="1:13" x14ac:dyDescent="0.2">
      <c r="A14" s="82" t="s">
        <v>53</v>
      </c>
      <c r="B14" s="82" t="s">
        <v>67</v>
      </c>
      <c r="C14" s="82">
        <v>81.824328385119301</v>
      </c>
      <c r="D14" s="82">
        <v>82.263270000000006</v>
      </c>
      <c r="E14" s="82">
        <v>77.954269999999994</v>
      </c>
      <c r="F14" s="271">
        <v>3.4565299999999999</v>
      </c>
      <c r="G14" s="271">
        <v>2.91777</v>
      </c>
      <c r="H14" s="271">
        <v>4.8182299999999998</v>
      </c>
      <c r="I14" s="82">
        <v>0.23032</v>
      </c>
      <c r="J14" s="82">
        <v>0.23995</v>
      </c>
      <c r="K14" s="82">
        <v>2.0204900000000001</v>
      </c>
      <c r="L14" s="82">
        <v>0.61434999999999995</v>
      </c>
      <c r="M14" s="82">
        <v>0.39291999999999999</v>
      </c>
    </row>
    <row r="15" spans="1:13" x14ac:dyDescent="0.2">
      <c r="A15" s="82" t="s">
        <v>53</v>
      </c>
      <c r="B15" s="82" t="s">
        <v>68</v>
      </c>
      <c r="C15" s="82">
        <v>82.132339683875202</v>
      </c>
      <c r="D15" s="82">
        <v>82.672470000000004</v>
      </c>
      <c r="E15" s="82">
        <v>78.476420000000005</v>
      </c>
      <c r="F15" s="271">
        <v>3.3902999999999999</v>
      </c>
      <c r="G15" s="271">
        <v>3.0012099999999999</v>
      </c>
      <c r="H15" s="271">
        <v>4.7384000000000004</v>
      </c>
      <c r="I15" s="82">
        <v>0.49742999999999998</v>
      </c>
      <c r="J15" s="82">
        <v>0.24673</v>
      </c>
      <c r="K15" s="82">
        <v>2.0619100000000001</v>
      </c>
      <c r="L15" s="82">
        <v>0.66981000000000002</v>
      </c>
      <c r="M15" s="82">
        <v>0.38653999999999999</v>
      </c>
    </row>
    <row r="16" spans="1:13" x14ac:dyDescent="0.2">
      <c r="A16" s="82" t="s">
        <v>53</v>
      </c>
      <c r="B16" s="82" t="s">
        <v>69</v>
      </c>
      <c r="C16" s="82">
        <v>82.522988160346202</v>
      </c>
      <c r="D16" s="82">
        <v>82.732439999999997</v>
      </c>
      <c r="E16" s="82">
        <v>79.267899999999997</v>
      </c>
      <c r="F16" s="271">
        <v>3.3591099999999998</v>
      </c>
      <c r="G16" s="271">
        <v>2.7610100000000002</v>
      </c>
      <c r="H16" s="271">
        <v>5.6597200000000001</v>
      </c>
      <c r="I16" s="82">
        <v>7.2550000000000003E-2</v>
      </c>
      <c r="J16" s="82">
        <v>0.22722000000000001</v>
      </c>
      <c r="K16" s="82">
        <v>1.5761799999999999</v>
      </c>
      <c r="L16" s="82">
        <v>1.0085599999999999</v>
      </c>
      <c r="M16" s="82">
        <v>0.45983000000000002</v>
      </c>
    </row>
    <row r="17" spans="1:13" x14ac:dyDescent="0.2">
      <c r="A17" s="82" t="s">
        <v>53</v>
      </c>
      <c r="B17" s="82" t="s">
        <v>70</v>
      </c>
      <c r="C17" s="82">
        <v>83.292265160165897</v>
      </c>
      <c r="D17" s="82">
        <v>83.024730000000005</v>
      </c>
      <c r="E17" s="82">
        <v>79.276160000000004</v>
      </c>
      <c r="F17" s="271">
        <v>3.61869</v>
      </c>
      <c r="G17" s="271">
        <v>3.0890599999999999</v>
      </c>
      <c r="H17" s="271">
        <v>5.6736500000000003</v>
      </c>
      <c r="I17" s="82">
        <v>0.35328999999999999</v>
      </c>
      <c r="J17" s="82">
        <v>0.25385000000000002</v>
      </c>
      <c r="K17" s="82">
        <v>1.13564</v>
      </c>
      <c r="L17" s="82">
        <v>1.043E-2</v>
      </c>
      <c r="M17" s="82">
        <v>0.46094000000000002</v>
      </c>
    </row>
    <row r="18" spans="1:13" x14ac:dyDescent="0.2">
      <c r="A18" s="82" t="s">
        <v>53</v>
      </c>
      <c r="B18" s="82" t="s">
        <v>71</v>
      </c>
      <c r="C18" s="82">
        <v>83.770058296772604</v>
      </c>
      <c r="D18" s="82">
        <v>83.623720000000006</v>
      </c>
      <c r="E18" s="82">
        <v>79.117729999999995</v>
      </c>
      <c r="F18" s="271">
        <v>3.97404</v>
      </c>
      <c r="G18" s="271">
        <v>3.7076799999999999</v>
      </c>
      <c r="H18" s="271">
        <v>4.9171899999999997</v>
      </c>
      <c r="I18" s="82">
        <v>0.72145999999999999</v>
      </c>
      <c r="J18" s="82">
        <v>0.30384</v>
      </c>
      <c r="K18" s="82">
        <v>1.60127</v>
      </c>
      <c r="L18" s="82">
        <v>-0.19985</v>
      </c>
      <c r="M18" s="82">
        <v>0.40081</v>
      </c>
    </row>
    <row r="19" spans="1:13" x14ac:dyDescent="0.2">
      <c r="A19" s="82" t="s">
        <v>72</v>
      </c>
      <c r="B19" s="82" t="s">
        <v>60</v>
      </c>
      <c r="C19" s="82">
        <v>84.519051625698694</v>
      </c>
      <c r="D19" s="82">
        <v>84.357849999999999</v>
      </c>
      <c r="E19" s="82">
        <v>79.785219999999995</v>
      </c>
      <c r="F19" s="271">
        <v>4.4828099999999997</v>
      </c>
      <c r="G19" s="271">
        <v>4.1425700000000001</v>
      </c>
      <c r="H19" s="271">
        <v>4.66934</v>
      </c>
      <c r="I19" s="82">
        <v>0.87788999999999995</v>
      </c>
      <c r="J19" s="82">
        <v>0.33883000000000002</v>
      </c>
      <c r="K19" s="82">
        <v>2.3403</v>
      </c>
      <c r="L19" s="82">
        <v>0.84367000000000003</v>
      </c>
      <c r="M19" s="82">
        <v>0.38102000000000003</v>
      </c>
    </row>
    <row r="20" spans="1:13" x14ac:dyDescent="0.2">
      <c r="A20" s="82" t="s">
        <v>53</v>
      </c>
      <c r="B20" s="82" t="s">
        <v>61</v>
      </c>
      <c r="C20" s="82">
        <v>84.733157040687601</v>
      </c>
      <c r="D20" s="82">
        <v>84.74503</v>
      </c>
      <c r="E20" s="82">
        <v>80.448570000000004</v>
      </c>
      <c r="F20" s="271">
        <v>4.2344400000000002</v>
      </c>
      <c r="G20" s="271">
        <v>4.0471599999999999</v>
      </c>
      <c r="H20" s="271">
        <v>5.0506900000000003</v>
      </c>
      <c r="I20" s="82">
        <v>0.45898</v>
      </c>
      <c r="J20" s="82">
        <v>0.33116000000000001</v>
      </c>
      <c r="K20" s="82">
        <v>3.0196999999999998</v>
      </c>
      <c r="L20" s="82">
        <v>0.83143</v>
      </c>
      <c r="M20" s="82">
        <v>0.41144999999999998</v>
      </c>
    </row>
    <row r="21" spans="1:13" x14ac:dyDescent="0.2">
      <c r="A21" s="82" t="s">
        <v>53</v>
      </c>
      <c r="B21" s="82" t="s">
        <v>62</v>
      </c>
      <c r="C21" s="82">
        <v>84.965292385359703</v>
      </c>
      <c r="D21" s="82">
        <v>84.630390000000006</v>
      </c>
      <c r="E21" s="82">
        <v>80.703450000000004</v>
      </c>
      <c r="F21" s="271">
        <v>3.7586499999999998</v>
      </c>
      <c r="G21" s="271">
        <v>3.0915599999999999</v>
      </c>
      <c r="H21" s="271">
        <v>4.9868699999999997</v>
      </c>
      <c r="I21" s="82">
        <v>-0.13527</v>
      </c>
      <c r="J21" s="82">
        <v>0.25405</v>
      </c>
      <c r="K21" s="82">
        <v>3.1144500000000002</v>
      </c>
      <c r="L21" s="82">
        <v>0.31680999999999998</v>
      </c>
      <c r="M21" s="82">
        <v>0.40637000000000001</v>
      </c>
    </row>
    <row r="22" spans="1:13" x14ac:dyDescent="0.2">
      <c r="A22" s="82" t="s">
        <v>53</v>
      </c>
      <c r="B22" s="82" t="s">
        <v>63</v>
      </c>
      <c r="C22" s="82">
        <v>84.806779253560904</v>
      </c>
      <c r="D22" s="82">
        <v>84.641019999999997</v>
      </c>
      <c r="E22" s="82">
        <v>80.963830000000002</v>
      </c>
      <c r="F22" s="271">
        <v>3.4967100000000002</v>
      </c>
      <c r="G22" s="271">
        <v>2.8372700000000002</v>
      </c>
      <c r="H22" s="271">
        <v>4.9569099999999997</v>
      </c>
      <c r="I22" s="82">
        <v>1.256E-2</v>
      </c>
      <c r="J22" s="82">
        <v>0.23341999999999999</v>
      </c>
      <c r="K22" s="82">
        <v>2.8904200000000002</v>
      </c>
      <c r="L22" s="82">
        <v>0.32263999999999998</v>
      </c>
      <c r="M22" s="82">
        <v>0.40398000000000001</v>
      </c>
    </row>
    <row r="23" spans="1:13" x14ac:dyDescent="0.2">
      <c r="A23" s="82" t="s">
        <v>53</v>
      </c>
      <c r="B23" s="82" t="s">
        <v>64</v>
      </c>
      <c r="C23" s="82">
        <v>84.535579061241705</v>
      </c>
      <c r="D23" s="82">
        <v>84.931790000000007</v>
      </c>
      <c r="E23" s="82">
        <v>81.070599999999999</v>
      </c>
      <c r="F23" s="271">
        <v>3.5102199999999999</v>
      </c>
      <c r="G23" s="271">
        <v>3.0365799999999998</v>
      </c>
      <c r="H23" s="271">
        <v>4.63096</v>
      </c>
      <c r="I23" s="82">
        <v>0.34353</v>
      </c>
      <c r="J23" s="82">
        <v>0.24959000000000001</v>
      </c>
      <c r="K23" s="82">
        <v>2.7328600000000001</v>
      </c>
      <c r="L23" s="82">
        <v>0.13186999999999999</v>
      </c>
      <c r="M23" s="82">
        <v>0.37796000000000002</v>
      </c>
    </row>
    <row r="24" spans="1:13" x14ac:dyDescent="0.2">
      <c r="A24" s="82" t="s">
        <v>53</v>
      </c>
      <c r="B24" s="82" t="s">
        <v>65</v>
      </c>
      <c r="C24" s="82">
        <v>84.682072239918298</v>
      </c>
      <c r="D24" s="82">
        <v>85.216480000000004</v>
      </c>
      <c r="E24" s="82">
        <v>81.457729999999998</v>
      </c>
      <c r="F24" s="271">
        <v>3.7525900000000001</v>
      </c>
      <c r="G24" s="271">
        <v>3.5928200000000001</v>
      </c>
      <c r="H24" s="271">
        <v>5.1091100000000003</v>
      </c>
      <c r="I24" s="82">
        <v>0.3352</v>
      </c>
      <c r="J24" s="82">
        <v>0.29458000000000001</v>
      </c>
      <c r="K24" s="82">
        <v>3.0024999999999999</v>
      </c>
      <c r="L24" s="82">
        <v>0.47752</v>
      </c>
      <c r="M24" s="82">
        <v>0.41610000000000003</v>
      </c>
    </row>
    <row r="25" spans="1:13" x14ac:dyDescent="0.2">
      <c r="A25" s="82" t="s">
        <v>53</v>
      </c>
      <c r="B25" s="82" t="s">
        <v>66</v>
      </c>
      <c r="C25" s="82">
        <v>84.914958831660599</v>
      </c>
      <c r="D25" s="82">
        <v>85.412350000000004</v>
      </c>
      <c r="E25" s="82">
        <v>81.716049999999996</v>
      </c>
      <c r="F25" s="271">
        <v>4.0724099999999996</v>
      </c>
      <c r="G25" s="271">
        <v>4.0671900000000001</v>
      </c>
      <c r="H25" s="271">
        <v>5.4696100000000003</v>
      </c>
      <c r="I25" s="82">
        <v>0.22985</v>
      </c>
      <c r="J25" s="82">
        <v>0.33277000000000001</v>
      </c>
      <c r="K25" s="82">
        <v>2.8757999999999999</v>
      </c>
      <c r="L25" s="82">
        <v>0.31712000000000001</v>
      </c>
      <c r="M25" s="82">
        <v>0.44475999999999999</v>
      </c>
    </row>
    <row r="26" spans="1:13" x14ac:dyDescent="0.2">
      <c r="A26" s="82" t="s">
        <v>53</v>
      </c>
      <c r="B26" s="82" t="s">
        <v>67</v>
      </c>
      <c r="C26" s="82">
        <v>85.219965142135905</v>
      </c>
      <c r="D26" s="82">
        <v>85.649209999999997</v>
      </c>
      <c r="E26" s="82">
        <v>81.20975</v>
      </c>
      <c r="F26" s="271">
        <v>4.1499100000000002</v>
      </c>
      <c r="G26" s="271">
        <v>4.11599</v>
      </c>
      <c r="H26" s="271">
        <v>4.1761299999999997</v>
      </c>
      <c r="I26" s="82">
        <v>0.27732000000000001</v>
      </c>
      <c r="J26" s="82">
        <v>0.33668999999999999</v>
      </c>
      <c r="K26" s="82">
        <v>2.4221499999999998</v>
      </c>
      <c r="L26" s="82">
        <v>-0.61958000000000002</v>
      </c>
      <c r="M26" s="82">
        <v>0.34151999999999999</v>
      </c>
    </row>
    <row r="27" spans="1:13" x14ac:dyDescent="0.2">
      <c r="A27" s="82" t="s">
        <v>53</v>
      </c>
      <c r="B27" s="82" t="s">
        <v>68</v>
      </c>
      <c r="C27" s="82">
        <v>85.596339924274304</v>
      </c>
      <c r="D27" s="82">
        <v>86.192790000000002</v>
      </c>
      <c r="E27" s="82">
        <v>81.268299999999996</v>
      </c>
      <c r="F27" s="271">
        <v>4.2175799999999999</v>
      </c>
      <c r="G27" s="271">
        <v>4.2581499999999997</v>
      </c>
      <c r="H27" s="271">
        <v>3.5575999999999999</v>
      </c>
      <c r="I27" s="82">
        <v>0.63465000000000005</v>
      </c>
      <c r="J27" s="82">
        <v>0.34810000000000002</v>
      </c>
      <c r="K27" s="82">
        <v>2.1751800000000001</v>
      </c>
      <c r="L27" s="82">
        <v>7.2099999999999997E-2</v>
      </c>
      <c r="M27" s="82">
        <v>0.29174</v>
      </c>
    </row>
    <row r="28" spans="1:13" x14ac:dyDescent="0.2">
      <c r="A28" s="82" t="s">
        <v>53</v>
      </c>
      <c r="B28" s="82" t="s">
        <v>69</v>
      </c>
      <c r="C28" s="82">
        <v>86.069625578460204</v>
      </c>
      <c r="D28" s="82">
        <v>86.288439999999994</v>
      </c>
      <c r="E28" s="82">
        <v>81.698819999999998</v>
      </c>
      <c r="F28" s="271">
        <v>4.2977600000000002</v>
      </c>
      <c r="G28" s="271">
        <v>4.29819</v>
      </c>
      <c r="H28" s="271">
        <v>3.0667200000000001</v>
      </c>
      <c r="I28" s="82">
        <v>0.11098</v>
      </c>
      <c r="J28" s="82">
        <v>0.35131000000000001</v>
      </c>
      <c r="K28" s="82">
        <v>1.82124</v>
      </c>
      <c r="L28" s="82">
        <v>0.52976000000000001</v>
      </c>
      <c r="M28" s="82">
        <v>0.25203999999999999</v>
      </c>
    </row>
    <row r="29" spans="1:13" x14ac:dyDescent="0.2">
      <c r="A29" s="82" t="s">
        <v>53</v>
      </c>
      <c r="B29" s="82" t="s">
        <v>70</v>
      </c>
      <c r="C29" s="82">
        <v>86.763777871266299</v>
      </c>
      <c r="D29" s="82">
        <v>86.45926</v>
      </c>
      <c r="E29" s="82">
        <v>81.875169999999997</v>
      </c>
      <c r="F29" s="271">
        <v>4.1678699999999997</v>
      </c>
      <c r="G29" s="271">
        <v>4.1367599999999998</v>
      </c>
      <c r="H29" s="271">
        <v>3.2784200000000001</v>
      </c>
      <c r="I29" s="82">
        <v>0.19796</v>
      </c>
      <c r="J29" s="82">
        <v>0.33835999999999999</v>
      </c>
      <c r="K29" s="82">
        <v>2.161</v>
      </c>
      <c r="L29" s="82">
        <v>0.21584999999999999</v>
      </c>
      <c r="M29" s="82">
        <v>0.26917999999999997</v>
      </c>
    </row>
    <row r="30" spans="1:13" x14ac:dyDescent="0.2">
      <c r="A30" s="82" t="s">
        <v>53</v>
      </c>
      <c r="B30" s="82" t="s">
        <v>71</v>
      </c>
      <c r="C30" s="82">
        <v>87.188983712963505</v>
      </c>
      <c r="D30" s="82">
        <v>86.932990000000004</v>
      </c>
      <c r="E30" s="82">
        <v>82.197550000000007</v>
      </c>
      <c r="F30" s="271">
        <v>4.0813199999999998</v>
      </c>
      <c r="G30" s="271">
        <v>3.9573299999999998</v>
      </c>
      <c r="H30" s="271">
        <v>3.8927</v>
      </c>
      <c r="I30" s="82">
        <v>0.54791999999999996</v>
      </c>
      <c r="J30" s="82">
        <v>0.32394000000000001</v>
      </c>
      <c r="K30" s="82">
        <v>2.7078700000000002</v>
      </c>
      <c r="L30" s="82">
        <v>0.39373999999999998</v>
      </c>
      <c r="M30" s="82">
        <v>0.31874000000000002</v>
      </c>
    </row>
    <row r="31" spans="1:13" x14ac:dyDescent="0.2">
      <c r="A31" s="82" t="s">
        <v>73</v>
      </c>
      <c r="B31" s="82" t="s">
        <v>60</v>
      </c>
      <c r="C31" s="82">
        <v>87.110102770599198</v>
      </c>
      <c r="D31" s="82">
        <v>86.930710000000005</v>
      </c>
      <c r="E31" s="82">
        <v>82.29674</v>
      </c>
      <c r="F31" s="271">
        <v>3.0656400000000001</v>
      </c>
      <c r="G31" s="271">
        <v>3.0499399999999999</v>
      </c>
      <c r="H31" s="271">
        <v>3.14785</v>
      </c>
      <c r="I31" s="82">
        <v>-2.6199999999999999E-3</v>
      </c>
      <c r="J31" s="82">
        <v>0.25068000000000001</v>
      </c>
      <c r="K31" s="82">
        <v>2.3535599999999999</v>
      </c>
      <c r="L31" s="82">
        <v>0.12068</v>
      </c>
      <c r="M31" s="82">
        <v>0.25861000000000001</v>
      </c>
    </row>
    <row r="32" spans="1:13" x14ac:dyDescent="0.2">
      <c r="A32" s="82" t="s">
        <v>53</v>
      </c>
      <c r="B32" s="82" t="s">
        <v>61</v>
      </c>
      <c r="C32" s="82">
        <v>87.275377126029198</v>
      </c>
      <c r="D32" s="82">
        <v>87.361159999999998</v>
      </c>
      <c r="E32" s="82">
        <v>82.412469999999999</v>
      </c>
      <c r="F32" s="271">
        <v>3.00027</v>
      </c>
      <c r="G32" s="271">
        <v>3.0870700000000002</v>
      </c>
      <c r="H32" s="271">
        <v>2.4411800000000001</v>
      </c>
      <c r="I32" s="82">
        <v>0.49517</v>
      </c>
      <c r="J32" s="82">
        <v>0.25369000000000003</v>
      </c>
      <c r="K32" s="82">
        <v>2.51675</v>
      </c>
      <c r="L32" s="82">
        <v>0.14061999999999999</v>
      </c>
      <c r="M32" s="82">
        <v>0.20119000000000001</v>
      </c>
    </row>
    <row r="33" spans="1:13" x14ac:dyDescent="0.2">
      <c r="A33" s="82" t="s">
        <v>53</v>
      </c>
      <c r="B33" s="82" t="s">
        <v>62</v>
      </c>
      <c r="C33" s="82">
        <v>87.630716990203695</v>
      </c>
      <c r="D33" s="82">
        <v>87.461380000000005</v>
      </c>
      <c r="E33" s="82">
        <v>82.898790000000005</v>
      </c>
      <c r="F33" s="271">
        <v>3.13707</v>
      </c>
      <c r="G33" s="271">
        <v>3.34511</v>
      </c>
      <c r="H33" s="271">
        <v>2.7202600000000001</v>
      </c>
      <c r="I33" s="82">
        <v>0.11471000000000001</v>
      </c>
      <c r="J33" s="82">
        <v>0.27456999999999998</v>
      </c>
      <c r="K33" s="82">
        <v>2.3989799999999999</v>
      </c>
      <c r="L33" s="82">
        <v>0.59011000000000002</v>
      </c>
      <c r="M33" s="82">
        <v>0.22391</v>
      </c>
    </row>
    <row r="34" spans="1:13" x14ac:dyDescent="0.2">
      <c r="A34" s="82" t="s">
        <v>53</v>
      </c>
      <c r="B34" s="82" t="s">
        <v>63</v>
      </c>
      <c r="C34" s="82">
        <v>87.403840375022497</v>
      </c>
      <c r="D34" s="82">
        <v>87.457579999999993</v>
      </c>
      <c r="E34" s="82">
        <v>83.418859999999995</v>
      </c>
      <c r="F34" s="271">
        <v>3.0623300000000002</v>
      </c>
      <c r="G34" s="271">
        <v>3.3276500000000002</v>
      </c>
      <c r="H34" s="271">
        <v>3.03226</v>
      </c>
      <c r="I34" s="82">
        <v>-4.3400000000000001E-3</v>
      </c>
      <c r="J34" s="82">
        <v>0.27316000000000001</v>
      </c>
      <c r="K34" s="82">
        <v>2.11137</v>
      </c>
      <c r="L34" s="82">
        <v>0.62736000000000003</v>
      </c>
      <c r="M34" s="82">
        <v>0.24923999999999999</v>
      </c>
    </row>
    <row r="35" spans="1:13" x14ac:dyDescent="0.2">
      <c r="A35" s="82" t="s">
        <v>53</v>
      </c>
      <c r="B35" s="82" t="s">
        <v>64</v>
      </c>
      <c r="C35" s="82">
        <v>86.967365827273298</v>
      </c>
      <c r="D35" s="82">
        <v>87.386219999999994</v>
      </c>
      <c r="E35" s="82">
        <v>83.711619999999996</v>
      </c>
      <c r="F35" s="271">
        <v>2.8766400000000001</v>
      </c>
      <c r="G35" s="271">
        <v>2.8898799999999998</v>
      </c>
      <c r="H35" s="271">
        <v>3.2576800000000001</v>
      </c>
      <c r="I35" s="82">
        <v>-8.1600000000000006E-2</v>
      </c>
      <c r="J35" s="82">
        <v>0.23769000000000001</v>
      </c>
      <c r="K35" s="82">
        <v>1.3846099999999999</v>
      </c>
      <c r="L35" s="82">
        <v>0.35094999999999998</v>
      </c>
      <c r="M35" s="82">
        <v>0.26750000000000002</v>
      </c>
    </row>
    <row r="36" spans="1:13" x14ac:dyDescent="0.2">
      <c r="A36" s="82" t="s">
        <v>53</v>
      </c>
      <c r="B36" s="82" t="s">
        <v>65</v>
      </c>
      <c r="C36" s="82">
        <v>87.113107758879707</v>
      </c>
      <c r="D36" s="82">
        <v>87.651929999999993</v>
      </c>
      <c r="E36" s="82">
        <v>84.226190000000003</v>
      </c>
      <c r="F36" s="271">
        <v>2.8707799999999999</v>
      </c>
      <c r="G36" s="271">
        <v>2.8579599999999998</v>
      </c>
      <c r="H36" s="271">
        <v>3.3986499999999999</v>
      </c>
      <c r="I36" s="82">
        <v>0.30407000000000001</v>
      </c>
      <c r="J36" s="82">
        <v>0.2351</v>
      </c>
      <c r="K36" s="82">
        <v>1.5801499999999999</v>
      </c>
      <c r="L36" s="82">
        <v>0.61468999999999996</v>
      </c>
      <c r="M36" s="82">
        <v>0.27889999999999998</v>
      </c>
    </row>
    <row r="37" spans="1:13" x14ac:dyDescent="0.2">
      <c r="A37" s="82" t="s">
        <v>53</v>
      </c>
      <c r="B37" s="82" t="s">
        <v>66</v>
      </c>
      <c r="C37" s="82">
        <v>87.240819760802907</v>
      </c>
      <c r="D37" s="82">
        <v>87.867540000000005</v>
      </c>
      <c r="E37" s="82">
        <v>84.862679999999997</v>
      </c>
      <c r="F37" s="271">
        <v>2.7390500000000002</v>
      </c>
      <c r="G37" s="271">
        <v>2.8745099999999999</v>
      </c>
      <c r="H37" s="271">
        <v>3.8506900000000002</v>
      </c>
      <c r="I37" s="82">
        <v>0.24598</v>
      </c>
      <c r="J37" s="82">
        <v>0.23644000000000001</v>
      </c>
      <c r="K37" s="82">
        <v>1.6288400000000001</v>
      </c>
      <c r="L37" s="82">
        <v>0.75568999999999997</v>
      </c>
      <c r="M37" s="82">
        <v>0.31535999999999997</v>
      </c>
    </row>
    <row r="38" spans="1:13" x14ac:dyDescent="0.2">
      <c r="A38" s="82" t="s">
        <v>53</v>
      </c>
      <c r="B38" s="82" t="s">
        <v>67</v>
      </c>
      <c r="C38" s="82">
        <v>87.4248752929864</v>
      </c>
      <c r="D38" s="82">
        <v>87.950289999999995</v>
      </c>
      <c r="E38" s="82">
        <v>84.584389999999999</v>
      </c>
      <c r="F38" s="271">
        <v>2.5873200000000001</v>
      </c>
      <c r="G38" s="271">
        <v>2.6866300000000001</v>
      </c>
      <c r="H38" s="271">
        <v>4.1554599999999997</v>
      </c>
      <c r="I38" s="82">
        <v>9.418E-2</v>
      </c>
      <c r="J38" s="82">
        <v>0.22117999999999999</v>
      </c>
      <c r="K38" s="82">
        <v>1.17021</v>
      </c>
      <c r="L38" s="82">
        <v>-0.32793</v>
      </c>
      <c r="M38" s="82">
        <v>0.33986</v>
      </c>
    </row>
    <row r="39" spans="1:13" x14ac:dyDescent="0.2">
      <c r="A39" s="82" t="s">
        <v>53</v>
      </c>
      <c r="B39" s="82" t="s">
        <v>68</v>
      </c>
      <c r="C39" s="82">
        <v>87.752419015565806</v>
      </c>
      <c r="D39" s="82">
        <v>88.524230000000003</v>
      </c>
      <c r="E39" s="82">
        <v>85.098259999999996</v>
      </c>
      <c r="F39" s="271">
        <v>2.5188899999999999</v>
      </c>
      <c r="G39" s="271">
        <v>2.70492</v>
      </c>
      <c r="H39" s="271">
        <v>4.7127400000000002</v>
      </c>
      <c r="I39" s="82">
        <v>0.65256999999999998</v>
      </c>
      <c r="J39" s="82">
        <v>0.22266</v>
      </c>
      <c r="K39" s="82">
        <v>1.8330900000000001</v>
      </c>
      <c r="L39" s="82">
        <v>0.60753000000000001</v>
      </c>
      <c r="M39" s="82">
        <v>0.38449</v>
      </c>
    </row>
    <row r="40" spans="1:13" x14ac:dyDescent="0.2">
      <c r="A40" s="82" t="s">
        <v>53</v>
      </c>
      <c r="B40" s="82" t="s">
        <v>69</v>
      </c>
      <c r="C40" s="82">
        <v>88.203918504717805</v>
      </c>
      <c r="D40" s="82">
        <v>88.873450000000005</v>
      </c>
      <c r="E40" s="82">
        <v>85.612830000000002</v>
      </c>
      <c r="F40" s="271">
        <v>2.47973</v>
      </c>
      <c r="G40" s="271">
        <v>2.9957799999999999</v>
      </c>
      <c r="H40" s="271">
        <v>4.7907700000000002</v>
      </c>
      <c r="I40" s="82">
        <v>0.39449000000000001</v>
      </c>
      <c r="J40" s="82">
        <v>0.24628</v>
      </c>
      <c r="K40" s="82">
        <v>1.73108</v>
      </c>
      <c r="L40" s="82">
        <v>0.60467000000000004</v>
      </c>
      <c r="M40" s="82">
        <v>0.39072000000000001</v>
      </c>
    </row>
    <row r="41" spans="1:13" x14ac:dyDescent="0.2">
      <c r="A41" s="82" t="s">
        <v>53</v>
      </c>
      <c r="B41" s="82" t="s">
        <v>70</v>
      </c>
      <c r="C41" s="82">
        <v>88.685467876675304</v>
      </c>
      <c r="D41" s="82">
        <v>88.761849999999995</v>
      </c>
      <c r="E41" s="82">
        <v>85.680340000000001</v>
      </c>
      <c r="F41" s="271">
        <v>2.2148500000000002</v>
      </c>
      <c r="G41" s="271">
        <v>2.6632099999999999</v>
      </c>
      <c r="H41" s="271">
        <v>4.6475200000000001</v>
      </c>
      <c r="I41" s="82">
        <v>-0.12556999999999999</v>
      </c>
      <c r="J41" s="82">
        <v>0.21926999999999999</v>
      </c>
      <c r="K41" s="82">
        <v>1.48691</v>
      </c>
      <c r="L41" s="82">
        <v>7.8850000000000003E-2</v>
      </c>
      <c r="M41" s="82">
        <v>0.37928000000000001</v>
      </c>
    </row>
    <row r="42" spans="1:13" x14ac:dyDescent="0.2">
      <c r="A42" s="82" t="s">
        <v>53</v>
      </c>
      <c r="B42" s="82" t="s">
        <v>71</v>
      </c>
      <c r="C42" s="82">
        <v>89.046817717410903</v>
      </c>
      <c r="D42" s="82">
        <v>89.161940000000001</v>
      </c>
      <c r="E42" s="82">
        <v>85.620410000000007</v>
      </c>
      <c r="F42" s="271">
        <v>2.1308099999999999</v>
      </c>
      <c r="G42" s="271">
        <v>2.56399</v>
      </c>
      <c r="H42" s="271">
        <v>4.1641899999999996</v>
      </c>
      <c r="I42" s="82">
        <v>0.45073999999999997</v>
      </c>
      <c r="J42" s="82">
        <v>0.2112</v>
      </c>
      <c r="K42" s="82">
        <v>1.94878</v>
      </c>
      <c r="L42" s="82">
        <v>-6.9949999999999998E-2</v>
      </c>
      <c r="M42" s="82">
        <v>0.34055999999999997</v>
      </c>
    </row>
    <row r="43" spans="1:13" x14ac:dyDescent="0.2">
      <c r="A43" s="82" t="s">
        <v>74</v>
      </c>
      <c r="B43" s="82" t="s">
        <v>60</v>
      </c>
      <c r="C43" s="82">
        <v>89.3863813931126</v>
      </c>
      <c r="D43" s="82">
        <v>89.73133</v>
      </c>
      <c r="E43" s="82">
        <v>85.43235</v>
      </c>
      <c r="F43" s="271">
        <v>2.6131099999999998</v>
      </c>
      <c r="G43" s="271">
        <v>3.22167</v>
      </c>
      <c r="H43" s="271">
        <v>3.81013</v>
      </c>
      <c r="I43" s="82">
        <v>0.63859999999999995</v>
      </c>
      <c r="J43" s="82">
        <v>0.26458999999999999</v>
      </c>
      <c r="K43" s="82">
        <v>2.6836099999999998</v>
      </c>
      <c r="L43" s="82">
        <v>-0.21964</v>
      </c>
      <c r="M43" s="82">
        <v>0.31209999999999999</v>
      </c>
    </row>
    <row r="44" spans="1:13" x14ac:dyDescent="0.2">
      <c r="A44" s="82" t="s">
        <v>53</v>
      </c>
      <c r="B44" s="82" t="s">
        <v>61</v>
      </c>
      <c r="C44" s="82">
        <v>89.7777811166536</v>
      </c>
      <c r="D44" s="82">
        <v>89.99324</v>
      </c>
      <c r="E44" s="82">
        <v>86.182500000000005</v>
      </c>
      <c r="F44" s="271">
        <v>2.8672499999999999</v>
      </c>
      <c r="G44" s="271">
        <v>3.0128699999999999</v>
      </c>
      <c r="H44" s="271">
        <v>4.5746000000000002</v>
      </c>
      <c r="I44" s="82">
        <v>0.29188999999999998</v>
      </c>
      <c r="J44" s="82">
        <v>0.24767</v>
      </c>
      <c r="K44" s="82">
        <v>2.6711499999999999</v>
      </c>
      <c r="L44" s="82">
        <v>0.87805999999999995</v>
      </c>
      <c r="M44" s="82">
        <v>0.37345</v>
      </c>
    </row>
    <row r="45" spans="1:13" x14ac:dyDescent="0.2">
      <c r="A45" s="82" t="s">
        <v>53</v>
      </c>
      <c r="B45" s="82" t="s">
        <v>62</v>
      </c>
      <c r="C45" s="82">
        <v>89.910000600997606</v>
      </c>
      <c r="D45" s="82">
        <v>90.310580000000002</v>
      </c>
      <c r="E45" s="82">
        <v>86.597189999999998</v>
      </c>
      <c r="F45" s="271">
        <v>2.60101</v>
      </c>
      <c r="G45" s="271">
        <v>3.2576700000000001</v>
      </c>
      <c r="H45" s="271">
        <v>4.4613399999999999</v>
      </c>
      <c r="I45" s="82">
        <v>0.35261999999999999</v>
      </c>
      <c r="J45" s="82">
        <v>0.26750000000000002</v>
      </c>
      <c r="K45" s="82">
        <v>2.78037</v>
      </c>
      <c r="L45" s="82">
        <v>0.48116999999999999</v>
      </c>
      <c r="M45" s="82">
        <v>0.36438999999999999</v>
      </c>
    </row>
    <row r="46" spans="1:13" x14ac:dyDescent="0.2">
      <c r="A46" s="82" t="s">
        <v>53</v>
      </c>
      <c r="B46" s="82" t="s">
        <v>63</v>
      </c>
      <c r="C46" s="82">
        <v>89.625277961415904</v>
      </c>
      <c r="D46" s="82">
        <v>90.483670000000004</v>
      </c>
      <c r="E46" s="82">
        <v>86.947119999999998</v>
      </c>
      <c r="F46" s="271">
        <v>2.5415800000000002</v>
      </c>
      <c r="G46" s="271">
        <v>3.46007</v>
      </c>
      <c r="H46" s="271">
        <v>4.2295600000000002</v>
      </c>
      <c r="I46" s="82">
        <v>0.19166</v>
      </c>
      <c r="J46" s="82">
        <v>0.28387000000000001</v>
      </c>
      <c r="K46" s="82">
        <v>2.8804699999999999</v>
      </c>
      <c r="L46" s="82">
        <v>0.40409</v>
      </c>
      <c r="M46" s="82">
        <v>0.34581000000000001</v>
      </c>
    </row>
    <row r="47" spans="1:13" x14ac:dyDescent="0.2">
      <c r="A47" s="82" t="s">
        <v>53</v>
      </c>
      <c r="B47" s="82" t="s">
        <v>64</v>
      </c>
      <c r="C47" s="82">
        <v>89.225614520103406</v>
      </c>
      <c r="D47" s="82">
        <v>90.539850000000001</v>
      </c>
      <c r="E47" s="82">
        <v>86.82244</v>
      </c>
      <c r="F47" s="271">
        <v>2.59666</v>
      </c>
      <c r="G47" s="271">
        <v>3.6088499999999999</v>
      </c>
      <c r="H47" s="271">
        <v>3.71611</v>
      </c>
      <c r="I47" s="82">
        <v>6.2089999999999999E-2</v>
      </c>
      <c r="J47" s="82">
        <v>0.29587000000000002</v>
      </c>
      <c r="K47" s="82">
        <v>2.2769200000000001</v>
      </c>
      <c r="L47" s="82">
        <v>-0.1434</v>
      </c>
      <c r="M47" s="82">
        <v>0.30452000000000001</v>
      </c>
    </row>
    <row r="48" spans="1:13" x14ac:dyDescent="0.2">
      <c r="A48" s="82" t="s">
        <v>53</v>
      </c>
      <c r="B48" s="82" t="s">
        <v>65</v>
      </c>
      <c r="C48" s="82">
        <v>89.324027886291205</v>
      </c>
      <c r="D48" s="82">
        <v>90.552000000000007</v>
      </c>
      <c r="E48" s="82">
        <v>87.127589999999998</v>
      </c>
      <c r="F48" s="271">
        <v>2.5379900000000002</v>
      </c>
      <c r="G48" s="271">
        <v>3.3086199999999999</v>
      </c>
      <c r="H48" s="271">
        <v>3.4447800000000002</v>
      </c>
      <c r="I48" s="82">
        <v>1.342E-2</v>
      </c>
      <c r="J48" s="82">
        <v>0.27161999999999997</v>
      </c>
      <c r="K48" s="82">
        <v>1.88869</v>
      </c>
      <c r="L48" s="82">
        <v>0.35147</v>
      </c>
      <c r="M48" s="82">
        <v>0.28262999999999999</v>
      </c>
    </row>
    <row r="49" spans="1:13" x14ac:dyDescent="0.2">
      <c r="A49" s="82" t="s">
        <v>53</v>
      </c>
      <c r="B49" s="82" t="s">
        <v>66</v>
      </c>
      <c r="C49" s="82">
        <v>89.556914478033505</v>
      </c>
      <c r="D49" s="82">
        <v>90.695490000000007</v>
      </c>
      <c r="E49" s="82">
        <v>88.235249999999994</v>
      </c>
      <c r="F49" s="271">
        <v>2.65483</v>
      </c>
      <c r="G49" s="271">
        <v>3.2184200000000001</v>
      </c>
      <c r="H49" s="271">
        <v>3.9741599999999999</v>
      </c>
      <c r="I49" s="82">
        <v>0.15845999999999999</v>
      </c>
      <c r="J49" s="82">
        <v>0.26432</v>
      </c>
      <c r="K49" s="82">
        <v>2.1784500000000002</v>
      </c>
      <c r="L49" s="82">
        <v>1.2713099999999999</v>
      </c>
      <c r="M49" s="82">
        <v>0.32529999999999998</v>
      </c>
    </row>
    <row r="50" spans="1:13" x14ac:dyDescent="0.2">
      <c r="A50" s="82" t="s">
        <v>53</v>
      </c>
      <c r="B50" s="82" t="s">
        <v>67</v>
      </c>
      <c r="C50" s="82">
        <v>89.809333493599397</v>
      </c>
      <c r="D50" s="82">
        <v>90.863259999999997</v>
      </c>
      <c r="E50" s="82">
        <v>88.708489999999998</v>
      </c>
      <c r="F50" s="271">
        <v>2.7274400000000001</v>
      </c>
      <c r="G50" s="271">
        <v>3.3120699999999998</v>
      </c>
      <c r="H50" s="271">
        <v>4.8757200000000003</v>
      </c>
      <c r="I50" s="82">
        <v>0.18498999999999999</v>
      </c>
      <c r="J50" s="82">
        <v>0.27189999999999998</v>
      </c>
      <c r="K50" s="82">
        <v>1.9081300000000001</v>
      </c>
      <c r="L50" s="82">
        <v>0.53632999999999997</v>
      </c>
      <c r="M50" s="82">
        <v>0.39750000000000002</v>
      </c>
    </row>
    <row r="51" spans="1:13" x14ac:dyDescent="0.2">
      <c r="A51" s="82" t="s">
        <v>53</v>
      </c>
      <c r="B51" s="82" t="s">
        <v>68</v>
      </c>
      <c r="C51" s="82">
        <v>90.357743854798997</v>
      </c>
      <c r="D51" s="82">
        <v>91.343829999999997</v>
      </c>
      <c r="E51" s="82">
        <v>89.070819999999998</v>
      </c>
      <c r="F51" s="271">
        <v>2.96895</v>
      </c>
      <c r="G51" s="271">
        <v>3.1851099999999999</v>
      </c>
      <c r="H51" s="271">
        <v>4.6681999999999997</v>
      </c>
      <c r="I51" s="82">
        <v>0.52888000000000002</v>
      </c>
      <c r="J51" s="82">
        <v>0.26162999999999997</v>
      </c>
      <c r="K51" s="82">
        <v>1.7970299999999999</v>
      </c>
      <c r="L51" s="82">
        <v>0.40844999999999998</v>
      </c>
      <c r="M51" s="82">
        <v>0.38092999999999999</v>
      </c>
    </row>
    <row r="52" spans="1:13" x14ac:dyDescent="0.2">
      <c r="A52" s="82" t="s">
        <v>53</v>
      </c>
      <c r="B52" s="82" t="s">
        <v>69</v>
      </c>
      <c r="C52" s="82">
        <v>90.906154215998598</v>
      </c>
      <c r="D52" s="82">
        <v>91.535139999999998</v>
      </c>
      <c r="E52" s="82">
        <v>89.570229999999995</v>
      </c>
      <c r="F52" s="271">
        <v>3.0636199999999998</v>
      </c>
      <c r="G52" s="271">
        <v>2.99492</v>
      </c>
      <c r="H52" s="271">
        <v>4.6224400000000001</v>
      </c>
      <c r="I52" s="82">
        <v>0.20943999999999999</v>
      </c>
      <c r="J52" s="82">
        <v>0.24621000000000001</v>
      </c>
      <c r="K52" s="82">
        <v>1.7133499999999999</v>
      </c>
      <c r="L52" s="82">
        <v>0.56069000000000002</v>
      </c>
      <c r="M52" s="82">
        <v>0.37728</v>
      </c>
    </row>
    <row r="53" spans="1:13" x14ac:dyDescent="0.2">
      <c r="A53" s="82" t="s">
        <v>53</v>
      </c>
      <c r="B53" s="82" t="s">
        <v>70</v>
      </c>
      <c r="C53" s="82">
        <v>91.616833944347604</v>
      </c>
      <c r="D53" s="82">
        <v>91.720380000000006</v>
      </c>
      <c r="E53" s="82">
        <v>89.475170000000006</v>
      </c>
      <c r="F53" s="271">
        <v>3.3053499999999998</v>
      </c>
      <c r="G53" s="271">
        <v>3.33311</v>
      </c>
      <c r="H53" s="271">
        <v>4.4290599999999998</v>
      </c>
      <c r="I53" s="82">
        <v>0.20236999999999999</v>
      </c>
      <c r="J53" s="82">
        <v>0.27360000000000001</v>
      </c>
      <c r="K53" s="82">
        <v>1.5610599999999999</v>
      </c>
      <c r="L53" s="82">
        <v>-0.10613</v>
      </c>
      <c r="M53" s="82">
        <v>0.36180000000000001</v>
      </c>
    </row>
    <row r="54" spans="1:13" x14ac:dyDescent="0.2">
      <c r="A54" s="82" t="s">
        <v>53</v>
      </c>
      <c r="B54" s="82" t="s">
        <v>71</v>
      </c>
      <c r="C54" s="82">
        <v>92.039034797764302</v>
      </c>
      <c r="D54" s="82">
        <v>92.118949999999998</v>
      </c>
      <c r="E54" s="82">
        <v>90.046909999999997</v>
      </c>
      <c r="F54" s="271">
        <v>3.3602699999999999</v>
      </c>
      <c r="G54" s="271">
        <v>3.3164500000000001</v>
      </c>
      <c r="H54" s="271">
        <v>5.1699200000000003</v>
      </c>
      <c r="I54" s="82">
        <v>0.43454999999999999</v>
      </c>
      <c r="J54" s="82">
        <v>0.27226</v>
      </c>
      <c r="K54" s="82">
        <v>1.8072600000000001</v>
      </c>
      <c r="L54" s="82">
        <v>0.63898999999999995</v>
      </c>
      <c r="M54" s="82">
        <v>0.42093999999999998</v>
      </c>
    </row>
    <row r="55" spans="1:13" x14ac:dyDescent="0.2">
      <c r="A55" s="82" t="s">
        <v>75</v>
      </c>
      <c r="B55" s="82" t="s">
        <v>60</v>
      </c>
      <c r="C55" s="82">
        <v>93.603882444858499</v>
      </c>
      <c r="D55" s="82">
        <v>93.665400000000005</v>
      </c>
      <c r="E55" s="82">
        <v>91.817930000000004</v>
      </c>
      <c r="F55" s="271">
        <v>4.71828</v>
      </c>
      <c r="G55" s="271">
        <v>4.3842800000000004</v>
      </c>
      <c r="H55" s="271">
        <v>7.4744200000000003</v>
      </c>
      <c r="I55" s="82">
        <v>1.67875</v>
      </c>
      <c r="J55" s="82">
        <v>0.35820999999999997</v>
      </c>
      <c r="K55" s="82">
        <v>3.4521199999999999</v>
      </c>
      <c r="L55" s="82">
        <v>1.9667699999999999</v>
      </c>
      <c r="M55" s="82">
        <v>0.60250000000000004</v>
      </c>
    </row>
    <row r="56" spans="1:13" x14ac:dyDescent="0.2">
      <c r="A56" s="82" t="s">
        <v>53</v>
      </c>
      <c r="B56" s="82" t="s">
        <v>61</v>
      </c>
      <c r="C56" s="82">
        <v>94.1447803353567</v>
      </c>
      <c r="D56" s="82">
        <v>94.244649999999993</v>
      </c>
      <c r="E56" s="82">
        <v>92.663820000000001</v>
      </c>
      <c r="F56" s="271">
        <v>4.8642300000000001</v>
      </c>
      <c r="G56" s="271">
        <v>4.7241400000000002</v>
      </c>
      <c r="H56" s="271">
        <v>7.5204599999999999</v>
      </c>
      <c r="I56" s="82">
        <v>0.61843000000000004</v>
      </c>
      <c r="J56" s="82">
        <v>0.38540000000000002</v>
      </c>
      <c r="K56" s="82">
        <v>4.0779399999999999</v>
      </c>
      <c r="L56" s="82">
        <v>0.92127999999999999</v>
      </c>
      <c r="M56" s="82">
        <v>0.60609000000000002</v>
      </c>
    </row>
    <row r="57" spans="1:13" x14ac:dyDescent="0.2">
      <c r="A57" s="82" t="s">
        <v>53</v>
      </c>
      <c r="B57" s="82" t="s">
        <v>62</v>
      </c>
      <c r="C57" s="82">
        <v>94.722489332291602</v>
      </c>
      <c r="D57" s="82">
        <v>94.859589999999997</v>
      </c>
      <c r="E57" s="82">
        <v>93.513859999999994</v>
      </c>
      <c r="F57" s="271">
        <v>5.3525600000000004</v>
      </c>
      <c r="G57" s="271">
        <v>5.0370699999999999</v>
      </c>
      <c r="H57" s="271">
        <v>7.9871800000000004</v>
      </c>
      <c r="I57" s="82">
        <v>0.65249000000000001</v>
      </c>
      <c r="J57" s="82">
        <v>0.41037000000000001</v>
      </c>
      <c r="K57" s="82">
        <v>4.5913000000000004</v>
      </c>
      <c r="L57" s="82">
        <v>0.91732999999999998</v>
      </c>
      <c r="M57" s="82">
        <v>0.64241000000000004</v>
      </c>
    </row>
    <row r="58" spans="1:13" x14ac:dyDescent="0.2">
      <c r="A58" s="82" t="s">
        <v>53</v>
      </c>
      <c r="B58" s="82" t="s">
        <v>63</v>
      </c>
      <c r="C58" s="82">
        <v>94.838932628162794</v>
      </c>
      <c r="D58" s="82">
        <v>95.127579999999995</v>
      </c>
      <c r="E58" s="82">
        <v>94.062860000000001</v>
      </c>
      <c r="F58" s="271">
        <v>5.81717</v>
      </c>
      <c r="G58" s="271">
        <v>5.1323100000000004</v>
      </c>
      <c r="H58" s="271">
        <v>8.1839899999999997</v>
      </c>
      <c r="I58" s="82">
        <v>0.28250999999999998</v>
      </c>
      <c r="J58" s="82">
        <v>0.41794999999999999</v>
      </c>
      <c r="K58" s="82">
        <v>4.6931099999999999</v>
      </c>
      <c r="L58" s="82">
        <v>0.58709</v>
      </c>
      <c r="M58" s="82">
        <v>0.65768000000000004</v>
      </c>
    </row>
    <row r="59" spans="1:13" x14ac:dyDescent="0.2">
      <c r="A59" s="82" t="s">
        <v>53</v>
      </c>
      <c r="B59" s="82" t="s">
        <v>64</v>
      </c>
      <c r="C59" s="82">
        <v>94.725494320572096</v>
      </c>
      <c r="D59" s="82">
        <v>95.170850000000002</v>
      </c>
      <c r="E59" s="82">
        <v>94.370779999999996</v>
      </c>
      <c r="F59" s="271">
        <v>6.1640100000000002</v>
      </c>
      <c r="G59" s="271">
        <v>5.1148800000000003</v>
      </c>
      <c r="H59" s="271">
        <v>8.6940000000000008</v>
      </c>
      <c r="I59" s="82">
        <v>4.5490000000000003E-2</v>
      </c>
      <c r="J59" s="82">
        <v>0.41655999999999999</v>
      </c>
      <c r="K59" s="82">
        <v>4.1897000000000002</v>
      </c>
      <c r="L59" s="82">
        <v>0.32734999999999997</v>
      </c>
      <c r="M59" s="82">
        <v>0.69713999999999998</v>
      </c>
    </row>
    <row r="60" spans="1:13" x14ac:dyDescent="0.2">
      <c r="A60" s="82" t="s">
        <v>53</v>
      </c>
      <c r="B60" s="82" t="s">
        <v>65</v>
      </c>
      <c r="C60" s="82">
        <v>94.963639641805401</v>
      </c>
      <c r="D60" s="82">
        <v>95.56335</v>
      </c>
      <c r="E60" s="82">
        <v>94.63391</v>
      </c>
      <c r="F60" s="271">
        <v>6.3136599999999996</v>
      </c>
      <c r="G60" s="271">
        <v>5.5342200000000004</v>
      </c>
      <c r="H60" s="271">
        <v>8.6153200000000005</v>
      </c>
      <c r="I60" s="82">
        <v>0.41241</v>
      </c>
      <c r="J60" s="82">
        <v>0.44988</v>
      </c>
      <c r="K60" s="82">
        <v>4.4007300000000003</v>
      </c>
      <c r="L60" s="82">
        <v>0.27883000000000002</v>
      </c>
      <c r="M60" s="82">
        <v>0.69106000000000001</v>
      </c>
    </row>
    <row r="61" spans="1:13" x14ac:dyDescent="0.2">
      <c r="A61" s="82" t="s">
        <v>53</v>
      </c>
      <c r="B61" s="82" t="s">
        <v>66</v>
      </c>
      <c r="C61" s="82">
        <v>95.322735741330604</v>
      </c>
      <c r="D61" s="82">
        <v>95.927760000000006</v>
      </c>
      <c r="E61" s="82">
        <v>94.85848</v>
      </c>
      <c r="F61" s="271">
        <v>6.4381599999999999</v>
      </c>
      <c r="G61" s="271">
        <v>5.76905</v>
      </c>
      <c r="H61" s="271">
        <v>7.5063199999999997</v>
      </c>
      <c r="I61" s="82">
        <v>0.38131999999999999</v>
      </c>
      <c r="J61" s="82">
        <v>0.46849000000000002</v>
      </c>
      <c r="K61" s="82">
        <v>4.58718</v>
      </c>
      <c r="L61" s="82">
        <v>0.23730000000000001</v>
      </c>
      <c r="M61" s="82">
        <v>0.60499000000000003</v>
      </c>
    </row>
    <row r="62" spans="1:13" x14ac:dyDescent="0.2">
      <c r="A62" s="82" t="s">
        <v>53</v>
      </c>
      <c r="B62" s="82" t="s">
        <v>67</v>
      </c>
      <c r="C62" s="82">
        <v>95.793767654306095</v>
      </c>
      <c r="D62" s="82">
        <v>96.296719999999993</v>
      </c>
      <c r="E62" s="82">
        <v>94.855029999999999</v>
      </c>
      <c r="F62" s="271">
        <v>6.6634900000000004</v>
      </c>
      <c r="G62" s="271">
        <v>5.9798099999999996</v>
      </c>
      <c r="H62" s="271">
        <v>6.9289199999999997</v>
      </c>
      <c r="I62" s="82">
        <v>0.38462000000000002</v>
      </c>
      <c r="J62" s="82">
        <v>0.48515999999999998</v>
      </c>
      <c r="K62" s="82">
        <v>4.5351900000000001</v>
      </c>
      <c r="L62" s="82">
        <v>-3.63E-3</v>
      </c>
      <c r="M62" s="82">
        <v>0.55984999999999996</v>
      </c>
    </row>
    <row r="63" spans="1:13" x14ac:dyDescent="0.2">
      <c r="A63" s="82" t="s">
        <v>53</v>
      </c>
      <c r="B63" s="82" t="s">
        <v>68</v>
      </c>
      <c r="C63" s="82">
        <v>96.093515235290596</v>
      </c>
      <c r="D63" s="82">
        <v>96.579890000000006</v>
      </c>
      <c r="E63" s="82">
        <v>95.160880000000006</v>
      </c>
      <c r="F63" s="271">
        <v>6.3478500000000002</v>
      </c>
      <c r="G63" s="271">
        <v>5.7322600000000001</v>
      </c>
      <c r="H63" s="271">
        <v>6.8373200000000001</v>
      </c>
      <c r="I63" s="82">
        <v>0.29405999999999999</v>
      </c>
      <c r="J63" s="82">
        <v>0.46557999999999999</v>
      </c>
      <c r="K63" s="82">
        <v>3.1116000000000001</v>
      </c>
      <c r="L63" s="82">
        <v>0.32244</v>
      </c>
      <c r="M63" s="82">
        <v>0.55266000000000004</v>
      </c>
    </row>
    <row r="64" spans="1:13" x14ac:dyDescent="0.2">
      <c r="A64" s="82" t="s">
        <v>53</v>
      </c>
      <c r="B64" s="82" t="s">
        <v>69</v>
      </c>
      <c r="C64" s="82">
        <v>96.698269126750404</v>
      </c>
      <c r="D64" s="82">
        <v>96.767409999999998</v>
      </c>
      <c r="E64" s="82">
        <v>95.214609999999993</v>
      </c>
      <c r="F64" s="271">
        <v>6.3715299999999999</v>
      </c>
      <c r="G64" s="271">
        <v>5.7161299999999997</v>
      </c>
      <c r="H64" s="271">
        <v>6.3016199999999998</v>
      </c>
      <c r="I64" s="82">
        <v>0.19416</v>
      </c>
      <c r="J64" s="82">
        <v>0.46429999999999999</v>
      </c>
      <c r="K64" s="82">
        <v>2.6768200000000002</v>
      </c>
      <c r="L64" s="82">
        <v>5.6460000000000003E-2</v>
      </c>
      <c r="M64" s="82">
        <v>0.51054999999999995</v>
      </c>
    </row>
    <row r="65" spans="1:13" x14ac:dyDescent="0.2">
      <c r="A65" s="82" t="s">
        <v>53</v>
      </c>
      <c r="B65" s="82" t="s">
        <v>70</v>
      </c>
      <c r="C65" s="82">
        <v>97.695173988821495</v>
      </c>
      <c r="D65" s="82">
        <v>97.204700000000003</v>
      </c>
      <c r="E65" s="82">
        <v>95.639619999999994</v>
      </c>
      <c r="F65" s="271">
        <v>6.6345200000000002</v>
      </c>
      <c r="G65" s="271">
        <v>5.9793900000000004</v>
      </c>
      <c r="H65" s="271">
        <v>6.88957</v>
      </c>
      <c r="I65" s="82">
        <v>0.45190000000000002</v>
      </c>
      <c r="J65" s="82">
        <v>0.48513000000000001</v>
      </c>
      <c r="K65" s="82">
        <v>2.4721899999999999</v>
      </c>
      <c r="L65" s="82">
        <v>0.44638</v>
      </c>
      <c r="M65" s="82">
        <v>0.55676000000000003</v>
      </c>
    </row>
    <row r="66" spans="1:13" x14ac:dyDescent="0.2">
      <c r="A66" s="82" t="s">
        <v>53</v>
      </c>
      <c r="B66" s="82" t="s">
        <v>71</v>
      </c>
      <c r="C66" s="82">
        <v>98.272882985756297</v>
      </c>
      <c r="D66" s="82">
        <v>97.786990000000003</v>
      </c>
      <c r="E66" s="82">
        <v>96.396659999999997</v>
      </c>
      <c r="F66" s="271">
        <v>6.7730499999999996</v>
      </c>
      <c r="G66" s="271">
        <v>6.1529600000000002</v>
      </c>
      <c r="H66" s="271">
        <v>7.0516100000000002</v>
      </c>
      <c r="I66" s="82">
        <v>0.59904000000000002</v>
      </c>
      <c r="J66" s="82">
        <v>0.49883</v>
      </c>
      <c r="K66" s="82">
        <v>2.79562</v>
      </c>
      <c r="L66" s="82">
        <v>0.79154999999999998</v>
      </c>
      <c r="M66" s="82">
        <v>0.56945999999999997</v>
      </c>
    </row>
    <row r="67" spans="1:13" x14ac:dyDescent="0.2">
      <c r="A67" s="82" t="s">
        <v>76</v>
      </c>
      <c r="B67" s="82" t="s">
        <v>60</v>
      </c>
      <c r="C67" s="82">
        <v>98.794999699501204</v>
      </c>
      <c r="D67" s="82">
        <v>98.140010000000004</v>
      </c>
      <c r="E67" s="82">
        <v>97.513279999999995</v>
      </c>
      <c r="F67" s="271">
        <v>5.5458400000000001</v>
      </c>
      <c r="G67" s="271">
        <v>4.7772300000000003</v>
      </c>
      <c r="H67" s="271">
        <v>6.2028800000000004</v>
      </c>
      <c r="I67" s="82">
        <v>0.36101</v>
      </c>
      <c r="J67" s="82">
        <v>0.38963999999999999</v>
      </c>
      <c r="K67" s="82">
        <v>3.1198100000000002</v>
      </c>
      <c r="L67" s="82">
        <v>1.15835</v>
      </c>
      <c r="M67" s="82">
        <v>0.50277000000000005</v>
      </c>
    </row>
    <row r="68" spans="1:13" x14ac:dyDescent="0.2">
      <c r="A68" s="82" t="s">
        <v>53</v>
      </c>
      <c r="B68" s="82" t="s">
        <v>61</v>
      </c>
      <c r="C68" s="82">
        <v>99.171374481639504</v>
      </c>
      <c r="D68" s="82">
        <v>98.503659999999996</v>
      </c>
      <c r="E68" s="82">
        <v>98.905429999999996</v>
      </c>
      <c r="F68" s="271">
        <v>5.3392200000000001</v>
      </c>
      <c r="G68" s="271">
        <v>4.5190900000000003</v>
      </c>
      <c r="H68" s="271">
        <v>6.7357500000000003</v>
      </c>
      <c r="I68" s="82">
        <v>0.37053999999999998</v>
      </c>
      <c r="J68" s="82">
        <v>0.36901</v>
      </c>
      <c r="K68" s="82">
        <v>3.07681</v>
      </c>
      <c r="L68" s="82">
        <v>1.4276500000000001</v>
      </c>
      <c r="M68" s="82">
        <v>0.54469000000000001</v>
      </c>
    </row>
    <row r="69" spans="1:13" x14ac:dyDescent="0.2">
      <c r="A69" s="82" t="s">
        <v>53</v>
      </c>
      <c r="B69" s="82" t="s">
        <v>62</v>
      </c>
      <c r="C69" s="82">
        <v>99.492156980587794</v>
      </c>
      <c r="D69" s="82">
        <v>98.871859999999998</v>
      </c>
      <c r="E69" s="82">
        <v>99.149969999999996</v>
      </c>
      <c r="F69" s="271">
        <v>5.0354099999999997</v>
      </c>
      <c r="G69" s="271">
        <v>4.2296899999999997</v>
      </c>
      <c r="H69" s="271">
        <v>6.0270299999999999</v>
      </c>
      <c r="I69" s="82">
        <v>0.37380000000000002</v>
      </c>
      <c r="J69" s="82">
        <v>0.34582000000000002</v>
      </c>
      <c r="K69" s="82">
        <v>3.06908</v>
      </c>
      <c r="L69" s="82">
        <v>0.24725</v>
      </c>
      <c r="M69" s="82">
        <v>0.48888999999999999</v>
      </c>
    </row>
    <row r="70" spans="1:13" x14ac:dyDescent="0.2">
      <c r="A70" s="82" t="s">
        <v>53</v>
      </c>
      <c r="B70" s="82" t="s">
        <v>63</v>
      </c>
      <c r="C70" s="82">
        <v>99.154847046096506</v>
      </c>
      <c r="D70" s="82">
        <v>98.766329999999996</v>
      </c>
      <c r="E70" s="82">
        <v>99.336640000000003</v>
      </c>
      <c r="F70" s="271">
        <v>4.5507799999999996</v>
      </c>
      <c r="G70" s="271">
        <v>3.8251300000000001</v>
      </c>
      <c r="H70" s="271">
        <v>5.6066599999999998</v>
      </c>
      <c r="I70" s="82">
        <v>-0.10673000000000001</v>
      </c>
      <c r="J70" s="82">
        <v>0.31330999999999998</v>
      </c>
      <c r="K70" s="82">
        <v>2.5645899999999999</v>
      </c>
      <c r="L70" s="82">
        <v>0.18828</v>
      </c>
      <c r="M70" s="82">
        <v>0.45562999999999998</v>
      </c>
    </row>
    <row r="71" spans="1:13" x14ac:dyDescent="0.2">
      <c r="A71" s="82" t="s">
        <v>53</v>
      </c>
      <c r="B71" s="82" t="s">
        <v>64</v>
      </c>
      <c r="C71" s="82">
        <v>98.994080173087298</v>
      </c>
      <c r="D71" s="82">
        <v>99.200580000000002</v>
      </c>
      <c r="E71" s="82">
        <v>99.242959999999997</v>
      </c>
      <c r="F71" s="271">
        <v>4.5062699999999998</v>
      </c>
      <c r="G71" s="271">
        <v>4.23421</v>
      </c>
      <c r="H71" s="271">
        <v>5.1628100000000003</v>
      </c>
      <c r="I71" s="82">
        <v>0.43968000000000002</v>
      </c>
      <c r="J71" s="82">
        <v>0.34617999999999999</v>
      </c>
      <c r="K71" s="82">
        <v>2.7134999999999998</v>
      </c>
      <c r="L71" s="82">
        <v>-9.4310000000000005E-2</v>
      </c>
      <c r="M71" s="82">
        <v>0.42037999999999998</v>
      </c>
    </row>
    <row r="72" spans="1:13" x14ac:dyDescent="0.2">
      <c r="A72" s="82" t="s">
        <v>53</v>
      </c>
      <c r="B72" s="82" t="s">
        <v>65</v>
      </c>
      <c r="C72" s="82">
        <v>99.376464931786799</v>
      </c>
      <c r="D72" s="82">
        <v>99.555880000000002</v>
      </c>
      <c r="E72" s="82">
        <v>99.386240000000001</v>
      </c>
      <c r="F72" s="271">
        <v>4.6468600000000002</v>
      </c>
      <c r="G72" s="271">
        <v>4.1778899999999997</v>
      </c>
      <c r="H72" s="271">
        <v>5.0217999999999998</v>
      </c>
      <c r="I72" s="82">
        <v>0.35815999999999998</v>
      </c>
      <c r="J72" s="82">
        <v>0.34166000000000002</v>
      </c>
      <c r="K72" s="82">
        <v>2.8816199999999998</v>
      </c>
      <c r="L72" s="82">
        <v>0.14437</v>
      </c>
      <c r="M72" s="82">
        <v>0.40915000000000001</v>
      </c>
    </row>
    <row r="73" spans="1:13" x14ac:dyDescent="0.2">
      <c r="A73" s="82" t="s">
        <v>53</v>
      </c>
      <c r="B73" s="82" t="s">
        <v>66</v>
      </c>
      <c r="C73" s="82">
        <v>99.909099104513501</v>
      </c>
      <c r="D73" s="82">
        <v>99.971909999999994</v>
      </c>
      <c r="E73" s="82">
        <v>99.968999999999994</v>
      </c>
      <c r="F73" s="271">
        <v>4.8114100000000004</v>
      </c>
      <c r="G73" s="271">
        <v>4.2158300000000004</v>
      </c>
      <c r="H73" s="271">
        <v>5.3875299999999999</v>
      </c>
      <c r="I73" s="82">
        <v>0.41788999999999998</v>
      </c>
      <c r="J73" s="82">
        <v>0.34471000000000002</v>
      </c>
      <c r="K73" s="82">
        <v>2.8467899999999999</v>
      </c>
      <c r="L73" s="82">
        <v>0.58635999999999999</v>
      </c>
      <c r="M73" s="82">
        <v>0.43824000000000002</v>
      </c>
    </row>
    <row r="74" spans="1:13" x14ac:dyDescent="0.2">
      <c r="A74" s="82" t="s">
        <v>53</v>
      </c>
      <c r="B74" s="82" t="s">
        <v>67</v>
      </c>
      <c r="C74" s="82">
        <v>100.492</v>
      </c>
      <c r="D74" s="82">
        <v>100.447</v>
      </c>
      <c r="E74" s="82">
        <v>100.401</v>
      </c>
      <c r="F74" s="271">
        <v>4.9045300000000003</v>
      </c>
      <c r="G74" s="271">
        <v>4.3098900000000002</v>
      </c>
      <c r="H74" s="271">
        <v>5.8467799999999999</v>
      </c>
      <c r="I74" s="82">
        <v>0.47521999999999998</v>
      </c>
      <c r="J74" s="82">
        <v>0.35225000000000001</v>
      </c>
      <c r="K74" s="82">
        <v>2.7202099999999998</v>
      </c>
      <c r="L74" s="82">
        <v>0.43213000000000001</v>
      </c>
      <c r="M74" s="82">
        <v>0.47464000000000001</v>
      </c>
    </row>
    <row r="75" spans="1:13" x14ac:dyDescent="0.2">
      <c r="A75" s="82" t="s">
        <v>53</v>
      </c>
      <c r="B75" s="82" t="s">
        <v>68</v>
      </c>
      <c r="C75" s="82">
        <v>100.917</v>
      </c>
      <c r="D75" s="82">
        <v>101.093</v>
      </c>
      <c r="E75" s="82">
        <v>100.754</v>
      </c>
      <c r="F75" s="271">
        <v>5.0195699999999999</v>
      </c>
      <c r="G75" s="271">
        <v>4.67293</v>
      </c>
      <c r="H75" s="271">
        <v>5.8775399999999998</v>
      </c>
      <c r="I75" s="82">
        <v>0.64312999999999998</v>
      </c>
      <c r="J75" s="82">
        <v>0.38130999999999998</v>
      </c>
      <c r="K75" s="82">
        <v>3.0089600000000001</v>
      </c>
      <c r="L75" s="82">
        <v>0.35159000000000001</v>
      </c>
      <c r="M75" s="82">
        <v>0.47708</v>
      </c>
    </row>
    <row r="76" spans="1:13" x14ac:dyDescent="0.2">
      <c r="A76" s="82" t="s">
        <v>53</v>
      </c>
      <c r="B76" s="82" t="s">
        <v>69</v>
      </c>
      <c r="C76" s="82">
        <v>101.44</v>
      </c>
      <c r="D76" s="82">
        <v>101.292</v>
      </c>
      <c r="E76" s="82">
        <v>101.024</v>
      </c>
      <c r="F76" s="271">
        <v>4.9036400000000002</v>
      </c>
      <c r="G76" s="271">
        <v>4.6757400000000002</v>
      </c>
      <c r="H76" s="271">
        <v>6.1013700000000002</v>
      </c>
      <c r="I76" s="82">
        <v>0.19685</v>
      </c>
      <c r="J76" s="82">
        <v>0.38153999999999999</v>
      </c>
      <c r="K76" s="82">
        <v>2.8307000000000002</v>
      </c>
      <c r="L76" s="82">
        <v>0.26798</v>
      </c>
      <c r="M76" s="82">
        <v>0.49475999999999998</v>
      </c>
    </row>
    <row r="77" spans="1:13" x14ac:dyDescent="0.2">
      <c r="A77" s="82" t="s">
        <v>53</v>
      </c>
      <c r="B77" s="82" t="s">
        <v>70</v>
      </c>
      <c r="C77" s="82">
        <v>102.303</v>
      </c>
      <c r="D77" s="82">
        <v>101.621</v>
      </c>
      <c r="E77" s="82">
        <v>101.45099999999999</v>
      </c>
      <c r="F77" s="271">
        <v>4.7165299999999997</v>
      </c>
      <c r="G77" s="271">
        <v>4.5433000000000003</v>
      </c>
      <c r="H77" s="271">
        <v>6.0763299999999996</v>
      </c>
      <c r="I77" s="82">
        <v>0.32479999999999998</v>
      </c>
      <c r="J77" s="82">
        <v>0.37095</v>
      </c>
      <c r="K77" s="82">
        <v>2.78051</v>
      </c>
      <c r="L77" s="82">
        <v>0.42266999999999999</v>
      </c>
      <c r="M77" s="82">
        <v>0.49278</v>
      </c>
    </row>
    <row r="78" spans="1:13" x14ac:dyDescent="0.2">
      <c r="A78" s="82" t="s">
        <v>53</v>
      </c>
      <c r="B78" s="82" t="s">
        <v>71</v>
      </c>
      <c r="C78" s="82">
        <v>103.02</v>
      </c>
      <c r="D78" s="82">
        <v>102.07299999999999</v>
      </c>
      <c r="E78" s="82">
        <v>102.48399999999999</v>
      </c>
      <c r="F78" s="271">
        <v>4.8305499999999997</v>
      </c>
      <c r="G78" s="271">
        <v>4.3830099999999996</v>
      </c>
      <c r="H78" s="271">
        <v>6.3148799999999996</v>
      </c>
      <c r="I78" s="82">
        <v>0.44479000000000002</v>
      </c>
      <c r="J78" s="82">
        <v>0.35810999999999998</v>
      </c>
      <c r="K78" s="82">
        <v>3.3479700000000001</v>
      </c>
      <c r="L78" s="82">
        <v>1.01823</v>
      </c>
      <c r="M78" s="82">
        <v>0.51160000000000005</v>
      </c>
    </row>
    <row r="79" spans="1:13" x14ac:dyDescent="0.2">
      <c r="A79" s="82" t="s">
        <v>77</v>
      </c>
      <c r="B79" s="82" t="s">
        <v>60</v>
      </c>
      <c r="C79" s="82">
        <v>103.108</v>
      </c>
      <c r="D79" s="82">
        <v>102.078</v>
      </c>
      <c r="E79" s="82">
        <v>102.502</v>
      </c>
      <c r="F79" s="271">
        <v>4.3656100000000002</v>
      </c>
      <c r="G79" s="271">
        <v>4.0126299999999997</v>
      </c>
      <c r="H79" s="271">
        <v>5.1159400000000002</v>
      </c>
      <c r="I79" s="82">
        <v>4.8999999999999998E-3</v>
      </c>
      <c r="J79" s="82">
        <v>0.32839000000000002</v>
      </c>
      <c r="K79" s="82">
        <v>2.9005999999999998</v>
      </c>
      <c r="L79" s="82">
        <v>1.7559999999999999E-2</v>
      </c>
      <c r="M79" s="82">
        <v>0.41665000000000002</v>
      </c>
    </row>
    <row r="80" spans="1:13" x14ac:dyDescent="0.2">
      <c r="A80" s="82" t="s">
        <v>53</v>
      </c>
      <c r="B80" s="82" t="s">
        <v>61</v>
      </c>
      <c r="C80" s="82">
        <v>103.07899999999999</v>
      </c>
      <c r="D80" s="82">
        <v>102.468</v>
      </c>
      <c r="E80" s="82">
        <v>102.6</v>
      </c>
      <c r="F80" s="271">
        <v>3.94028</v>
      </c>
      <c r="G80" s="271">
        <v>4.0245699999999998</v>
      </c>
      <c r="H80" s="271">
        <v>3.7354599999999998</v>
      </c>
      <c r="I80" s="82">
        <v>0.38206000000000001</v>
      </c>
      <c r="J80" s="82">
        <v>0.32934999999999998</v>
      </c>
      <c r="K80" s="82">
        <v>2.9251100000000001</v>
      </c>
      <c r="L80" s="82">
        <v>9.5610000000000001E-2</v>
      </c>
      <c r="M80" s="82">
        <v>0.30608000000000002</v>
      </c>
    </row>
    <row r="81" spans="1:13" x14ac:dyDescent="0.2">
      <c r="A81" s="82" t="s">
        <v>53</v>
      </c>
      <c r="B81" s="82" t="s">
        <v>62</v>
      </c>
      <c r="C81" s="82">
        <v>103.476</v>
      </c>
      <c r="D81" s="82">
        <v>103.27500000000001</v>
      </c>
      <c r="E81" s="82">
        <v>103.157</v>
      </c>
      <c r="F81" s="271">
        <v>4.0041799999999999</v>
      </c>
      <c r="G81" s="271">
        <v>4.4533800000000001</v>
      </c>
      <c r="H81" s="271">
        <v>4.0413899999999998</v>
      </c>
      <c r="I81" s="82">
        <v>0.78756000000000004</v>
      </c>
      <c r="J81" s="82">
        <v>0.36375000000000002</v>
      </c>
      <c r="K81" s="82">
        <v>3.30402</v>
      </c>
      <c r="L81" s="82">
        <v>0.54288000000000003</v>
      </c>
      <c r="M81" s="82">
        <v>0.33069999999999999</v>
      </c>
    </row>
    <row r="82" spans="1:13" x14ac:dyDescent="0.2">
      <c r="A82" s="82" t="s">
        <v>53</v>
      </c>
      <c r="B82" s="82" t="s">
        <v>63</v>
      </c>
      <c r="C82" s="82">
        <v>103.53100000000001</v>
      </c>
      <c r="D82" s="82">
        <v>103.646</v>
      </c>
      <c r="E82" s="82">
        <v>103.795</v>
      </c>
      <c r="F82" s="271">
        <v>4.4134500000000001</v>
      </c>
      <c r="G82" s="271">
        <v>4.94062</v>
      </c>
      <c r="H82" s="271">
        <v>4.48813</v>
      </c>
      <c r="I82" s="82">
        <v>0.35924</v>
      </c>
      <c r="J82" s="82">
        <v>0.40267999999999998</v>
      </c>
      <c r="K82" s="82">
        <v>3.1847599999999998</v>
      </c>
      <c r="L82" s="82">
        <v>0.61846999999999996</v>
      </c>
      <c r="M82" s="82">
        <v>0.36653000000000002</v>
      </c>
    </row>
    <row r="83" spans="1:13" x14ac:dyDescent="0.2">
      <c r="A83" s="82" t="s">
        <v>53</v>
      </c>
      <c r="B83" s="82" t="s">
        <v>64</v>
      </c>
      <c r="C83" s="82">
        <v>103.233</v>
      </c>
      <c r="D83" s="82">
        <v>103.827</v>
      </c>
      <c r="E83" s="82">
        <v>103.79600000000001</v>
      </c>
      <c r="F83" s="271">
        <v>4.2819900000000004</v>
      </c>
      <c r="G83" s="271">
        <v>4.6637000000000004</v>
      </c>
      <c r="H83" s="271">
        <v>4.5877699999999999</v>
      </c>
      <c r="I83" s="82">
        <v>0.17463000000000001</v>
      </c>
      <c r="J83" s="82">
        <v>0.38057000000000002</v>
      </c>
      <c r="K83" s="82">
        <v>2.70444</v>
      </c>
      <c r="L83" s="82">
        <v>9.6000000000000002E-4</v>
      </c>
      <c r="M83" s="82">
        <v>0.3745</v>
      </c>
    </row>
    <row r="84" spans="1:13" x14ac:dyDescent="0.2">
      <c r="A84" s="82" t="s">
        <v>53</v>
      </c>
      <c r="B84" s="82" t="s">
        <v>65</v>
      </c>
      <c r="C84" s="82">
        <v>103.29900000000001</v>
      </c>
      <c r="D84" s="82">
        <v>103.893</v>
      </c>
      <c r="E84" s="82">
        <v>104.041</v>
      </c>
      <c r="F84" s="271">
        <v>3.9471500000000002</v>
      </c>
      <c r="G84" s="271">
        <v>4.3564699999999998</v>
      </c>
      <c r="H84" s="271">
        <v>4.6835000000000004</v>
      </c>
      <c r="I84" s="82">
        <v>6.3570000000000002E-2</v>
      </c>
      <c r="J84" s="82">
        <v>0.35598999999999997</v>
      </c>
      <c r="K84" s="82">
        <v>2.5678200000000002</v>
      </c>
      <c r="L84" s="82">
        <v>0.23604</v>
      </c>
      <c r="M84" s="82">
        <v>0.38216</v>
      </c>
    </row>
    <row r="85" spans="1:13" x14ac:dyDescent="0.2">
      <c r="A85" s="82" t="s">
        <v>53</v>
      </c>
      <c r="B85" s="82" t="s">
        <v>66</v>
      </c>
      <c r="C85" s="82">
        <v>103.687</v>
      </c>
      <c r="D85" s="82">
        <v>103.99299999999999</v>
      </c>
      <c r="E85" s="82">
        <v>104.145</v>
      </c>
      <c r="F85" s="271">
        <v>3.7813400000000001</v>
      </c>
      <c r="G85" s="271">
        <v>4.0222199999999999</v>
      </c>
      <c r="H85" s="271">
        <v>4.1772900000000002</v>
      </c>
      <c r="I85" s="82">
        <v>9.6250000000000002E-2</v>
      </c>
      <c r="J85" s="82">
        <v>0.32916000000000001</v>
      </c>
      <c r="K85" s="82">
        <v>2.3341599999999998</v>
      </c>
      <c r="L85" s="82">
        <v>9.9959999999999993E-2</v>
      </c>
      <c r="M85" s="82">
        <v>0.34161999999999998</v>
      </c>
    </row>
    <row r="86" spans="1:13" x14ac:dyDescent="0.2">
      <c r="A86" s="82" t="s">
        <v>53</v>
      </c>
      <c r="B86" s="82" t="s">
        <v>67</v>
      </c>
      <c r="C86" s="82">
        <v>103.67</v>
      </c>
      <c r="D86" s="82">
        <v>104.003</v>
      </c>
      <c r="E86" s="82">
        <v>104.134</v>
      </c>
      <c r="F86" s="271">
        <v>3.1624400000000001</v>
      </c>
      <c r="G86" s="271">
        <v>3.5401799999999999</v>
      </c>
      <c r="H86" s="271">
        <v>3.7180900000000001</v>
      </c>
      <c r="I86" s="82">
        <v>9.6200000000000001E-3</v>
      </c>
      <c r="J86" s="82">
        <v>0.29032999999999998</v>
      </c>
      <c r="K86" s="82">
        <v>1.8908</v>
      </c>
      <c r="L86" s="82">
        <v>-1.056E-2</v>
      </c>
      <c r="M86" s="82">
        <v>0.30468000000000001</v>
      </c>
    </row>
    <row r="87" spans="1:13" x14ac:dyDescent="0.2">
      <c r="A87" s="82" t="s">
        <v>53</v>
      </c>
      <c r="B87" s="82" t="s">
        <v>68</v>
      </c>
      <c r="C87" s="82">
        <v>103.94199999999999</v>
      </c>
      <c r="D87" s="82">
        <v>104.124</v>
      </c>
      <c r="E87" s="82">
        <v>104.35599999999999</v>
      </c>
      <c r="F87" s="271">
        <v>2.9975100000000001</v>
      </c>
      <c r="G87" s="271">
        <v>2.99823</v>
      </c>
      <c r="H87" s="271">
        <v>3.57504</v>
      </c>
      <c r="I87" s="82">
        <v>0.11634</v>
      </c>
      <c r="J87" s="82">
        <v>0.24648</v>
      </c>
      <c r="K87" s="82">
        <v>2.0043500000000001</v>
      </c>
      <c r="L87" s="82">
        <v>0.21318999999999999</v>
      </c>
      <c r="M87" s="82">
        <v>0.29315000000000002</v>
      </c>
    </row>
    <row r="88" spans="1:13" x14ac:dyDescent="0.2">
      <c r="A88" s="82" t="s">
        <v>53</v>
      </c>
      <c r="B88" s="82" t="s">
        <v>69</v>
      </c>
      <c r="C88" s="82">
        <v>104.503</v>
      </c>
      <c r="D88" s="82">
        <v>104.54300000000001</v>
      </c>
      <c r="E88" s="82">
        <v>104.863</v>
      </c>
      <c r="F88" s="271">
        <v>3.01952</v>
      </c>
      <c r="G88" s="271">
        <v>3.20953</v>
      </c>
      <c r="H88" s="271">
        <v>3.80009</v>
      </c>
      <c r="I88" s="82">
        <v>0.40239999999999998</v>
      </c>
      <c r="J88" s="82">
        <v>0.26361000000000001</v>
      </c>
      <c r="K88" s="82">
        <v>2.02502</v>
      </c>
      <c r="L88" s="82">
        <v>0.48583999999999999</v>
      </c>
      <c r="M88" s="82">
        <v>0.31129000000000001</v>
      </c>
    </row>
    <row r="89" spans="1:13" x14ac:dyDescent="0.2">
      <c r="A89" s="82" t="s">
        <v>53</v>
      </c>
      <c r="B89" s="82" t="s">
        <v>70</v>
      </c>
      <c r="C89" s="82">
        <v>105.346</v>
      </c>
      <c r="D89" s="82">
        <v>105.06</v>
      </c>
      <c r="E89" s="82">
        <v>104.71599999999999</v>
      </c>
      <c r="F89" s="271">
        <v>2.9744999999999999</v>
      </c>
      <c r="G89" s="271">
        <v>3.3841399999999999</v>
      </c>
      <c r="H89" s="271">
        <v>3.2183000000000002</v>
      </c>
      <c r="I89" s="82">
        <v>0.49453000000000003</v>
      </c>
      <c r="J89" s="82">
        <v>0.27772999999999998</v>
      </c>
      <c r="K89" s="82">
        <v>1.7283999999999999</v>
      </c>
      <c r="L89" s="82">
        <v>-0.14018</v>
      </c>
      <c r="M89" s="82">
        <v>0.26432</v>
      </c>
    </row>
    <row r="90" spans="1:13" x14ac:dyDescent="0.2">
      <c r="A90" s="82" t="s">
        <v>53</v>
      </c>
      <c r="B90" s="82" t="s">
        <v>71</v>
      </c>
      <c r="C90" s="82">
        <v>105.934</v>
      </c>
      <c r="D90" s="82">
        <v>105.764</v>
      </c>
      <c r="E90" s="82">
        <v>105.371</v>
      </c>
      <c r="F90" s="271">
        <v>2.8285800000000001</v>
      </c>
      <c r="G90" s="271">
        <v>3.6160399999999999</v>
      </c>
      <c r="H90" s="271">
        <v>2.8170299999999999</v>
      </c>
      <c r="I90" s="82">
        <v>0.67008999999999996</v>
      </c>
      <c r="J90" s="82">
        <v>0.29644999999999999</v>
      </c>
      <c r="K90" s="82">
        <v>2.0434899999999998</v>
      </c>
      <c r="L90" s="82">
        <v>0.62549999999999994</v>
      </c>
      <c r="M90" s="82">
        <v>0.23177</v>
      </c>
    </row>
    <row r="91" spans="1:13" x14ac:dyDescent="0.2">
      <c r="A91" s="82" t="s">
        <v>78</v>
      </c>
      <c r="B91" s="82" t="s">
        <v>60</v>
      </c>
      <c r="C91" s="82">
        <v>106.447</v>
      </c>
      <c r="D91" s="82">
        <v>105.80500000000001</v>
      </c>
      <c r="E91" s="82">
        <v>106.336</v>
      </c>
      <c r="F91" s="271">
        <v>3.2383500000000001</v>
      </c>
      <c r="G91" s="271">
        <v>3.6511300000000002</v>
      </c>
      <c r="H91" s="271">
        <v>3.7404099999999998</v>
      </c>
      <c r="I91" s="82">
        <v>3.8769999999999999E-2</v>
      </c>
      <c r="J91" s="82">
        <v>0.29927999999999999</v>
      </c>
      <c r="K91" s="82">
        <v>1.90509</v>
      </c>
      <c r="L91" s="82">
        <v>0.91581000000000001</v>
      </c>
      <c r="M91" s="82">
        <v>0.30647999999999997</v>
      </c>
    </row>
    <row r="92" spans="1:13" x14ac:dyDescent="0.2">
      <c r="A92" s="82" t="s">
        <v>53</v>
      </c>
      <c r="B92" s="82" t="s">
        <v>61</v>
      </c>
      <c r="C92" s="82">
        <v>106.889</v>
      </c>
      <c r="D92" s="82">
        <v>106.062</v>
      </c>
      <c r="E92" s="82">
        <v>106.928</v>
      </c>
      <c r="F92" s="271">
        <v>3.6961900000000001</v>
      </c>
      <c r="G92" s="271">
        <v>3.5074399999999999</v>
      </c>
      <c r="H92" s="271">
        <v>4.2183200000000003</v>
      </c>
      <c r="I92" s="82">
        <v>0.2429</v>
      </c>
      <c r="J92" s="82">
        <v>0.28769</v>
      </c>
      <c r="K92" s="82">
        <v>2.08772</v>
      </c>
      <c r="L92" s="82">
        <v>0.55672999999999995</v>
      </c>
      <c r="M92" s="82">
        <v>0.34490999999999999</v>
      </c>
    </row>
    <row r="93" spans="1:13" x14ac:dyDescent="0.2">
      <c r="A93" s="82" t="s">
        <v>53</v>
      </c>
      <c r="B93" s="82" t="s">
        <v>62</v>
      </c>
      <c r="C93" s="82">
        <v>106.83799999999999</v>
      </c>
      <c r="D93" s="82">
        <v>106.184</v>
      </c>
      <c r="E93" s="82">
        <v>106.52500000000001</v>
      </c>
      <c r="F93" s="271">
        <v>3.2490600000000001</v>
      </c>
      <c r="G93" s="271">
        <v>2.8167499999999999</v>
      </c>
      <c r="H93" s="271">
        <v>3.2649300000000001</v>
      </c>
      <c r="I93" s="82">
        <v>0.11502999999999999</v>
      </c>
      <c r="J93" s="82">
        <v>0.23175000000000001</v>
      </c>
      <c r="K93" s="82">
        <v>2.1068699999999998</v>
      </c>
      <c r="L93" s="82">
        <v>-0.37689</v>
      </c>
      <c r="M93" s="82">
        <v>0.26808999999999999</v>
      </c>
    </row>
    <row r="94" spans="1:13" x14ac:dyDescent="0.2">
      <c r="A94" s="82" t="s">
        <v>53</v>
      </c>
      <c r="B94" s="82" t="s">
        <v>63</v>
      </c>
      <c r="C94" s="82">
        <v>105.755</v>
      </c>
      <c r="D94" s="82">
        <v>105.511</v>
      </c>
      <c r="E94" s="82">
        <v>105.398</v>
      </c>
      <c r="F94" s="271">
        <v>2.1481499999999998</v>
      </c>
      <c r="G94" s="271">
        <v>1.79939</v>
      </c>
      <c r="H94" s="271">
        <v>1.5443899999999999</v>
      </c>
      <c r="I94" s="82">
        <v>-0.63380999999999998</v>
      </c>
      <c r="J94" s="82">
        <v>0.14873</v>
      </c>
      <c r="K94" s="82">
        <v>1.4499599999999999</v>
      </c>
      <c r="L94" s="82">
        <v>-1.0579700000000001</v>
      </c>
      <c r="M94" s="82">
        <v>0.1278</v>
      </c>
    </row>
    <row r="95" spans="1:13" x14ac:dyDescent="0.2">
      <c r="A95" s="82" t="s">
        <v>53</v>
      </c>
      <c r="B95" s="82" t="s">
        <v>64</v>
      </c>
      <c r="C95" s="82">
        <v>106.16200000000001</v>
      </c>
      <c r="D95" s="82">
        <v>106.58499999999999</v>
      </c>
      <c r="E95" s="82">
        <v>105.343</v>
      </c>
      <c r="F95" s="271">
        <v>2.8372700000000002</v>
      </c>
      <c r="G95" s="271">
        <v>2.6563400000000001</v>
      </c>
      <c r="H95" s="271">
        <v>1.4904200000000001</v>
      </c>
      <c r="I95" s="82">
        <v>1.0179</v>
      </c>
      <c r="J95" s="82">
        <v>0.21870999999999999</v>
      </c>
      <c r="K95" s="82">
        <v>2.3635299999999999</v>
      </c>
      <c r="L95" s="82">
        <v>-5.2179999999999997E-2</v>
      </c>
      <c r="M95" s="82">
        <v>0.12336</v>
      </c>
    </row>
    <row r="96" spans="1:13" x14ac:dyDescent="0.2">
      <c r="A96" s="82" t="s">
        <v>53</v>
      </c>
      <c r="B96" s="82" t="s">
        <v>65</v>
      </c>
      <c r="C96" s="82">
        <v>106.74299999999999</v>
      </c>
      <c r="D96" s="82">
        <v>107.05200000000001</v>
      </c>
      <c r="E96" s="82">
        <v>106.157</v>
      </c>
      <c r="F96" s="271">
        <v>3.3340100000000001</v>
      </c>
      <c r="G96" s="271">
        <v>3.0406300000000002</v>
      </c>
      <c r="H96" s="271">
        <v>2.0338099999999999</v>
      </c>
      <c r="I96" s="82">
        <v>0.43814999999999998</v>
      </c>
      <c r="J96" s="82">
        <v>0.24992</v>
      </c>
      <c r="K96" s="82">
        <v>2.3999700000000002</v>
      </c>
      <c r="L96" s="82">
        <v>0.77271000000000001</v>
      </c>
      <c r="M96" s="82">
        <v>0.16792000000000001</v>
      </c>
    </row>
    <row r="97" spans="1:13" x14ac:dyDescent="0.2">
      <c r="A97" s="82" t="s">
        <v>53</v>
      </c>
      <c r="B97" s="82" t="s">
        <v>66</v>
      </c>
      <c r="C97" s="82">
        <v>107.444</v>
      </c>
      <c r="D97" s="82">
        <v>107.417</v>
      </c>
      <c r="E97" s="82">
        <v>106.851</v>
      </c>
      <c r="F97" s="271">
        <v>3.6234099999999998</v>
      </c>
      <c r="G97" s="271">
        <v>3.2925300000000002</v>
      </c>
      <c r="H97" s="271">
        <v>2.5983000000000001</v>
      </c>
      <c r="I97" s="82">
        <v>0.34095999999999999</v>
      </c>
      <c r="J97" s="82">
        <v>0.27032</v>
      </c>
      <c r="K97" s="82">
        <v>2.2434799999999999</v>
      </c>
      <c r="L97" s="82">
        <v>0.65375000000000005</v>
      </c>
      <c r="M97" s="82">
        <v>0.21399000000000001</v>
      </c>
    </row>
    <row r="98" spans="1:13" x14ac:dyDescent="0.2">
      <c r="A98" s="82" t="s">
        <v>53</v>
      </c>
      <c r="B98" s="82" t="s">
        <v>67</v>
      </c>
      <c r="C98" s="82">
        <v>107.867</v>
      </c>
      <c r="D98" s="82">
        <v>107.944</v>
      </c>
      <c r="E98" s="82">
        <v>107.614</v>
      </c>
      <c r="F98" s="271">
        <v>4.0484200000000001</v>
      </c>
      <c r="G98" s="271">
        <v>3.78931</v>
      </c>
      <c r="H98" s="271">
        <v>3.34185</v>
      </c>
      <c r="I98" s="82">
        <v>0.49060999999999999</v>
      </c>
      <c r="J98" s="82">
        <v>0.31041999999999997</v>
      </c>
      <c r="K98" s="82">
        <v>2.0611899999999999</v>
      </c>
      <c r="L98" s="82">
        <v>0.71408000000000005</v>
      </c>
      <c r="M98" s="82">
        <v>0.27431</v>
      </c>
    </row>
    <row r="99" spans="1:13" x14ac:dyDescent="0.2">
      <c r="A99" s="82" t="s">
        <v>53</v>
      </c>
      <c r="B99" s="82" t="s">
        <v>68</v>
      </c>
      <c r="C99" s="82">
        <v>108.114</v>
      </c>
      <c r="D99" s="82">
        <v>108.401</v>
      </c>
      <c r="E99" s="82">
        <v>107.6</v>
      </c>
      <c r="F99" s="271">
        <v>4.0137799999999997</v>
      </c>
      <c r="G99" s="271">
        <v>4.1075999999999997</v>
      </c>
      <c r="H99" s="271">
        <v>3.10859</v>
      </c>
      <c r="I99" s="82">
        <v>0.42337000000000002</v>
      </c>
      <c r="J99" s="82">
        <v>0.33601999999999999</v>
      </c>
      <c r="K99" s="82">
        <v>2.45357</v>
      </c>
      <c r="L99" s="82">
        <v>-1.3010000000000001E-2</v>
      </c>
      <c r="M99" s="82">
        <v>0.25542999999999999</v>
      </c>
    </row>
    <row r="100" spans="1:13" x14ac:dyDescent="0.2">
      <c r="A100" s="82" t="s">
        <v>53</v>
      </c>
      <c r="B100" s="82" t="s">
        <v>69</v>
      </c>
      <c r="C100" s="82">
        <v>108.774</v>
      </c>
      <c r="D100" s="82">
        <v>108.88500000000001</v>
      </c>
      <c r="E100" s="82">
        <v>108.53400000000001</v>
      </c>
      <c r="F100" s="271">
        <v>4.0869600000000004</v>
      </c>
      <c r="G100" s="271">
        <v>4.1533100000000003</v>
      </c>
      <c r="H100" s="271">
        <v>3.5007600000000001</v>
      </c>
      <c r="I100" s="82">
        <v>0.44649</v>
      </c>
      <c r="J100" s="82">
        <v>0.33968999999999999</v>
      </c>
      <c r="K100" s="82">
        <v>2.6616499999999998</v>
      </c>
      <c r="L100" s="82">
        <v>0.86802999999999997</v>
      </c>
      <c r="M100" s="82">
        <v>0.28715000000000002</v>
      </c>
    </row>
    <row r="101" spans="1:13" x14ac:dyDescent="0.2">
      <c r="A101" s="82" t="s">
        <v>53</v>
      </c>
      <c r="B101" s="82" t="s">
        <v>70</v>
      </c>
      <c r="C101" s="82">
        <v>108.85599999999999</v>
      </c>
      <c r="D101" s="82">
        <v>108.789</v>
      </c>
      <c r="E101" s="82">
        <v>108.35</v>
      </c>
      <c r="F101" s="271">
        <v>3.33188</v>
      </c>
      <c r="G101" s="271">
        <v>3.5493999999999999</v>
      </c>
      <c r="H101" s="271">
        <v>3.4703400000000002</v>
      </c>
      <c r="I101" s="82">
        <v>-8.8169999999999998E-2</v>
      </c>
      <c r="J101" s="82">
        <v>0.29108000000000001</v>
      </c>
      <c r="K101" s="82">
        <v>2.45329</v>
      </c>
      <c r="L101" s="82">
        <v>-0.16952999999999999</v>
      </c>
      <c r="M101" s="82">
        <v>0.28469</v>
      </c>
    </row>
    <row r="102" spans="1:13" x14ac:dyDescent="0.2">
      <c r="A102" s="82" t="s">
        <v>53</v>
      </c>
      <c r="B102" s="82" t="s">
        <v>71</v>
      </c>
      <c r="C102" s="82">
        <v>109.271</v>
      </c>
      <c r="D102" s="82">
        <v>109.301</v>
      </c>
      <c r="E102" s="82">
        <v>109.09699999999999</v>
      </c>
      <c r="F102" s="271">
        <v>3.1500699999999999</v>
      </c>
      <c r="G102" s="271">
        <v>3.3442400000000001</v>
      </c>
      <c r="H102" s="271">
        <v>3.5360800000000001</v>
      </c>
      <c r="I102" s="82">
        <v>0.47064</v>
      </c>
      <c r="J102" s="82">
        <v>0.27450000000000002</v>
      </c>
      <c r="K102" s="82">
        <v>3.5920399999999999</v>
      </c>
      <c r="L102" s="82">
        <v>0.68942999999999999</v>
      </c>
      <c r="M102" s="82">
        <v>0.28999999999999998</v>
      </c>
    </row>
    <row r="103" spans="1:13" x14ac:dyDescent="0.2">
      <c r="A103" s="82" t="s">
        <v>413</v>
      </c>
      <c r="B103" s="82" t="s">
        <v>60</v>
      </c>
      <c r="C103" s="82">
        <v>110.21</v>
      </c>
      <c r="D103" s="82">
        <v>110.25700000000001</v>
      </c>
      <c r="E103" s="82">
        <v>110.81699999999999</v>
      </c>
      <c r="F103" s="271">
        <v>3.5350899999999998</v>
      </c>
      <c r="G103" s="271">
        <v>4.2077400000000003</v>
      </c>
      <c r="H103" s="271">
        <v>4.2140000000000004</v>
      </c>
      <c r="I103" s="82">
        <v>0.87465000000000004</v>
      </c>
      <c r="J103" s="82">
        <v>0.34405999999999998</v>
      </c>
      <c r="K103" s="82">
        <v>3.4451399999999999</v>
      </c>
      <c r="L103" s="82">
        <v>1.5765800000000001</v>
      </c>
      <c r="M103" s="82">
        <v>0.34455999999999998</v>
      </c>
    </row>
    <row r="104" spans="1:13" x14ac:dyDescent="0.2">
      <c r="A104" s="82" t="s">
        <v>53</v>
      </c>
      <c r="B104" s="82" t="s">
        <v>61</v>
      </c>
      <c r="C104" s="82">
        <v>110.907</v>
      </c>
      <c r="D104" s="82">
        <v>110.926</v>
      </c>
      <c r="E104" s="82">
        <v>111.42400000000001</v>
      </c>
      <c r="F104" s="271">
        <v>3.7590400000000002</v>
      </c>
      <c r="G104" s="271">
        <v>4.5860000000000003</v>
      </c>
      <c r="H104" s="271">
        <v>4.2046999999999999</v>
      </c>
      <c r="I104" s="82">
        <v>0.60675999999999997</v>
      </c>
      <c r="J104" s="82">
        <v>0.37436000000000003</v>
      </c>
      <c r="K104" s="82">
        <v>3.6187999999999998</v>
      </c>
      <c r="L104" s="82">
        <v>0.54774999999999996</v>
      </c>
      <c r="M104" s="82">
        <v>0.34381</v>
      </c>
    </row>
    <row r="105" spans="1:13" x14ac:dyDescent="0.2">
      <c r="A105" s="82" t="s">
        <v>53</v>
      </c>
      <c r="B105" s="82" t="s">
        <v>62</v>
      </c>
      <c r="C105" s="82">
        <v>111.824</v>
      </c>
      <c r="D105" s="82">
        <v>111.779</v>
      </c>
      <c r="E105" s="82">
        <v>112.164</v>
      </c>
      <c r="F105" s="271">
        <v>4.6668799999999999</v>
      </c>
      <c r="G105" s="271">
        <v>5.2691600000000003</v>
      </c>
      <c r="H105" s="271">
        <v>5.29359</v>
      </c>
      <c r="I105" s="82">
        <v>0.76898</v>
      </c>
      <c r="J105" s="82">
        <v>0.42884</v>
      </c>
      <c r="K105" s="82">
        <v>4.06081</v>
      </c>
      <c r="L105" s="82">
        <v>0.66413</v>
      </c>
      <c r="M105" s="82">
        <v>0.43078</v>
      </c>
    </row>
    <row r="106" spans="1:13" x14ac:dyDescent="0.2">
      <c r="A106" s="82" t="s">
        <v>53</v>
      </c>
      <c r="B106" s="82" t="s">
        <v>63</v>
      </c>
      <c r="C106" s="82">
        <v>112.19</v>
      </c>
      <c r="D106" s="82">
        <v>112.428</v>
      </c>
      <c r="E106" s="82">
        <v>112.512</v>
      </c>
      <c r="F106" s="271">
        <v>6.0848199999999997</v>
      </c>
      <c r="G106" s="271">
        <v>6.5557100000000004</v>
      </c>
      <c r="H106" s="271">
        <v>6.7496499999999999</v>
      </c>
      <c r="I106" s="82">
        <v>0.58060999999999996</v>
      </c>
      <c r="J106" s="82">
        <v>0.53054999999999997</v>
      </c>
      <c r="K106" s="82">
        <v>4.1540100000000004</v>
      </c>
      <c r="L106" s="82">
        <v>0.31025999999999998</v>
      </c>
      <c r="M106" s="82">
        <v>0.54579</v>
      </c>
    </row>
    <row r="107" spans="1:13" x14ac:dyDescent="0.2">
      <c r="A107" s="82" t="s">
        <v>53</v>
      </c>
      <c r="B107" s="82" t="s">
        <v>64</v>
      </c>
      <c r="C107" s="82">
        <v>112.419</v>
      </c>
      <c r="D107" s="82">
        <v>113.355</v>
      </c>
      <c r="E107" s="82">
        <v>113.346</v>
      </c>
      <c r="F107" s="271">
        <v>5.8938199999999998</v>
      </c>
      <c r="G107" s="271">
        <v>6.3517400000000004</v>
      </c>
      <c r="H107" s="271">
        <v>7.5970899999999997</v>
      </c>
      <c r="I107" s="82">
        <v>0.82452999999999999</v>
      </c>
      <c r="J107" s="82">
        <v>0.51449999999999996</v>
      </c>
      <c r="K107" s="82">
        <v>4.5700700000000003</v>
      </c>
      <c r="L107" s="82">
        <v>0.74124999999999996</v>
      </c>
      <c r="M107" s="82">
        <v>0.61206000000000005</v>
      </c>
    </row>
    <row r="108" spans="1:13" x14ac:dyDescent="0.2">
      <c r="A108" s="82" t="s">
        <v>53</v>
      </c>
      <c r="B108" s="82" t="s">
        <v>65</v>
      </c>
      <c r="C108" s="82">
        <v>113.018</v>
      </c>
      <c r="D108" s="82">
        <v>114.01600000000001</v>
      </c>
      <c r="E108" s="82">
        <v>113.902</v>
      </c>
      <c r="F108" s="271">
        <v>5.8786100000000001</v>
      </c>
      <c r="G108" s="271">
        <v>6.5052500000000002</v>
      </c>
      <c r="H108" s="271">
        <v>7.2957999999999998</v>
      </c>
      <c r="I108" s="82">
        <v>0.58311999999999997</v>
      </c>
      <c r="J108" s="82">
        <v>0.52658000000000005</v>
      </c>
      <c r="K108" s="82">
        <v>4.7123100000000004</v>
      </c>
      <c r="L108" s="82">
        <v>0.49053000000000002</v>
      </c>
      <c r="M108" s="82">
        <v>0.58855000000000002</v>
      </c>
    </row>
    <row r="109" spans="1:13" x14ac:dyDescent="0.2">
      <c r="A109" s="82" t="s">
        <v>53</v>
      </c>
      <c r="B109" s="82" t="s">
        <v>66</v>
      </c>
      <c r="C109" s="82">
        <v>113.682</v>
      </c>
      <c r="D109" s="82">
        <v>114.381</v>
      </c>
      <c r="E109" s="82">
        <v>114.825</v>
      </c>
      <c r="F109" s="271">
        <v>5.8058199999999998</v>
      </c>
      <c r="G109" s="271">
        <v>6.4831500000000002</v>
      </c>
      <c r="H109" s="271">
        <v>7.4627299999999996</v>
      </c>
      <c r="I109" s="82">
        <v>0.32013000000000003</v>
      </c>
      <c r="J109" s="82">
        <v>0.52483999999999997</v>
      </c>
      <c r="K109" s="82">
        <v>5.1402299999999999</v>
      </c>
      <c r="L109" s="82">
        <v>0.81035000000000001</v>
      </c>
      <c r="M109" s="82">
        <v>0.60158</v>
      </c>
    </row>
    <row r="110" spans="1:13" x14ac:dyDescent="0.2">
      <c r="A110" s="82" t="s">
        <v>53</v>
      </c>
      <c r="B110" s="82" t="s">
        <v>67</v>
      </c>
      <c r="C110" s="82">
        <v>113.899</v>
      </c>
      <c r="D110" s="82">
        <v>114.886</v>
      </c>
      <c r="E110" s="82">
        <v>114.941</v>
      </c>
      <c r="F110" s="271">
        <v>5.5920699999999997</v>
      </c>
      <c r="G110" s="271">
        <v>6.4311100000000003</v>
      </c>
      <c r="H110" s="271">
        <v>6.8085899999999997</v>
      </c>
      <c r="I110" s="82">
        <v>0.44151000000000001</v>
      </c>
      <c r="J110" s="82">
        <v>0.52075000000000005</v>
      </c>
      <c r="K110" s="82">
        <v>5.1097400000000004</v>
      </c>
      <c r="L110" s="82">
        <v>0.10102</v>
      </c>
      <c r="M110" s="82">
        <v>0.55040999999999995</v>
      </c>
    </row>
    <row r="111" spans="1:13" x14ac:dyDescent="0.2">
      <c r="A111" s="82" t="s">
        <v>53</v>
      </c>
      <c r="B111" s="82" t="s">
        <v>68</v>
      </c>
      <c r="C111" s="82">
        <v>114.601</v>
      </c>
      <c r="D111" s="82">
        <v>115.61</v>
      </c>
      <c r="E111" s="82">
        <v>115.378</v>
      </c>
      <c r="F111" s="271">
        <v>6.0001499999999997</v>
      </c>
      <c r="G111" s="271">
        <v>6.6503100000000002</v>
      </c>
      <c r="H111" s="271">
        <v>7.2286200000000003</v>
      </c>
      <c r="I111" s="82">
        <v>0.63019000000000003</v>
      </c>
      <c r="J111" s="82">
        <v>0.53798000000000001</v>
      </c>
      <c r="K111" s="82">
        <v>4.8550199999999997</v>
      </c>
      <c r="L111" s="82">
        <v>0.38019999999999998</v>
      </c>
      <c r="M111" s="82">
        <v>0.58330000000000004</v>
      </c>
    </row>
    <row r="112" spans="1:13" x14ac:dyDescent="0.2">
      <c r="A112" s="82" t="s">
        <v>53</v>
      </c>
      <c r="B112" s="82" t="s">
        <v>69</v>
      </c>
      <c r="C112" s="82">
        <v>115.56100000000001</v>
      </c>
      <c r="D112" s="82">
        <v>116.289</v>
      </c>
      <c r="E112" s="82">
        <v>116.32299999999999</v>
      </c>
      <c r="F112" s="271">
        <v>6.2395399999999999</v>
      </c>
      <c r="G112" s="271">
        <v>6.79983</v>
      </c>
      <c r="H112" s="271">
        <v>7.1765499999999998</v>
      </c>
      <c r="I112" s="82">
        <v>0.58731999999999995</v>
      </c>
      <c r="J112" s="82">
        <v>0.54971999999999999</v>
      </c>
      <c r="K112" s="82">
        <v>4.8347499999999997</v>
      </c>
      <c r="L112" s="82">
        <v>0.81904999999999994</v>
      </c>
      <c r="M112" s="82">
        <v>0.57923000000000002</v>
      </c>
    </row>
    <row r="113" spans="1:13" x14ac:dyDescent="0.2">
      <c r="A113" s="82" t="s">
        <v>53</v>
      </c>
      <c r="B113" s="82" t="s">
        <v>70</v>
      </c>
      <c r="C113" s="82">
        <v>116.884</v>
      </c>
      <c r="D113" s="82">
        <v>116.854</v>
      </c>
      <c r="E113" s="82">
        <v>117.282</v>
      </c>
      <c r="F113" s="271">
        <v>7.3748800000000001</v>
      </c>
      <c r="G113" s="271">
        <v>7.41343</v>
      </c>
      <c r="H113" s="271">
        <v>8.2436500000000006</v>
      </c>
      <c r="I113" s="82">
        <v>0.48586000000000001</v>
      </c>
      <c r="J113" s="82">
        <v>0.59774000000000005</v>
      </c>
      <c r="K113" s="82">
        <v>4.5402100000000001</v>
      </c>
      <c r="L113" s="82">
        <v>0.82443</v>
      </c>
      <c r="M113" s="82">
        <v>0.6623</v>
      </c>
    </row>
    <row r="114" spans="1:13" x14ac:dyDescent="0.2">
      <c r="A114" s="82" t="s">
        <v>53</v>
      </c>
      <c r="B114" s="82" t="s">
        <v>71</v>
      </c>
      <c r="C114" s="82">
        <v>117.30800000000001</v>
      </c>
      <c r="D114" s="82">
        <v>117.23399999999999</v>
      </c>
      <c r="E114" s="82">
        <v>118.19199999999999</v>
      </c>
      <c r="F114" s="271">
        <v>7.3551099999999998</v>
      </c>
      <c r="G114" s="271">
        <v>7.2579399999999996</v>
      </c>
      <c r="H114" s="271">
        <v>8.3366199999999999</v>
      </c>
      <c r="I114" s="82">
        <v>0.32518999999999998</v>
      </c>
      <c r="J114" s="82">
        <v>0.58559000000000005</v>
      </c>
      <c r="K114" s="82">
        <v>4.2747400000000004</v>
      </c>
      <c r="L114" s="82">
        <v>0.77590999999999999</v>
      </c>
      <c r="M114" s="82">
        <v>0.66951000000000005</v>
      </c>
    </row>
    <row r="115" spans="1:13" x14ac:dyDescent="0.2">
      <c r="A115" s="82" t="s">
        <v>708</v>
      </c>
      <c r="B115" s="82" t="s">
        <v>60</v>
      </c>
      <c r="C115" s="82">
        <v>118.002</v>
      </c>
      <c r="D115" s="82">
        <v>117.821</v>
      </c>
      <c r="E115" s="82">
        <v>118.729</v>
      </c>
      <c r="F115" s="271">
        <v>7.0701400000000003</v>
      </c>
      <c r="G115" s="271">
        <v>6.8603399999999999</v>
      </c>
      <c r="H115" s="271">
        <v>7.1397000000000004</v>
      </c>
      <c r="I115" s="82">
        <v>0.50070999999999999</v>
      </c>
      <c r="J115" s="82">
        <v>0.55447000000000002</v>
      </c>
      <c r="K115" s="82">
        <v>3.9398399999999998</v>
      </c>
      <c r="L115" s="82">
        <v>0.45434999999999998</v>
      </c>
      <c r="M115" s="82">
        <v>0.57635000000000003</v>
      </c>
    </row>
    <row r="116" spans="1:13" x14ac:dyDescent="0.2">
      <c r="A116" s="82" t="s">
        <v>53</v>
      </c>
      <c r="B116" s="82" t="s">
        <v>61</v>
      </c>
      <c r="C116" s="82">
        <v>118.98099999999999</v>
      </c>
      <c r="D116" s="82">
        <v>119.065</v>
      </c>
      <c r="E116" s="82">
        <v>119.91200000000001</v>
      </c>
      <c r="F116" s="271">
        <v>7.2799699999999996</v>
      </c>
      <c r="G116" s="271">
        <v>7.3373200000000001</v>
      </c>
      <c r="H116" s="271">
        <v>7.61775</v>
      </c>
      <c r="I116" s="82">
        <v>1.0558399999999999</v>
      </c>
      <c r="J116" s="82">
        <v>0.59179999999999999</v>
      </c>
      <c r="K116" s="82">
        <v>4.4283299999999999</v>
      </c>
      <c r="L116" s="82">
        <v>0.99639</v>
      </c>
      <c r="M116" s="82">
        <v>0.61367000000000005</v>
      </c>
    </row>
    <row r="117" spans="1:13" x14ac:dyDescent="0.2">
      <c r="A117" s="82" t="s">
        <v>53</v>
      </c>
      <c r="B117" s="82" t="s">
        <v>62</v>
      </c>
      <c r="C117" s="82">
        <v>120.15900000000001</v>
      </c>
      <c r="D117" s="82">
        <v>120.32299999999999</v>
      </c>
      <c r="E117" s="82">
        <v>121.34399999999999</v>
      </c>
      <c r="F117" s="271">
        <v>7.4536800000000003</v>
      </c>
      <c r="G117" s="271">
        <v>7.6436500000000001</v>
      </c>
      <c r="H117" s="271">
        <v>8.1844400000000004</v>
      </c>
      <c r="I117" s="82">
        <v>1.05657</v>
      </c>
      <c r="J117" s="82">
        <v>0.61568999999999996</v>
      </c>
      <c r="K117" s="82">
        <v>5.1949199999999998</v>
      </c>
      <c r="L117" s="82">
        <v>1.19421</v>
      </c>
      <c r="M117" s="82">
        <v>0.65771999999999997</v>
      </c>
    </row>
    <row r="118" spans="1:13" x14ac:dyDescent="0.2">
      <c r="A118" s="82" t="s">
        <v>53</v>
      </c>
      <c r="B118" s="82" t="s">
        <v>63</v>
      </c>
      <c r="C118" s="82">
        <v>120.809</v>
      </c>
      <c r="D118" s="82">
        <v>121.176</v>
      </c>
      <c r="E118" s="82">
        <v>123.33799999999999</v>
      </c>
      <c r="F118" s="271">
        <v>7.6825000000000001</v>
      </c>
      <c r="G118" s="271">
        <v>7.7809799999999996</v>
      </c>
      <c r="H118" s="271">
        <v>9.6220800000000004</v>
      </c>
      <c r="I118" s="82">
        <v>0.70892999999999995</v>
      </c>
      <c r="J118" s="82">
        <v>0.62638000000000005</v>
      </c>
      <c r="K118" s="82">
        <v>5.47499</v>
      </c>
      <c r="L118" s="82">
        <v>1.6432599999999999</v>
      </c>
      <c r="M118" s="82">
        <v>0.76851000000000003</v>
      </c>
    </row>
    <row r="119" spans="1:13" x14ac:dyDescent="0.2">
      <c r="A119" s="82" t="s">
        <v>53</v>
      </c>
      <c r="B119" s="82" t="s">
        <v>64</v>
      </c>
      <c r="C119" s="82">
        <v>121.02200000000001</v>
      </c>
      <c r="D119" s="82">
        <v>121.646</v>
      </c>
      <c r="E119" s="82">
        <v>123.672</v>
      </c>
      <c r="F119" s="271">
        <v>7.6526199999999998</v>
      </c>
      <c r="G119" s="271">
        <v>7.31419</v>
      </c>
      <c r="H119" s="271">
        <v>9.1101600000000005</v>
      </c>
      <c r="I119" s="82">
        <v>0.38786999999999999</v>
      </c>
      <c r="J119" s="82">
        <v>0.58999000000000001</v>
      </c>
      <c r="K119" s="82">
        <v>5.2210000000000001</v>
      </c>
      <c r="L119" s="82">
        <v>0.27079999999999999</v>
      </c>
      <c r="M119" s="82">
        <v>0.72921000000000002</v>
      </c>
    </row>
    <row r="120" spans="1:13" x14ac:dyDescent="0.2">
      <c r="A120" s="82" t="s">
        <v>53</v>
      </c>
      <c r="B120" s="82" t="s">
        <v>65</v>
      </c>
      <c r="C120" s="82">
        <v>122.044</v>
      </c>
      <c r="D120" s="82">
        <v>122.735</v>
      </c>
      <c r="E120" s="82">
        <v>125.381</v>
      </c>
      <c r="F120" s="271">
        <v>7.9863400000000002</v>
      </c>
      <c r="G120" s="271">
        <v>7.64717</v>
      </c>
      <c r="H120" s="271">
        <v>10.077959999999999</v>
      </c>
      <c r="I120" s="82">
        <v>0.89522000000000002</v>
      </c>
      <c r="J120" s="82">
        <v>0.61595999999999995</v>
      </c>
      <c r="K120" s="82">
        <v>5.5430900000000003</v>
      </c>
      <c r="L120" s="82">
        <v>1.38188</v>
      </c>
      <c r="M120" s="82">
        <v>0.80337000000000003</v>
      </c>
    </row>
    <row r="121" spans="1:13" x14ac:dyDescent="0.2">
      <c r="A121" s="82" t="s">
        <v>53</v>
      </c>
      <c r="B121" s="82" t="s">
        <v>66</v>
      </c>
      <c r="C121" s="82">
        <v>122.94799999999999</v>
      </c>
      <c r="D121" s="82">
        <v>123.373</v>
      </c>
      <c r="E121" s="82">
        <v>126.58199999999999</v>
      </c>
      <c r="F121" s="271">
        <v>8.1508099999999999</v>
      </c>
      <c r="G121" s="271">
        <v>7.8614499999999996</v>
      </c>
      <c r="H121" s="271">
        <v>10.23906</v>
      </c>
      <c r="I121" s="82">
        <v>0.51981999999999995</v>
      </c>
      <c r="J121" s="82">
        <v>0.63263999999999998</v>
      </c>
      <c r="K121" s="82">
        <v>5.5787599999999999</v>
      </c>
      <c r="L121" s="82">
        <v>0.95787999999999995</v>
      </c>
      <c r="M121" s="82">
        <v>0.81564999999999999</v>
      </c>
    </row>
    <row r="122" spans="1:13" x14ac:dyDescent="0.2">
      <c r="A122" s="82" t="s">
        <v>53</v>
      </c>
      <c r="B122" s="82" t="s">
        <v>67</v>
      </c>
      <c r="C122" s="82">
        <v>123.803</v>
      </c>
      <c r="D122" s="82">
        <v>124.163</v>
      </c>
      <c r="E122" s="82">
        <v>126.29600000000001</v>
      </c>
      <c r="F122" s="271">
        <v>8.6954200000000004</v>
      </c>
      <c r="G122" s="271">
        <v>8.0749600000000008</v>
      </c>
      <c r="H122" s="271">
        <v>9.8789800000000003</v>
      </c>
      <c r="I122" s="82">
        <v>0.64032999999999995</v>
      </c>
      <c r="J122" s="82">
        <v>0.64922000000000002</v>
      </c>
      <c r="K122" s="82">
        <v>5.9104000000000001</v>
      </c>
      <c r="L122" s="82">
        <v>-0.22594</v>
      </c>
      <c r="M122" s="82">
        <v>0.78817000000000004</v>
      </c>
    </row>
    <row r="123" spans="1:13" x14ac:dyDescent="0.2">
      <c r="A123" s="82" t="s">
        <v>53</v>
      </c>
      <c r="B123" s="82" t="s">
        <v>68</v>
      </c>
      <c r="C123" s="82">
        <v>124.571</v>
      </c>
      <c r="D123" s="82">
        <v>124.76600000000001</v>
      </c>
      <c r="E123" s="82">
        <v>127.105</v>
      </c>
      <c r="F123" s="271">
        <v>8.6997499999999999</v>
      </c>
      <c r="G123" s="271">
        <v>7.9197300000000004</v>
      </c>
      <c r="H123" s="271">
        <v>10.16398</v>
      </c>
      <c r="I123" s="82">
        <v>0.48565000000000003</v>
      </c>
      <c r="J123" s="82">
        <v>0.63717000000000001</v>
      </c>
      <c r="K123" s="82">
        <v>5.8945299999999996</v>
      </c>
      <c r="L123" s="82">
        <v>0.64056000000000002</v>
      </c>
      <c r="M123" s="82">
        <v>0.80993000000000004</v>
      </c>
    </row>
    <row r="124" spans="1:13" x14ac:dyDescent="0.2">
      <c r="A124" s="82" t="s">
        <v>53</v>
      </c>
      <c r="B124" s="82" t="s">
        <v>69</v>
      </c>
      <c r="C124" s="82">
        <v>125.276</v>
      </c>
      <c r="D124" s="82">
        <v>125.509</v>
      </c>
      <c r="E124" s="82">
        <v>127.642</v>
      </c>
      <c r="F124" s="271">
        <v>8.4068199999999997</v>
      </c>
      <c r="G124" s="271">
        <v>7.9285199999999998</v>
      </c>
      <c r="H124" s="271">
        <v>9.7306600000000003</v>
      </c>
      <c r="I124" s="82">
        <v>0.59550999999999998</v>
      </c>
      <c r="J124" s="82">
        <v>0.63785000000000003</v>
      </c>
      <c r="K124" s="82">
        <v>5.4121699999999997</v>
      </c>
      <c r="L124" s="82">
        <v>0.42248999999999998</v>
      </c>
      <c r="M124" s="82">
        <v>0.77681999999999995</v>
      </c>
    </row>
    <row r="125" spans="1:13" x14ac:dyDescent="0.2">
      <c r="A125" s="82" t="s">
        <v>53</v>
      </c>
      <c r="B125" s="82" t="s">
        <v>70</v>
      </c>
      <c r="C125" s="82">
        <v>125.997</v>
      </c>
      <c r="D125" s="82">
        <v>125.881</v>
      </c>
      <c r="E125" s="82">
        <v>127.88800000000001</v>
      </c>
      <c r="F125" s="271">
        <v>7.7966199999999999</v>
      </c>
      <c r="G125" s="271">
        <v>7.7250199999999998</v>
      </c>
      <c r="H125" s="271">
        <v>9.0431600000000003</v>
      </c>
      <c r="I125" s="82">
        <v>0.29638999999999999</v>
      </c>
      <c r="J125" s="82">
        <v>0.62202000000000002</v>
      </c>
      <c r="K125" s="82">
        <v>4.6192299999999999</v>
      </c>
      <c r="L125" s="82">
        <v>0.19273000000000001</v>
      </c>
      <c r="M125" s="82">
        <v>0.72406000000000004</v>
      </c>
    </row>
    <row r="126" spans="1:13" x14ac:dyDescent="0.2">
      <c r="A126" s="82" t="s">
        <v>53</v>
      </c>
      <c r="B126" s="82" t="s">
        <v>71</v>
      </c>
      <c r="C126" s="82">
        <v>126.47799999999999</v>
      </c>
      <c r="D126" s="82">
        <v>126.52200000000001</v>
      </c>
      <c r="E126" s="82">
        <v>128.352</v>
      </c>
      <c r="F126" s="271">
        <v>7.8170299999999999</v>
      </c>
      <c r="G126" s="271">
        <v>7.9226200000000002</v>
      </c>
      <c r="H126" s="271">
        <v>8.5961800000000004</v>
      </c>
      <c r="I126" s="82">
        <v>0.50921000000000005</v>
      </c>
      <c r="J126" s="82">
        <v>0.63739000000000001</v>
      </c>
      <c r="K126" s="82">
        <v>4.4117600000000001</v>
      </c>
      <c r="L126" s="82">
        <v>0.36281999999999998</v>
      </c>
      <c r="M126" s="82">
        <v>0.68957999999999997</v>
      </c>
    </row>
    <row r="127" spans="1:13" x14ac:dyDescent="0.2">
      <c r="A127" s="82" t="s">
        <v>1112</v>
      </c>
      <c r="B127" s="82" t="s">
        <v>60</v>
      </c>
      <c r="C127" s="82">
        <v>127.336</v>
      </c>
      <c r="D127" s="82">
        <v>127.50700000000001</v>
      </c>
      <c r="E127" s="82">
        <v>129.261</v>
      </c>
      <c r="F127" s="271">
        <v>7.9100400000000004</v>
      </c>
      <c r="G127" s="271">
        <v>8.2209500000000002</v>
      </c>
      <c r="H127" s="271">
        <v>8.8706200000000006</v>
      </c>
      <c r="I127" s="82">
        <v>0.77851999999999999</v>
      </c>
      <c r="J127" s="82">
        <v>0.66054000000000002</v>
      </c>
      <c r="K127" s="82">
        <v>4.8180800000000001</v>
      </c>
      <c r="L127" s="82">
        <v>0.70821000000000001</v>
      </c>
      <c r="M127" s="82">
        <v>0.71075999999999995</v>
      </c>
    </row>
    <row r="128" spans="1:13" x14ac:dyDescent="0.2">
      <c r="A128" s="82" t="s">
        <v>53</v>
      </c>
      <c r="B128" s="82" t="s">
        <v>61</v>
      </c>
      <c r="C128" s="82">
        <v>128.04599999999999</v>
      </c>
      <c r="D128" s="82">
        <v>128.44300000000001</v>
      </c>
      <c r="E128" s="82">
        <v>129.88399999999999</v>
      </c>
      <c r="F128" s="271">
        <v>7.6188599999999997</v>
      </c>
      <c r="G128" s="271">
        <v>7.8763699999999996</v>
      </c>
      <c r="H128" s="271">
        <v>8.3161000000000005</v>
      </c>
      <c r="I128" s="82">
        <v>0.73407999999999995</v>
      </c>
      <c r="J128" s="82">
        <v>0.63380000000000003</v>
      </c>
      <c r="K128" s="82">
        <v>4.6506699999999999</v>
      </c>
      <c r="L128" s="82">
        <v>0.48197000000000001</v>
      </c>
      <c r="M128" s="82">
        <v>0.66791999999999996</v>
      </c>
    </row>
    <row r="129" spans="1:13" x14ac:dyDescent="0.2">
      <c r="A129" s="82" t="s">
        <v>53</v>
      </c>
      <c r="B129" s="82" t="s">
        <v>62</v>
      </c>
      <c r="C129" s="82">
        <v>128.38900000000001</v>
      </c>
      <c r="D129" s="82">
        <v>128.721</v>
      </c>
      <c r="E129" s="82">
        <v>130.57599999999999</v>
      </c>
      <c r="F129" s="271">
        <v>6.8492600000000001</v>
      </c>
      <c r="G129" s="271">
        <v>6.9795499999999997</v>
      </c>
      <c r="H129" s="271">
        <v>7.6081200000000004</v>
      </c>
      <c r="I129" s="82">
        <v>0.21643999999999999</v>
      </c>
      <c r="J129" s="82">
        <v>0.56381000000000003</v>
      </c>
      <c r="K129" s="82">
        <v>4.3348199999999997</v>
      </c>
      <c r="L129" s="82">
        <v>0.53278000000000003</v>
      </c>
      <c r="M129" s="82">
        <v>0.61292000000000002</v>
      </c>
    </row>
    <row r="130" spans="1:13" x14ac:dyDescent="0.2">
      <c r="A130" s="82" t="s">
        <v>53</v>
      </c>
      <c r="B130" s="82" t="s">
        <v>63</v>
      </c>
      <c r="C130" s="82">
        <v>128.363</v>
      </c>
      <c r="D130" s="82">
        <v>128.91499999999999</v>
      </c>
      <c r="E130" s="82">
        <v>131.148</v>
      </c>
      <c r="F130" s="271">
        <v>6.2528499999999996</v>
      </c>
      <c r="G130" s="271">
        <v>6.3865800000000004</v>
      </c>
      <c r="H130" s="271">
        <v>6.3321899999999998</v>
      </c>
      <c r="I130" s="82">
        <v>0.15071000000000001</v>
      </c>
      <c r="J130" s="82">
        <v>0.51724000000000003</v>
      </c>
      <c r="K130" s="82">
        <v>3.8272300000000001</v>
      </c>
      <c r="L130" s="82">
        <v>0.43806</v>
      </c>
      <c r="M130" s="82">
        <v>0.51295999999999997</v>
      </c>
    </row>
    <row r="131" spans="1:13" x14ac:dyDescent="0.2">
      <c r="A131" s="82" t="s">
        <v>53</v>
      </c>
      <c r="B131" s="82" t="s">
        <v>64</v>
      </c>
      <c r="C131" s="82">
        <v>128.084</v>
      </c>
      <c r="D131" s="82">
        <v>129.13499999999999</v>
      </c>
      <c r="E131" s="82">
        <v>131.107</v>
      </c>
      <c r="F131" s="271">
        <v>5.8353000000000002</v>
      </c>
      <c r="G131" s="271">
        <v>6.15639</v>
      </c>
      <c r="H131" s="271">
        <v>6.01187</v>
      </c>
      <c r="I131" s="82">
        <v>0.17066000000000001</v>
      </c>
      <c r="J131" s="82">
        <v>0.49909999999999999</v>
      </c>
      <c r="K131" s="82">
        <v>3.50176</v>
      </c>
      <c r="L131" s="82">
        <v>-3.1260000000000003E-2</v>
      </c>
      <c r="M131" s="82">
        <v>0.48769000000000001</v>
      </c>
    </row>
    <row r="132" spans="1:13" x14ac:dyDescent="0.2">
      <c r="A132" s="82" t="s">
        <v>53</v>
      </c>
      <c r="B132" s="82" t="s">
        <v>65</v>
      </c>
      <c r="C132" s="82">
        <v>128.214</v>
      </c>
      <c r="D132" s="82">
        <v>129.52699999999999</v>
      </c>
      <c r="E132" s="82">
        <v>131.47</v>
      </c>
      <c r="F132" s="271">
        <v>5.0555500000000002</v>
      </c>
      <c r="G132" s="271">
        <v>5.5338700000000003</v>
      </c>
      <c r="H132" s="271">
        <v>4.8563999999999998</v>
      </c>
      <c r="I132" s="82">
        <v>0.30356</v>
      </c>
      <c r="J132" s="82">
        <v>0.44985999999999998</v>
      </c>
      <c r="K132" s="82">
        <v>3.2013600000000002</v>
      </c>
      <c r="L132" s="82">
        <v>0.27687</v>
      </c>
      <c r="M132" s="82">
        <v>0.39595999999999998</v>
      </c>
    </row>
    <row r="133" spans="1:13" x14ac:dyDescent="0.2">
      <c r="A133" s="82" t="s">
        <v>53</v>
      </c>
      <c r="B133" s="82" t="s">
        <v>66</v>
      </c>
      <c r="C133" s="82">
        <v>128.83199999999999</v>
      </c>
      <c r="D133" s="82">
        <v>130.34200000000001</v>
      </c>
      <c r="E133" s="82">
        <v>132.178</v>
      </c>
      <c r="F133" s="271">
        <v>4.7857599999999998</v>
      </c>
      <c r="G133" s="271">
        <v>5.64872</v>
      </c>
      <c r="H133" s="271">
        <v>4.4208499999999997</v>
      </c>
      <c r="I133" s="82">
        <v>0.62921000000000005</v>
      </c>
      <c r="J133" s="82">
        <v>0.45895999999999998</v>
      </c>
      <c r="K133" s="82">
        <v>3.5438200000000002</v>
      </c>
      <c r="L133" s="82">
        <v>0.53852999999999995</v>
      </c>
      <c r="M133" s="82">
        <v>0.36114000000000002</v>
      </c>
    </row>
    <row r="134" spans="1:13" x14ac:dyDescent="0.2">
      <c r="A134" s="82" t="s">
        <v>53</v>
      </c>
      <c r="B134" s="82" t="s">
        <v>67</v>
      </c>
      <c r="C134" s="82">
        <v>129.54499999999999</v>
      </c>
      <c r="D134" s="82">
        <v>130.779</v>
      </c>
      <c r="E134" s="82">
        <v>133.22399999999999</v>
      </c>
      <c r="F134" s="271">
        <v>4.6380100000000004</v>
      </c>
      <c r="G134" s="271">
        <v>5.3284799999999999</v>
      </c>
      <c r="H134" s="271">
        <v>5.4855299999999998</v>
      </c>
      <c r="I134" s="82">
        <v>0.33527000000000001</v>
      </c>
      <c r="J134" s="82">
        <v>0.43354999999999999</v>
      </c>
      <c r="K134" s="82">
        <v>3.36463</v>
      </c>
      <c r="L134" s="82">
        <v>0.79135999999999995</v>
      </c>
      <c r="M134" s="82">
        <v>0.44602000000000003</v>
      </c>
    </row>
  </sheetData>
  <mergeCells count="1">
    <mergeCell ref="H1:I1"/>
  </mergeCells>
  <hyperlinks>
    <hyperlink ref="H1:I1" location="Index!A1" display="Regresar al Índice" xr:uid="{BB42F8D4-F03E-4B93-AEA7-E138145E1EB4}"/>
  </hyperlink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892D2-4A81-4E74-9898-8F8F0AB4402C}">
  <sheetPr codeName="Hoja32"/>
  <dimension ref="A1:I61"/>
  <sheetViews>
    <sheetView workbookViewId="0"/>
  </sheetViews>
  <sheetFormatPr baseColWidth="10" defaultRowHeight="12.75" x14ac:dyDescent="0.2"/>
  <cols>
    <col min="1" max="16384" width="11.42578125" style="82"/>
  </cols>
  <sheetData>
    <row r="1" spans="1:9" ht="15" x14ac:dyDescent="0.25">
      <c r="A1" s="27" t="s">
        <v>1849</v>
      </c>
      <c r="B1" s="82" t="s">
        <v>53</v>
      </c>
      <c r="C1" s="82" t="s">
        <v>53</v>
      </c>
      <c r="D1" s="82" t="s">
        <v>53</v>
      </c>
      <c r="E1" s="82" t="s">
        <v>53</v>
      </c>
      <c r="F1" s="82" t="s">
        <v>53</v>
      </c>
      <c r="G1" s="82" t="s">
        <v>53</v>
      </c>
      <c r="H1" s="151" t="s">
        <v>1294</v>
      </c>
      <c r="I1" s="151"/>
    </row>
    <row r="2" spans="1:9" x14ac:dyDescent="0.2">
      <c r="A2" s="82" t="s">
        <v>1247</v>
      </c>
      <c r="B2" s="82" t="s">
        <v>53</v>
      </c>
      <c r="C2" s="82" t="s">
        <v>53</v>
      </c>
      <c r="D2" s="82" t="s">
        <v>53</v>
      </c>
      <c r="E2" s="82" t="s">
        <v>53</v>
      </c>
      <c r="F2" s="82" t="s">
        <v>53</v>
      </c>
      <c r="G2" s="82" t="s">
        <v>53</v>
      </c>
      <c r="H2" s="82" t="s">
        <v>53</v>
      </c>
    </row>
    <row r="6" spans="1:9" x14ac:dyDescent="0.2">
      <c r="A6" s="82" t="s">
        <v>407</v>
      </c>
      <c r="B6" s="82" t="s">
        <v>1733</v>
      </c>
      <c r="C6" s="82" t="s">
        <v>1734</v>
      </c>
      <c r="D6" s="82" t="s">
        <v>1735</v>
      </c>
      <c r="E6" s="82" t="s">
        <v>694</v>
      </c>
    </row>
    <row r="7" spans="1:9" x14ac:dyDescent="0.2">
      <c r="A7" s="82" t="s">
        <v>79</v>
      </c>
      <c r="B7" s="82">
        <v>0.64</v>
      </c>
      <c r="C7" s="82">
        <v>0.41</v>
      </c>
      <c r="D7" s="82">
        <v>2.2400000000000002</v>
      </c>
      <c r="E7" s="82">
        <v>55</v>
      </c>
    </row>
    <row r="8" spans="1:9" x14ac:dyDescent="0.2">
      <c r="A8" s="82" t="s">
        <v>1562</v>
      </c>
      <c r="B8" s="82">
        <v>0.35</v>
      </c>
      <c r="C8" s="82">
        <v>0.36</v>
      </c>
      <c r="D8" s="82">
        <v>2.63</v>
      </c>
      <c r="E8" s="82">
        <v>54</v>
      </c>
    </row>
    <row r="9" spans="1:9" x14ac:dyDescent="0.2">
      <c r="A9" s="82" t="s">
        <v>93</v>
      </c>
      <c r="B9" s="82">
        <v>2.09</v>
      </c>
      <c r="C9" s="82">
        <v>0.66</v>
      </c>
      <c r="D9" s="82">
        <v>3.15</v>
      </c>
      <c r="E9" s="82">
        <v>53</v>
      </c>
    </row>
    <row r="10" spans="1:9" x14ac:dyDescent="0.2">
      <c r="A10" s="82" t="s">
        <v>108</v>
      </c>
      <c r="B10" s="82">
        <v>2.19</v>
      </c>
      <c r="C10" s="82">
        <v>0.52</v>
      </c>
      <c r="D10" s="82">
        <v>3.32</v>
      </c>
      <c r="E10" s="82">
        <v>52</v>
      </c>
    </row>
    <row r="11" spans="1:9" x14ac:dyDescent="0.2">
      <c r="A11" s="82" t="s">
        <v>88</v>
      </c>
      <c r="B11" s="82">
        <v>-0.95</v>
      </c>
      <c r="C11" s="82">
        <v>0.64</v>
      </c>
      <c r="D11" s="82">
        <v>3.36</v>
      </c>
      <c r="E11" s="82">
        <v>51</v>
      </c>
    </row>
    <row r="12" spans="1:9" x14ac:dyDescent="0.2">
      <c r="A12" s="82" t="s">
        <v>119</v>
      </c>
      <c r="B12" s="82">
        <v>0.99</v>
      </c>
      <c r="C12" s="82">
        <v>0.56999999999999995</v>
      </c>
      <c r="D12" s="82">
        <v>3.52</v>
      </c>
      <c r="E12" s="82">
        <v>50</v>
      </c>
    </row>
    <row r="13" spans="1:9" x14ac:dyDescent="0.2">
      <c r="A13" s="82" t="s">
        <v>97</v>
      </c>
      <c r="B13" s="82">
        <v>3.04</v>
      </c>
      <c r="C13" s="82">
        <v>0.56000000000000005</v>
      </c>
      <c r="D13" s="82">
        <v>3.67</v>
      </c>
      <c r="E13" s="82">
        <v>49</v>
      </c>
    </row>
    <row r="14" spans="1:9" x14ac:dyDescent="0.2">
      <c r="A14" s="82" t="s">
        <v>1564</v>
      </c>
      <c r="B14" s="82">
        <v>1.01</v>
      </c>
      <c r="C14" s="82">
        <v>0.22</v>
      </c>
      <c r="D14" s="82">
        <v>3.68</v>
      </c>
      <c r="E14" s="82">
        <v>48</v>
      </c>
    </row>
    <row r="15" spans="1:9" x14ac:dyDescent="0.2">
      <c r="A15" s="82" t="s">
        <v>100</v>
      </c>
      <c r="B15" s="82">
        <v>0.81</v>
      </c>
      <c r="C15" s="82">
        <v>0.46</v>
      </c>
      <c r="D15" s="82">
        <v>3.78</v>
      </c>
      <c r="E15" s="82">
        <v>47</v>
      </c>
    </row>
    <row r="16" spans="1:9" x14ac:dyDescent="0.2">
      <c r="A16" s="82" t="s">
        <v>1563</v>
      </c>
      <c r="B16" s="82">
        <v>1.99</v>
      </c>
      <c r="C16" s="82">
        <v>0.45</v>
      </c>
      <c r="D16" s="82">
        <v>3.8</v>
      </c>
      <c r="E16" s="82">
        <v>46</v>
      </c>
    </row>
    <row r="17" spans="1:5" x14ac:dyDescent="0.2">
      <c r="A17" s="82" t="s">
        <v>106</v>
      </c>
      <c r="B17" s="82">
        <v>2.6</v>
      </c>
      <c r="C17" s="82">
        <v>0.57999999999999996</v>
      </c>
      <c r="D17" s="82">
        <v>3.8</v>
      </c>
      <c r="E17" s="82">
        <v>45</v>
      </c>
    </row>
    <row r="18" spans="1:5" x14ac:dyDescent="0.2">
      <c r="A18" s="82" t="s">
        <v>84</v>
      </c>
      <c r="B18" s="82">
        <v>-0.73</v>
      </c>
      <c r="C18" s="82">
        <v>0.24</v>
      </c>
      <c r="D18" s="82">
        <v>3.99</v>
      </c>
      <c r="E18" s="82">
        <v>44</v>
      </c>
    </row>
    <row r="19" spans="1:5" x14ac:dyDescent="0.2">
      <c r="A19" s="82" t="s">
        <v>83</v>
      </c>
      <c r="B19" s="82">
        <v>2.2599999999999998</v>
      </c>
      <c r="C19" s="82">
        <v>0.35</v>
      </c>
      <c r="D19" s="82">
        <v>4.05</v>
      </c>
      <c r="E19" s="82">
        <v>43</v>
      </c>
    </row>
    <row r="20" spans="1:5" x14ac:dyDescent="0.2">
      <c r="A20" s="82" t="s">
        <v>87</v>
      </c>
      <c r="B20" s="82">
        <v>2.5499999999999998</v>
      </c>
      <c r="C20" s="82">
        <v>0.54</v>
      </c>
      <c r="D20" s="82">
        <v>4.0999999999999996</v>
      </c>
      <c r="E20" s="82">
        <v>42</v>
      </c>
    </row>
    <row r="21" spans="1:5" x14ac:dyDescent="0.2">
      <c r="A21" s="82" t="s">
        <v>95</v>
      </c>
      <c r="B21" s="82">
        <v>2.9</v>
      </c>
      <c r="C21" s="82">
        <v>0.24</v>
      </c>
      <c r="D21" s="82">
        <v>4.1100000000000003</v>
      </c>
      <c r="E21" s="82">
        <v>41</v>
      </c>
    </row>
    <row r="22" spans="1:5" x14ac:dyDescent="0.2">
      <c r="A22" s="82" t="s">
        <v>91</v>
      </c>
      <c r="B22" s="82">
        <v>2.5</v>
      </c>
      <c r="C22" s="82">
        <v>0.61</v>
      </c>
      <c r="D22" s="82">
        <v>4.13</v>
      </c>
      <c r="E22" s="82">
        <v>40</v>
      </c>
    </row>
    <row r="23" spans="1:5" x14ac:dyDescent="0.2">
      <c r="A23" s="82" t="s">
        <v>1568</v>
      </c>
      <c r="B23" s="82">
        <v>0.17</v>
      </c>
      <c r="C23" s="82">
        <v>0.3</v>
      </c>
      <c r="D23" s="82">
        <v>4.26</v>
      </c>
      <c r="E23" s="82">
        <v>39</v>
      </c>
    </row>
    <row r="24" spans="1:5" x14ac:dyDescent="0.2">
      <c r="A24" s="82" t="s">
        <v>121</v>
      </c>
      <c r="B24" s="82">
        <v>2.73</v>
      </c>
      <c r="C24" s="82">
        <v>0.84</v>
      </c>
      <c r="D24" s="82">
        <v>4.32</v>
      </c>
      <c r="E24" s="82">
        <v>38</v>
      </c>
    </row>
    <row r="25" spans="1:5" x14ac:dyDescent="0.2">
      <c r="A25" s="82" t="s">
        <v>111</v>
      </c>
      <c r="B25" s="82">
        <v>2.89</v>
      </c>
      <c r="C25" s="82">
        <v>0.92</v>
      </c>
      <c r="D25" s="82">
        <v>4.37</v>
      </c>
      <c r="E25" s="82">
        <v>37</v>
      </c>
    </row>
    <row r="26" spans="1:5" x14ac:dyDescent="0.2">
      <c r="A26" s="82" t="s">
        <v>1569</v>
      </c>
      <c r="B26" s="82">
        <v>3.3</v>
      </c>
      <c r="C26" s="82">
        <v>0.36</v>
      </c>
      <c r="D26" s="82">
        <v>4.38</v>
      </c>
      <c r="E26" s="82">
        <v>36</v>
      </c>
    </row>
    <row r="27" spans="1:5" x14ac:dyDescent="0.2">
      <c r="A27" s="82" t="s">
        <v>80</v>
      </c>
      <c r="B27" s="82">
        <v>2.78</v>
      </c>
      <c r="C27" s="82">
        <v>0.76</v>
      </c>
      <c r="D27" s="82">
        <v>4.47</v>
      </c>
      <c r="E27" s="82">
        <v>35</v>
      </c>
    </row>
    <row r="28" spans="1:5" x14ac:dyDescent="0.2">
      <c r="A28" s="82" t="s">
        <v>120</v>
      </c>
      <c r="B28" s="82">
        <v>2.68</v>
      </c>
      <c r="C28" s="82">
        <v>-0.01</v>
      </c>
      <c r="D28" s="82">
        <v>4.47</v>
      </c>
      <c r="E28" s="82">
        <v>34</v>
      </c>
    </row>
    <row r="29" spans="1:5" x14ac:dyDescent="0.2">
      <c r="A29" s="82" t="s">
        <v>1565</v>
      </c>
      <c r="B29" s="82">
        <v>2.98</v>
      </c>
      <c r="C29" s="82">
        <v>0.48</v>
      </c>
      <c r="D29" s="82">
        <v>4.4800000000000004</v>
      </c>
      <c r="E29" s="82">
        <v>33</v>
      </c>
    </row>
    <row r="30" spans="1:5" x14ac:dyDescent="0.2">
      <c r="A30" s="82" t="s">
        <v>1571</v>
      </c>
      <c r="B30" s="82">
        <v>-2.0299999999999998</v>
      </c>
      <c r="C30" s="82">
        <v>0.28000000000000003</v>
      </c>
      <c r="D30" s="82">
        <v>4.51</v>
      </c>
      <c r="E30" s="82">
        <v>32</v>
      </c>
    </row>
    <row r="31" spans="1:5" x14ac:dyDescent="0.2">
      <c r="A31" s="82" t="s">
        <v>123</v>
      </c>
      <c r="B31" s="82">
        <v>1.5</v>
      </c>
      <c r="C31" s="82">
        <v>0.7</v>
      </c>
      <c r="D31" s="82">
        <v>4.51</v>
      </c>
      <c r="E31" s="82">
        <v>31</v>
      </c>
    </row>
    <row r="32" spans="1:5" x14ac:dyDescent="0.2">
      <c r="A32" s="82" t="s">
        <v>107</v>
      </c>
      <c r="B32" s="82">
        <v>2.5499999999999998</v>
      </c>
      <c r="C32" s="82">
        <v>0.48</v>
      </c>
      <c r="D32" s="82">
        <v>4.5199999999999996</v>
      </c>
      <c r="E32" s="82">
        <v>30</v>
      </c>
    </row>
    <row r="33" spans="1:5" x14ac:dyDescent="0.2">
      <c r="A33" s="82" t="s">
        <v>96</v>
      </c>
      <c r="B33" s="82">
        <v>-0.1</v>
      </c>
      <c r="C33" s="82">
        <v>0.61</v>
      </c>
      <c r="D33" s="82">
        <v>4.5999999999999996</v>
      </c>
      <c r="E33" s="82">
        <v>29</v>
      </c>
    </row>
    <row r="34" spans="1:5" x14ac:dyDescent="0.2">
      <c r="A34" s="82" t="s">
        <v>109</v>
      </c>
      <c r="B34" s="82">
        <v>2.74</v>
      </c>
      <c r="C34" s="82">
        <v>0.71</v>
      </c>
      <c r="D34" s="82">
        <v>4.6100000000000003</v>
      </c>
      <c r="E34" s="82">
        <v>28</v>
      </c>
    </row>
    <row r="35" spans="1:5" x14ac:dyDescent="0.2">
      <c r="A35" s="82" t="s">
        <v>110</v>
      </c>
      <c r="B35" s="82">
        <v>2.0299999999999998</v>
      </c>
      <c r="C35" s="82">
        <v>0.9</v>
      </c>
      <c r="D35" s="82">
        <v>4.6900000000000004</v>
      </c>
      <c r="E35" s="82">
        <v>27</v>
      </c>
    </row>
    <row r="36" spans="1:5" x14ac:dyDescent="0.2">
      <c r="A36" s="82" t="s">
        <v>98</v>
      </c>
      <c r="B36" s="82">
        <v>0.84</v>
      </c>
      <c r="C36" s="82">
        <v>0.27</v>
      </c>
      <c r="D36" s="82">
        <v>4.74</v>
      </c>
      <c r="E36" s="82">
        <v>26</v>
      </c>
    </row>
    <row r="37" spans="1:5" x14ac:dyDescent="0.2">
      <c r="A37" s="82" t="s">
        <v>105</v>
      </c>
      <c r="B37" s="82">
        <v>3.01</v>
      </c>
      <c r="C37" s="82">
        <v>0.64</v>
      </c>
      <c r="D37" s="82">
        <v>4.76</v>
      </c>
      <c r="E37" s="82">
        <v>25</v>
      </c>
    </row>
    <row r="38" spans="1:5" x14ac:dyDescent="0.2">
      <c r="A38" s="82" t="s">
        <v>112</v>
      </c>
      <c r="B38" s="82">
        <v>3.32</v>
      </c>
      <c r="C38" s="82">
        <v>0.99</v>
      </c>
      <c r="D38" s="82">
        <v>4.76</v>
      </c>
      <c r="E38" s="82">
        <v>24</v>
      </c>
    </row>
    <row r="39" spans="1:5" x14ac:dyDescent="0.2">
      <c r="A39" s="82" t="s">
        <v>92</v>
      </c>
      <c r="B39" s="82">
        <v>3.09</v>
      </c>
      <c r="C39" s="82">
        <v>0.87</v>
      </c>
      <c r="D39" s="82">
        <v>4.87</v>
      </c>
      <c r="E39" s="82">
        <v>23</v>
      </c>
    </row>
    <row r="40" spans="1:5" x14ac:dyDescent="0.2">
      <c r="A40" s="82" t="s">
        <v>1567</v>
      </c>
      <c r="B40" s="82">
        <v>1.6</v>
      </c>
      <c r="C40" s="82">
        <v>0.72</v>
      </c>
      <c r="D40" s="82">
        <v>4.91</v>
      </c>
      <c r="E40" s="82">
        <v>22</v>
      </c>
    </row>
    <row r="41" spans="1:5" x14ac:dyDescent="0.2">
      <c r="A41" s="82" t="s">
        <v>90</v>
      </c>
      <c r="B41" s="82">
        <v>0.44</v>
      </c>
      <c r="C41" s="82">
        <v>0.65</v>
      </c>
      <c r="D41" s="82">
        <v>4.9400000000000004</v>
      </c>
      <c r="E41" s="82">
        <v>21</v>
      </c>
    </row>
    <row r="42" spans="1:5" x14ac:dyDescent="0.2">
      <c r="A42" s="82" t="s">
        <v>1570</v>
      </c>
      <c r="B42" s="82">
        <v>1.73</v>
      </c>
      <c r="C42" s="82">
        <v>0.18</v>
      </c>
      <c r="D42" s="82">
        <v>4.97</v>
      </c>
      <c r="E42" s="82">
        <v>20</v>
      </c>
    </row>
    <row r="43" spans="1:5" x14ac:dyDescent="0.2">
      <c r="A43" s="82" t="s">
        <v>116</v>
      </c>
      <c r="B43" s="82">
        <v>2.5099999999999998</v>
      </c>
      <c r="C43" s="82">
        <v>0.56000000000000005</v>
      </c>
      <c r="D43" s="82">
        <v>5</v>
      </c>
      <c r="E43" s="82">
        <v>19</v>
      </c>
    </row>
    <row r="44" spans="1:5" x14ac:dyDescent="0.2">
      <c r="A44" s="82" t="s">
        <v>122</v>
      </c>
      <c r="B44" s="82">
        <v>2.5</v>
      </c>
      <c r="C44" s="82">
        <v>1.08</v>
      </c>
      <c r="D44" s="82">
        <v>5</v>
      </c>
      <c r="E44" s="82">
        <v>18</v>
      </c>
    </row>
    <row r="45" spans="1:5" x14ac:dyDescent="0.2">
      <c r="A45" s="82" t="s">
        <v>82</v>
      </c>
      <c r="B45" s="82">
        <v>3.83</v>
      </c>
      <c r="C45" s="82">
        <v>0.95</v>
      </c>
      <c r="D45" s="82">
        <v>5.03</v>
      </c>
      <c r="E45" s="82">
        <v>17</v>
      </c>
    </row>
    <row r="46" spans="1:5" x14ac:dyDescent="0.2">
      <c r="A46" s="82" t="s">
        <v>1566</v>
      </c>
      <c r="B46" s="82">
        <v>3.56</v>
      </c>
      <c r="C46" s="82">
        <v>0.84</v>
      </c>
      <c r="D46" s="82">
        <v>5.05</v>
      </c>
      <c r="E46" s="82">
        <v>16</v>
      </c>
    </row>
    <row r="47" spans="1:5" x14ac:dyDescent="0.2">
      <c r="A47" s="82" t="s">
        <v>102</v>
      </c>
      <c r="B47" s="82">
        <v>1.53</v>
      </c>
      <c r="C47" s="82">
        <v>0.51</v>
      </c>
      <c r="D47" s="82">
        <v>5.1100000000000003</v>
      </c>
      <c r="E47" s="82">
        <v>15</v>
      </c>
    </row>
    <row r="48" spans="1:5" x14ac:dyDescent="0.2">
      <c r="A48" s="82" t="s">
        <v>104</v>
      </c>
      <c r="B48" s="82">
        <v>2.69</v>
      </c>
      <c r="C48" s="82">
        <v>0.56000000000000005</v>
      </c>
      <c r="D48" s="82">
        <v>5.24</v>
      </c>
      <c r="E48" s="82">
        <v>14</v>
      </c>
    </row>
    <row r="49" spans="1:5" x14ac:dyDescent="0.2">
      <c r="A49" s="82" t="s">
        <v>89</v>
      </c>
      <c r="B49" s="82">
        <v>3.54</v>
      </c>
      <c r="C49" s="82">
        <v>0.6</v>
      </c>
      <c r="D49" s="82">
        <v>5.25</v>
      </c>
      <c r="E49" s="82">
        <v>13</v>
      </c>
    </row>
    <row r="50" spans="1:5" x14ac:dyDescent="0.2">
      <c r="A50" s="82" t="s">
        <v>86</v>
      </c>
      <c r="B50" s="82">
        <v>3.12</v>
      </c>
      <c r="C50" s="82">
        <v>0.78</v>
      </c>
      <c r="D50" s="82">
        <v>5.26</v>
      </c>
      <c r="E50" s="82">
        <v>12</v>
      </c>
    </row>
    <row r="51" spans="1:5" x14ac:dyDescent="0.2">
      <c r="A51" s="82" t="s">
        <v>99</v>
      </c>
      <c r="B51" s="82">
        <v>3.36</v>
      </c>
      <c r="C51" s="82">
        <v>0.34</v>
      </c>
      <c r="D51" s="82">
        <v>5.33</v>
      </c>
      <c r="E51" s="82">
        <v>11</v>
      </c>
    </row>
    <row r="52" spans="1:5" x14ac:dyDescent="0.2">
      <c r="A52" s="82" t="s">
        <v>103</v>
      </c>
      <c r="B52" s="82">
        <v>3</v>
      </c>
      <c r="C52" s="82">
        <v>0.94</v>
      </c>
      <c r="D52" s="82">
        <v>5.46</v>
      </c>
      <c r="E52" s="82">
        <v>10</v>
      </c>
    </row>
    <row r="53" spans="1:5" x14ac:dyDescent="0.2">
      <c r="A53" s="82" t="s">
        <v>81</v>
      </c>
      <c r="B53" s="82">
        <v>3.8</v>
      </c>
      <c r="C53" s="82">
        <v>0.79</v>
      </c>
      <c r="D53" s="82">
        <v>5.49</v>
      </c>
      <c r="E53" s="82">
        <v>9</v>
      </c>
    </row>
    <row r="54" spans="1:5" x14ac:dyDescent="0.2">
      <c r="A54" s="82" t="s">
        <v>117</v>
      </c>
      <c r="B54" s="82">
        <v>2.86</v>
      </c>
      <c r="C54" s="82">
        <v>0.62</v>
      </c>
      <c r="D54" s="82">
        <v>5.51</v>
      </c>
      <c r="E54" s="82">
        <v>8</v>
      </c>
    </row>
    <row r="55" spans="1:5" x14ac:dyDescent="0.2">
      <c r="A55" s="82" t="s">
        <v>114</v>
      </c>
      <c r="B55" s="82">
        <v>4.04</v>
      </c>
      <c r="C55" s="82">
        <v>1.67</v>
      </c>
      <c r="D55" s="82">
        <v>5.7</v>
      </c>
      <c r="E55" s="82">
        <v>7</v>
      </c>
    </row>
    <row r="56" spans="1:5" x14ac:dyDescent="0.2">
      <c r="A56" s="82" t="s">
        <v>113</v>
      </c>
      <c r="B56" s="82">
        <v>3.24</v>
      </c>
      <c r="C56" s="82">
        <v>0.67</v>
      </c>
      <c r="D56" s="82">
        <v>5.76</v>
      </c>
      <c r="E56" s="82">
        <v>6</v>
      </c>
    </row>
    <row r="57" spans="1:5" x14ac:dyDescent="0.2">
      <c r="A57" s="82" t="s">
        <v>115</v>
      </c>
      <c r="B57" s="82">
        <v>3.39</v>
      </c>
      <c r="C57" s="82">
        <v>0.65</v>
      </c>
      <c r="D57" s="82">
        <v>5.76</v>
      </c>
      <c r="E57" s="82">
        <v>5</v>
      </c>
    </row>
    <row r="58" spans="1:5" x14ac:dyDescent="0.2">
      <c r="A58" s="82" t="s">
        <v>85</v>
      </c>
      <c r="B58" s="82">
        <v>3.57</v>
      </c>
      <c r="C58" s="82">
        <v>0.41</v>
      </c>
      <c r="D58" s="82">
        <v>5.89</v>
      </c>
      <c r="E58" s="82">
        <v>4</v>
      </c>
    </row>
    <row r="59" spans="1:5" x14ac:dyDescent="0.2">
      <c r="A59" s="82" t="s">
        <v>94</v>
      </c>
      <c r="B59" s="82">
        <v>2.06</v>
      </c>
      <c r="C59" s="82">
        <v>0.53</v>
      </c>
      <c r="D59" s="82">
        <v>6.12</v>
      </c>
      <c r="E59" s="82">
        <v>3</v>
      </c>
    </row>
    <row r="60" spans="1:5" x14ac:dyDescent="0.2">
      <c r="A60" s="82" t="s">
        <v>101</v>
      </c>
      <c r="B60" s="82">
        <v>3</v>
      </c>
      <c r="C60" s="82">
        <v>0.38</v>
      </c>
      <c r="D60" s="82">
        <v>6.75</v>
      </c>
      <c r="E60" s="82">
        <v>2</v>
      </c>
    </row>
    <row r="61" spans="1:5" x14ac:dyDescent="0.2">
      <c r="A61" s="82" t="s">
        <v>118</v>
      </c>
      <c r="B61" s="82">
        <v>4.5199999999999996</v>
      </c>
      <c r="C61" s="82">
        <v>0.97</v>
      </c>
      <c r="D61" s="82">
        <v>6.83</v>
      </c>
      <c r="E61" s="82">
        <v>1</v>
      </c>
    </row>
  </sheetData>
  <mergeCells count="1">
    <mergeCell ref="H1:I1"/>
  </mergeCells>
  <hyperlinks>
    <hyperlink ref="H1:I1" location="Index!A1" display="Regresar al Índice" xr:uid="{BFE9B81E-B308-42C6-AA04-C1EDE8250DB6}"/>
  </hyperlink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8"/>
  <dimension ref="A1:AS216"/>
  <sheetViews>
    <sheetView topLeftCell="AE1" zoomScaleNormal="100" workbookViewId="0"/>
  </sheetViews>
  <sheetFormatPr baseColWidth="10" defaultColWidth="11.42578125" defaultRowHeight="12.75" x14ac:dyDescent="0.2"/>
  <cols>
    <col min="1" max="1" width="34.42578125" style="8" customWidth="1"/>
    <col min="2" max="2" width="9.140625" style="8" bestFit="1" customWidth="1"/>
    <col min="3" max="3" width="13" style="8" customWidth="1"/>
    <col min="4" max="4" width="9.42578125" style="8" customWidth="1"/>
    <col min="5" max="5" width="10.5703125" style="8" customWidth="1"/>
    <col min="6" max="6" width="8" style="8" customWidth="1"/>
    <col min="7" max="7" width="12.7109375" style="8" customWidth="1"/>
    <col min="8" max="8" width="8" style="8" customWidth="1"/>
    <col min="9" max="9" width="8.140625" style="8" customWidth="1"/>
    <col min="10" max="14" width="11.42578125" style="8" customWidth="1"/>
    <col min="15" max="15" width="11.42578125" style="8"/>
    <col min="16" max="25" width="11.42578125" style="8" customWidth="1"/>
    <col min="26" max="16384" width="11.42578125" style="8"/>
  </cols>
  <sheetData>
    <row r="1" spans="1:45" ht="15" x14ac:dyDescent="0.25">
      <c r="A1" s="27" t="s">
        <v>1817</v>
      </c>
      <c r="H1" s="151" t="s">
        <v>1294</v>
      </c>
      <c r="I1" s="151"/>
    </row>
    <row r="2" spans="1:45" x14ac:dyDescent="0.2">
      <c r="A2" s="8" t="s">
        <v>1664</v>
      </c>
    </row>
    <row r="3" spans="1:45" x14ac:dyDescent="0.2">
      <c r="A3" s="23"/>
    </row>
    <row r="4" spans="1:45" x14ac:dyDescent="0.2">
      <c r="A4" s="23"/>
    </row>
    <row r="5" spans="1:45" x14ac:dyDescent="0.2">
      <c r="A5" s="23"/>
      <c r="B5" s="5"/>
    </row>
    <row r="6" spans="1:45" ht="12.75" customHeight="1" x14ac:dyDescent="0.2">
      <c r="A6" s="315" t="s">
        <v>35</v>
      </c>
      <c r="B6" s="316">
        <v>2020</v>
      </c>
      <c r="C6" s="316"/>
      <c r="D6" s="316"/>
      <c r="E6" s="316"/>
      <c r="F6" s="316"/>
      <c r="G6" s="316"/>
      <c r="H6" s="316"/>
      <c r="I6" s="316"/>
      <c r="J6" s="317">
        <v>2021</v>
      </c>
      <c r="K6" s="317"/>
      <c r="L6" s="317"/>
      <c r="M6" s="317"/>
      <c r="N6" s="317"/>
      <c r="O6" s="317"/>
      <c r="P6" s="317"/>
      <c r="Q6" s="317"/>
      <c r="R6" s="317"/>
      <c r="S6" s="317"/>
      <c r="T6" s="317"/>
      <c r="U6" s="317"/>
      <c r="V6" s="317">
        <v>2022</v>
      </c>
      <c r="W6" s="317"/>
      <c r="X6" s="317"/>
      <c r="Y6" s="317"/>
      <c r="Z6" s="317"/>
      <c r="AA6" s="317"/>
      <c r="AB6" s="317"/>
      <c r="AC6" s="317"/>
      <c r="AD6" s="317"/>
      <c r="AE6" s="317"/>
      <c r="AF6" s="317"/>
      <c r="AG6" s="317"/>
      <c r="AH6" s="317">
        <v>2023</v>
      </c>
      <c r="AI6" s="317"/>
      <c r="AJ6" s="317"/>
      <c r="AK6" s="317"/>
      <c r="AL6" s="317"/>
      <c r="AM6" s="317"/>
      <c r="AN6" s="317"/>
      <c r="AO6" s="317"/>
      <c r="AP6" s="316" t="s">
        <v>378</v>
      </c>
      <c r="AQ6" s="316"/>
      <c r="AR6" s="316" t="s">
        <v>124</v>
      </c>
      <c r="AS6" s="316"/>
    </row>
    <row r="7" spans="1:45" ht="25.5" x14ac:dyDescent="0.2">
      <c r="A7" s="315"/>
      <c r="B7" s="318" t="s">
        <v>39</v>
      </c>
      <c r="C7" s="318" t="s">
        <v>43</v>
      </c>
      <c r="D7" s="318" t="s">
        <v>44</v>
      </c>
      <c r="E7" s="318" t="s">
        <v>45</v>
      </c>
      <c r="F7" s="318" t="s">
        <v>46</v>
      </c>
      <c r="G7" s="318" t="s">
        <v>47</v>
      </c>
      <c r="H7" s="318" t="s">
        <v>48</v>
      </c>
      <c r="I7" s="318" t="s">
        <v>49</v>
      </c>
      <c r="J7" s="318" t="s">
        <v>38</v>
      </c>
      <c r="K7" s="318" t="s">
        <v>39</v>
      </c>
      <c r="L7" s="318" t="s">
        <v>40</v>
      </c>
      <c r="M7" s="318" t="s">
        <v>41</v>
      </c>
      <c r="N7" s="318" t="s">
        <v>42</v>
      </c>
      <c r="O7" s="318" t="s">
        <v>43</v>
      </c>
      <c r="P7" s="318" t="s">
        <v>44</v>
      </c>
      <c r="Q7" s="318" t="s">
        <v>45</v>
      </c>
      <c r="R7" s="318" t="s">
        <v>46</v>
      </c>
      <c r="S7" s="318" t="s">
        <v>47</v>
      </c>
      <c r="T7" s="318" t="s">
        <v>48</v>
      </c>
      <c r="U7" s="318" t="s">
        <v>49</v>
      </c>
      <c r="V7" s="318" t="s">
        <v>38</v>
      </c>
      <c r="W7" s="318" t="s">
        <v>39</v>
      </c>
      <c r="X7" s="318" t="s">
        <v>40</v>
      </c>
      <c r="Y7" s="318" t="s">
        <v>41</v>
      </c>
      <c r="Z7" s="318" t="s">
        <v>42</v>
      </c>
      <c r="AA7" s="318" t="s">
        <v>43</v>
      </c>
      <c r="AB7" s="318" t="s">
        <v>44</v>
      </c>
      <c r="AC7" s="318" t="s">
        <v>45</v>
      </c>
      <c r="AD7" s="318" t="s">
        <v>46</v>
      </c>
      <c r="AE7" s="318" t="s">
        <v>47</v>
      </c>
      <c r="AF7" s="318" t="s">
        <v>48</v>
      </c>
      <c r="AG7" s="318" t="s">
        <v>49</v>
      </c>
      <c r="AH7" s="318" t="s">
        <v>1117</v>
      </c>
      <c r="AI7" s="318" t="s">
        <v>39</v>
      </c>
      <c r="AJ7" s="318" t="s">
        <v>40</v>
      </c>
      <c r="AK7" s="318" t="s">
        <v>41</v>
      </c>
      <c r="AL7" s="318" t="s">
        <v>42</v>
      </c>
      <c r="AM7" s="318" t="s">
        <v>43</v>
      </c>
      <c r="AN7" s="318" t="s">
        <v>44</v>
      </c>
      <c r="AO7" s="318" t="s">
        <v>45</v>
      </c>
      <c r="AP7" s="318" t="s">
        <v>281</v>
      </c>
      <c r="AQ7" s="318" t="s">
        <v>379</v>
      </c>
      <c r="AR7" s="318" t="s">
        <v>281</v>
      </c>
      <c r="AS7" s="318" t="s">
        <v>379</v>
      </c>
    </row>
    <row r="8" spans="1:45" ht="12.75" customHeight="1" x14ac:dyDescent="0.2">
      <c r="A8" s="319" t="s">
        <v>36</v>
      </c>
      <c r="B8" s="39">
        <v>41.838602329450907</v>
      </c>
      <c r="C8" s="39">
        <v>35.235715067593461</v>
      </c>
      <c r="D8" s="39">
        <v>32.712146422628948</v>
      </c>
      <c r="E8" s="39">
        <v>33.68552412645591</v>
      </c>
      <c r="F8" s="39">
        <v>33.815609090054785</v>
      </c>
      <c r="G8" s="39">
        <v>32.251655629139073</v>
      </c>
      <c r="H8" s="39">
        <v>32.138103161397666</v>
      </c>
      <c r="I8" s="39">
        <v>32.371048252911812</v>
      </c>
      <c r="J8" s="39">
        <v>33.760399334442596</v>
      </c>
      <c r="K8" s="39">
        <v>34.134775374376041</v>
      </c>
      <c r="L8" s="39">
        <v>37.868988391376448</v>
      </c>
      <c r="M8" s="39">
        <v>39.692179700499167</v>
      </c>
      <c r="N8" s="39">
        <v>38.885191347753747</v>
      </c>
      <c r="O8" s="39">
        <v>41.229235880398669</v>
      </c>
      <c r="P8" s="39">
        <v>37.034883720930239</v>
      </c>
      <c r="Q8" s="39">
        <v>36.608623548922054</v>
      </c>
      <c r="R8" s="39">
        <v>38.843594009983363</v>
      </c>
      <c r="S8" s="39">
        <v>38.928571428571431</v>
      </c>
      <c r="T8" s="39">
        <v>37.895174708818629</v>
      </c>
      <c r="U8" s="39">
        <v>39.084858569051583</v>
      </c>
      <c r="V8" s="39">
        <v>38.391376451077946</v>
      </c>
      <c r="W8" s="39">
        <v>38.828903654485046</v>
      </c>
      <c r="X8" s="39">
        <v>37.441860465116278</v>
      </c>
      <c r="Y8" s="39">
        <v>37.753743760399331</v>
      </c>
      <c r="Z8" s="39">
        <v>38.098006644518271</v>
      </c>
      <c r="AA8" s="39">
        <v>39.029850746268664</v>
      </c>
      <c r="AB8" s="39">
        <v>38.228476821192046</v>
      </c>
      <c r="AC8" s="39">
        <v>39.168526140063797</v>
      </c>
      <c r="AD8" s="39">
        <v>39.908637873754152</v>
      </c>
      <c r="AE8" s="39">
        <v>40.897009966777411</v>
      </c>
      <c r="AF8" s="39">
        <v>39.036544850498338</v>
      </c>
      <c r="AG8" s="39">
        <v>40.463458110516932</v>
      </c>
      <c r="AH8" s="39">
        <v>39.485049833887047</v>
      </c>
      <c r="AI8" s="39">
        <v>38.696013289036543</v>
      </c>
      <c r="AJ8" s="39">
        <v>43.421926910298993</v>
      </c>
      <c r="AK8" s="39">
        <v>38.971807628524047</v>
      </c>
      <c r="AL8" s="39">
        <v>43.338870431893689</v>
      </c>
      <c r="AM8" s="39">
        <v>41.669435215946841</v>
      </c>
      <c r="AN8" s="39">
        <v>39.161129568106311</v>
      </c>
      <c r="AO8" s="39">
        <v>39.509966777408636</v>
      </c>
      <c r="AP8" s="320">
        <f>AO8/AN8-1</f>
        <v>8.9077412513254295E-3</v>
      </c>
      <c r="AQ8" s="39">
        <f>AO8-AN8</f>
        <v>0.34883720930232442</v>
      </c>
      <c r="AR8" s="320">
        <f>AO8/AC8-1</f>
        <v>8.7172194359286248E-3</v>
      </c>
      <c r="AS8" s="39">
        <f>AO8-AC8</f>
        <v>0.34144063734483865</v>
      </c>
    </row>
    <row r="9" spans="1:45" ht="28.5" customHeight="1" x14ac:dyDescent="0.2">
      <c r="A9" s="321" t="s">
        <v>386</v>
      </c>
      <c r="B9" s="322">
        <v>40.557404326123127</v>
      </c>
      <c r="C9" s="322">
        <v>30.504966887417218</v>
      </c>
      <c r="D9" s="322">
        <v>28.868552412645592</v>
      </c>
      <c r="E9" s="322">
        <v>29.118136439267886</v>
      </c>
      <c r="F9" s="322">
        <v>30.897009966777407</v>
      </c>
      <c r="G9" s="322">
        <v>31.125827814569536</v>
      </c>
      <c r="H9" s="322">
        <v>30.199667221297837</v>
      </c>
      <c r="I9" s="322">
        <v>29.700499168053245</v>
      </c>
      <c r="J9" s="322">
        <v>31.447587354409318</v>
      </c>
      <c r="K9" s="322">
        <v>30.865224625623959</v>
      </c>
      <c r="L9" s="322">
        <v>33.540630182421225</v>
      </c>
      <c r="M9" s="322">
        <v>36.522462562396008</v>
      </c>
      <c r="N9" s="322">
        <v>36.938435940099836</v>
      </c>
      <c r="O9" s="322">
        <v>39.036544850498338</v>
      </c>
      <c r="P9" s="322">
        <v>35.963455149501662</v>
      </c>
      <c r="Q9" s="322">
        <v>36.442786069651739</v>
      </c>
      <c r="R9" s="322">
        <v>36.980033277870213</v>
      </c>
      <c r="S9" s="322">
        <v>38.455149501661133</v>
      </c>
      <c r="T9" s="322">
        <v>36.397670549084857</v>
      </c>
      <c r="U9" s="322">
        <v>38.727121464226286</v>
      </c>
      <c r="V9" s="322">
        <v>37.603648424543948</v>
      </c>
      <c r="W9" s="322">
        <v>38.870431893687709</v>
      </c>
      <c r="X9" s="322">
        <v>38.081395348837212</v>
      </c>
      <c r="Y9" s="322">
        <v>39.018302828618971</v>
      </c>
      <c r="Z9" s="322">
        <v>38.953488372093027</v>
      </c>
      <c r="AA9" s="322">
        <v>41.542288557213929</v>
      </c>
      <c r="AB9" s="322">
        <v>38.162251655629142</v>
      </c>
      <c r="AC9" s="322">
        <v>38.289036544850497</v>
      </c>
      <c r="AD9" s="322">
        <v>39.202657807308967</v>
      </c>
      <c r="AE9" s="322">
        <v>40.116279069767444</v>
      </c>
      <c r="AF9" s="322">
        <v>39.451827242524914</v>
      </c>
      <c r="AG9" s="322">
        <v>39.304812834224599</v>
      </c>
      <c r="AH9" s="322">
        <v>41.320598006644516</v>
      </c>
      <c r="AI9" s="322">
        <v>41.985049833887047</v>
      </c>
      <c r="AJ9" s="322">
        <v>45.473421926910298</v>
      </c>
      <c r="AK9" s="322">
        <v>40.588723051409616</v>
      </c>
      <c r="AL9" s="322">
        <v>45.099667774086377</v>
      </c>
      <c r="AM9" s="322">
        <v>43.106312292358801</v>
      </c>
      <c r="AN9" s="322">
        <v>41.694352159468437</v>
      </c>
      <c r="AO9" s="322">
        <v>41.029900332225914</v>
      </c>
      <c r="AP9" s="323">
        <f t="shared" ref="AP9:AP13" si="0">AO9/AN9-1</f>
        <v>-1.5936254980079667E-2</v>
      </c>
      <c r="AQ9" s="322">
        <f t="shared" ref="AQ9:AQ13" si="1">AO9-AN9</f>
        <v>-0.66445182724252305</v>
      </c>
      <c r="AR9" s="323">
        <f t="shared" ref="AR9:AR13" si="2">AO9/AC9-1</f>
        <v>7.1583514099783141E-2</v>
      </c>
      <c r="AS9" s="322">
        <f t="shared" ref="AS9:AS13" si="3">AO9-AC9</f>
        <v>2.7408637873754174</v>
      </c>
    </row>
    <row r="10" spans="1:45" ht="38.25" x14ac:dyDescent="0.2">
      <c r="A10" s="324" t="s">
        <v>387</v>
      </c>
      <c r="B10" s="38">
        <v>48.211314475873543</v>
      </c>
      <c r="C10" s="38">
        <v>50.703642384105962</v>
      </c>
      <c r="D10" s="38">
        <v>49.667221297836939</v>
      </c>
      <c r="E10" s="38">
        <v>53.078202995008319</v>
      </c>
      <c r="F10" s="38">
        <v>50.166112956810629</v>
      </c>
      <c r="G10" s="38">
        <v>47.226821192052981</v>
      </c>
      <c r="H10" s="38">
        <v>46.339434276206326</v>
      </c>
      <c r="I10" s="38">
        <v>48.336106489184694</v>
      </c>
      <c r="J10" s="38">
        <v>49.084858569051583</v>
      </c>
      <c r="K10" s="38">
        <v>48.960066555740433</v>
      </c>
      <c r="L10" s="38">
        <v>54.892205638474294</v>
      </c>
      <c r="M10" s="38">
        <v>56.198003327787021</v>
      </c>
      <c r="N10" s="38">
        <v>53.577371048252914</v>
      </c>
      <c r="O10" s="38">
        <v>57.973421926910298</v>
      </c>
      <c r="P10" s="38">
        <v>50.747508305647841</v>
      </c>
      <c r="Q10" s="38">
        <v>49.087893864013267</v>
      </c>
      <c r="R10" s="38">
        <v>54.700499168053241</v>
      </c>
      <c r="S10" s="38">
        <v>52.616279069767444</v>
      </c>
      <c r="T10" s="38">
        <v>50.873544093178033</v>
      </c>
      <c r="U10" s="38">
        <v>52.163061564059902</v>
      </c>
      <c r="V10" s="38">
        <v>51.907131011608627</v>
      </c>
      <c r="W10" s="38">
        <v>52.740863787375417</v>
      </c>
      <c r="X10" s="38">
        <v>48.421926910299007</v>
      </c>
      <c r="Y10" s="38">
        <v>48.003327787021632</v>
      </c>
      <c r="Z10" s="38">
        <v>50.498338870431894</v>
      </c>
      <c r="AA10" s="38">
        <v>52.653399668325044</v>
      </c>
      <c r="AB10" s="38">
        <v>49.91721854304636</v>
      </c>
      <c r="AC10" s="38">
        <v>52.736318407960198</v>
      </c>
      <c r="AD10" s="38">
        <v>51.121262458471762</v>
      </c>
      <c r="AE10" s="38">
        <v>51.785714285714285</v>
      </c>
      <c r="AF10" s="38">
        <v>49.833887043189371</v>
      </c>
      <c r="AG10" s="38">
        <v>51.292335115864525</v>
      </c>
      <c r="AH10" s="38">
        <v>51.661129568106311</v>
      </c>
      <c r="AI10" s="38">
        <v>49.252491694352159</v>
      </c>
      <c r="AJ10" s="38">
        <v>53.197674418604649</v>
      </c>
      <c r="AK10" s="38">
        <v>49.461028192371479</v>
      </c>
      <c r="AL10" s="38">
        <v>53.903654485049834</v>
      </c>
      <c r="AM10" s="38">
        <v>51.82724252491694</v>
      </c>
      <c r="AN10" s="38">
        <v>50.373754152823921</v>
      </c>
      <c r="AO10" s="38">
        <v>50.622923588039868</v>
      </c>
      <c r="AP10" s="325">
        <f t="shared" si="0"/>
        <v>4.9464138499588639E-3</v>
      </c>
      <c r="AQ10" s="38">
        <f t="shared" si="1"/>
        <v>0.24916943521594703</v>
      </c>
      <c r="AR10" s="325">
        <f t="shared" si="2"/>
        <v>-4.0074750830564776E-2</v>
      </c>
      <c r="AS10" s="38">
        <f t="shared" si="3"/>
        <v>-2.1133948199203303</v>
      </c>
    </row>
    <row r="11" spans="1:45" ht="38.25" x14ac:dyDescent="0.2">
      <c r="A11" s="321" t="s">
        <v>388</v>
      </c>
      <c r="B11" s="322">
        <v>40.806988352745421</v>
      </c>
      <c r="C11" s="322">
        <v>28.766556291390728</v>
      </c>
      <c r="D11" s="322">
        <v>24.292845257903494</v>
      </c>
      <c r="E11" s="322">
        <v>22.795341098169718</v>
      </c>
      <c r="F11" s="322">
        <v>25.498338870431894</v>
      </c>
      <c r="G11" s="322">
        <v>25.082781456953644</v>
      </c>
      <c r="H11" s="322">
        <v>25.623960066555739</v>
      </c>
      <c r="I11" s="322">
        <v>24.916805324459233</v>
      </c>
      <c r="J11" s="322">
        <v>27.495840266222963</v>
      </c>
      <c r="K11" s="322">
        <v>25.9567387687188</v>
      </c>
      <c r="L11" s="322">
        <v>32.048092868988391</v>
      </c>
      <c r="M11" s="322">
        <v>34.193011647254579</v>
      </c>
      <c r="N11" s="322">
        <v>35.024958402662229</v>
      </c>
      <c r="O11" s="322">
        <v>37.043189368770761</v>
      </c>
      <c r="P11" s="322">
        <v>36.544850498338867</v>
      </c>
      <c r="Q11" s="322">
        <v>36.235489220563849</v>
      </c>
      <c r="R11" s="322">
        <v>37.853577371048253</v>
      </c>
      <c r="S11" s="322">
        <v>38.538205980066444</v>
      </c>
      <c r="T11" s="322">
        <v>37.229617304492514</v>
      </c>
      <c r="U11" s="322">
        <v>37.603993344425959</v>
      </c>
      <c r="V11" s="322">
        <v>36.77446102819237</v>
      </c>
      <c r="W11" s="322">
        <v>37.790697674418603</v>
      </c>
      <c r="X11" s="322">
        <v>37.5</v>
      </c>
      <c r="Y11" s="322">
        <v>38.851913477537437</v>
      </c>
      <c r="Z11" s="322">
        <v>38.787375415282391</v>
      </c>
      <c r="AA11" s="322">
        <v>38.847429519071312</v>
      </c>
      <c r="AB11" s="322">
        <v>38.493377483443709</v>
      </c>
      <c r="AC11" s="322">
        <v>38.538205980066444</v>
      </c>
      <c r="AD11" s="322">
        <v>39.700996677740861</v>
      </c>
      <c r="AE11" s="322">
        <v>40.573089700996675</v>
      </c>
      <c r="AF11" s="322">
        <v>39.700996677740861</v>
      </c>
      <c r="AG11" s="322">
        <v>39.795008912655973</v>
      </c>
      <c r="AH11" s="322">
        <v>38.662790697674417</v>
      </c>
      <c r="AI11" s="322">
        <v>39.119601328903656</v>
      </c>
      <c r="AJ11" s="322">
        <v>45.431893687707642</v>
      </c>
      <c r="AK11" s="322">
        <v>40.920398009950247</v>
      </c>
      <c r="AL11" s="322">
        <v>45.598006644518271</v>
      </c>
      <c r="AM11" s="322">
        <v>43.272425249169437</v>
      </c>
      <c r="AN11" s="322">
        <v>39.825581395348834</v>
      </c>
      <c r="AO11" s="322">
        <v>39.867109634551497</v>
      </c>
      <c r="AP11" s="323">
        <f t="shared" si="0"/>
        <v>1.0427528675704956E-3</v>
      </c>
      <c r="AQ11" s="322">
        <f t="shared" si="1"/>
        <v>4.1528239202662576E-2</v>
      </c>
      <c r="AR11" s="323">
        <f t="shared" si="2"/>
        <v>3.4482758620689724E-2</v>
      </c>
      <c r="AS11" s="322">
        <f t="shared" si="3"/>
        <v>1.3289036544850532</v>
      </c>
    </row>
    <row r="12" spans="1:45" ht="38.25" x14ac:dyDescent="0.2">
      <c r="A12" s="324" t="s">
        <v>389</v>
      </c>
      <c r="B12" s="38">
        <v>52.163061564059902</v>
      </c>
      <c r="C12" s="38">
        <v>53.062913907284766</v>
      </c>
      <c r="D12" s="38">
        <v>49.500831946755405</v>
      </c>
      <c r="E12" s="38">
        <v>53.785357737104825</v>
      </c>
      <c r="F12" s="38">
        <v>52.533222591362126</v>
      </c>
      <c r="G12" s="38">
        <v>47.309602649006621</v>
      </c>
      <c r="H12" s="38">
        <v>47.712146422628955</v>
      </c>
      <c r="I12" s="38">
        <v>48.336106489184694</v>
      </c>
      <c r="J12" s="38">
        <v>49.0432612312812</v>
      </c>
      <c r="K12" s="38">
        <v>52.246256239600669</v>
      </c>
      <c r="L12" s="38">
        <v>56.923714759535656</v>
      </c>
      <c r="M12" s="38">
        <v>57.986688851913478</v>
      </c>
      <c r="N12" s="38">
        <v>54.742096505823625</v>
      </c>
      <c r="O12" s="38">
        <v>58.471760797342192</v>
      </c>
      <c r="P12" s="38">
        <v>52.699335548172755</v>
      </c>
      <c r="Q12" s="38">
        <v>50.082918739635154</v>
      </c>
      <c r="R12" s="38">
        <v>55.282861896838604</v>
      </c>
      <c r="S12" s="38">
        <v>52.823920265780728</v>
      </c>
      <c r="T12" s="38">
        <v>52.079866888519135</v>
      </c>
      <c r="U12" s="38">
        <v>53.785357737104825</v>
      </c>
      <c r="V12" s="38">
        <v>53.399668325041461</v>
      </c>
      <c r="W12" s="38">
        <v>52.699335548172755</v>
      </c>
      <c r="X12" s="38">
        <v>49.08637873754153</v>
      </c>
      <c r="Y12" s="38">
        <v>48.502495840266221</v>
      </c>
      <c r="Z12" s="38">
        <v>48.297342192691033</v>
      </c>
      <c r="AA12" s="38">
        <v>48.092868988391373</v>
      </c>
      <c r="AB12" s="38">
        <v>50.165562913907287</v>
      </c>
      <c r="AC12" s="38">
        <v>49.667774086378735</v>
      </c>
      <c r="AD12" s="38">
        <v>50.249169435215947</v>
      </c>
      <c r="AE12" s="38">
        <v>50.91362126245847</v>
      </c>
      <c r="AF12" s="38">
        <v>48.920265780730894</v>
      </c>
      <c r="AG12" s="38">
        <v>53.030303030303031</v>
      </c>
      <c r="AH12" s="38">
        <v>48.338870431893689</v>
      </c>
      <c r="AI12" s="38">
        <v>48.17275747508306</v>
      </c>
      <c r="AJ12" s="38">
        <v>51.578073089700993</v>
      </c>
      <c r="AK12" s="38">
        <v>48.0514096185738</v>
      </c>
      <c r="AL12" s="38">
        <v>51.910299003322258</v>
      </c>
      <c r="AM12" s="38">
        <v>51.785714285714285</v>
      </c>
      <c r="AN12" s="38">
        <v>48.79568106312292</v>
      </c>
      <c r="AO12" s="38">
        <v>49.501661129568106</v>
      </c>
      <c r="AP12" s="325">
        <f t="shared" si="0"/>
        <v>1.4468085106382977E-2</v>
      </c>
      <c r="AQ12" s="38">
        <f t="shared" si="1"/>
        <v>0.70598006644518563</v>
      </c>
      <c r="AR12" s="325">
        <f t="shared" si="2"/>
        <v>-3.3444816053511683E-3</v>
      </c>
      <c r="AS12" s="38">
        <f t="shared" si="3"/>
        <v>-0.16611295681062899</v>
      </c>
    </row>
    <row r="13" spans="1:45" ht="76.5" x14ac:dyDescent="0.2">
      <c r="A13" s="321" t="s">
        <v>37</v>
      </c>
      <c r="B13" s="322">
        <v>27.45424292845258</v>
      </c>
      <c r="C13" s="322">
        <v>13.16225165562914</v>
      </c>
      <c r="D13" s="322">
        <v>11.231281198003328</v>
      </c>
      <c r="E13" s="322">
        <v>9.6505823627287857</v>
      </c>
      <c r="F13" s="322">
        <v>9.9833610648918469</v>
      </c>
      <c r="G13" s="322">
        <v>10.513245033112582</v>
      </c>
      <c r="H13" s="322">
        <v>10.8153078202995</v>
      </c>
      <c r="I13" s="322">
        <v>10.565723793677204</v>
      </c>
      <c r="J13" s="322">
        <v>11.73044925124792</v>
      </c>
      <c r="K13" s="322">
        <v>12.645590682196339</v>
      </c>
      <c r="L13" s="322">
        <v>11.940298507462687</v>
      </c>
      <c r="M13" s="322">
        <v>13.560732113144759</v>
      </c>
      <c r="N13" s="322">
        <v>14.143094841930116</v>
      </c>
      <c r="O13" s="322">
        <v>13.621262458471762</v>
      </c>
      <c r="P13" s="322">
        <v>9.2192691029900331</v>
      </c>
      <c r="Q13" s="322">
        <v>11.194029850746269</v>
      </c>
      <c r="R13" s="322">
        <v>9.4009983361064897</v>
      </c>
      <c r="S13" s="322">
        <v>12.209302325581396</v>
      </c>
      <c r="T13" s="322">
        <v>12.895174708818635</v>
      </c>
      <c r="U13" s="322">
        <v>13.144758735440933</v>
      </c>
      <c r="V13" s="322">
        <v>12.271973466003317</v>
      </c>
      <c r="W13" s="322">
        <v>12.043189368770765</v>
      </c>
      <c r="X13" s="322">
        <v>14.119601328903654</v>
      </c>
      <c r="Y13" s="322">
        <v>14.392678868552412</v>
      </c>
      <c r="Z13" s="322">
        <v>13.953488372093023</v>
      </c>
      <c r="AA13" s="322">
        <v>14.013266998341626</v>
      </c>
      <c r="AB13" s="322">
        <v>14.403973509933774</v>
      </c>
      <c r="AC13" s="322">
        <v>16.611295681063122</v>
      </c>
      <c r="AD13" s="322">
        <v>19.269102990033222</v>
      </c>
      <c r="AE13" s="322">
        <v>21.096345514950166</v>
      </c>
      <c r="AF13" s="322">
        <v>17.275747508305649</v>
      </c>
      <c r="AG13" s="322">
        <v>18.894830659536542</v>
      </c>
      <c r="AH13" s="322">
        <v>17.441860465116278</v>
      </c>
      <c r="AI13" s="322">
        <v>14.950166112956811</v>
      </c>
      <c r="AJ13" s="322">
        <v>21.428571428571427</v>
      </c>
      <c r="AK13" s="322">
        <v>15.837479270315091</v>
      </c>
      <c r="AL13" s="322">
        <v>20.182724252491695</v>
      </c>
      <c r="AM13" s="322">
        <v>18.355481727574752</v>
      </c>
      <c r="AN13" s="322">
        <v>15.116279069767442</v>
      </c>
      <c r="AO13" s="322">
        <v>16.528239202657808</v>
      </c>
      <c r="AP13" s="323">
        <f t="shared" si="0"/>
        <v>9.3406593406593519E-2</v>
      </c>
      <c r="AQ13" s="322">
        <f t="shared" si="1"/>
        <v>1.4119601328903659</v>
      </c>
      <c r="AR13" s="323">
        <f t="shared" si="2"/>
        <v>-4.9999999999998934E-3</v>
      </c>
      <c r="AS13" s="322">
        <f t="shared" si="3"/>
        <v>-8.3056478405314493E-2</v>
      </c>
    </row>
    <row r="14" spans="1:45" x14ac:dyDescent="0.2">
      <c r="B14" s="5"/>
    </row>
    <row r="25" spans="2:2" x14ac:dyDescent="0.2">
      <c r="B25" s="5"/>
    </row>
    <row r="26" spans="2:2" x14ac:dyDescent="0.2">
      <c r="B26" s="5"/>
    </row>
    <row r="27" spans="2:2" x14ac:dyDescent="0.2">
      <c r="B27" s="5"/>
    </row>
    <row r="28" spans="2:2" x14ac:dyDescent="0.2">
      <c r="B28" s="5"/>
    </row>
    <row r="29" spans="2:2" x14ac:dyDescent="0.2">
      <c r="B29" s="5"/>
    </row>
    <row r="30" spans="2:2" x14ac:dyDescent="0.2">
      <c r="B30" s="5"/>
    </row>
    <row r="31" spans="2:2" x14ac:dyDescent="0.2">
      <c r="B31" s="5"/>
    </row>
    <row r="32" spans="2: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8">
    <mergeCell ref="H1:I1"/>
    <mergeCell ref="AP6:AQ6"/>
    <mergeCell ref="AR6:AS6"/>
    <mergeCell ref="A6:A7"/>
    <mergeCell ref="B6:I6"/>
    <mergeCell ref="J6:U6"/>
    <mergeCell ref="V6:AG6"/>
    <mergeCell ref="AH6:AO6"/>
  </mergeCells>
  <hyperlinks>
    <hyperlink ref="H1:I1" location="Index!A1" display="Regresar al Índice" xr:uid="{00000000-0004-0000-0100-000000000000}"/>
  </hyperlinks>
  <pageMargins left="0.7" right="0.7" top="0.75" bottom="0.75" header="0.3" footer="0.3"/>
  <pageSetup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D40DC-598A-4BED-90DE-8B389523D40E}">
  <sheetPr codeName="Hoja33"/>
  <dimension ref="A1:I38"/>
  <sheetViews>
    <sheetView workbookViewId="0"/>
  </sheetViews>
  <sheetFormatPr baseColWidth="10" defaultRowHeight="12.75" x14ac:dyDescent="0.2"/>
  <cols>
    <col min="1" max="16384" width="11.42578125" style="82"/>
  </cols>
  <sheetData>
    <row r="1" spans="1:9" ht="15" x14ac:dyDescent="0.25">
      <c r="A1" s="27" t="s">
        <v>1850</v>
      </c>
      <c r="B1" s="82" t="s">
        <v>53</v>
      </c>
      <c r="C1" s="82" t="s">
        <v>53</v>
      </c>
      <c r="D1" s="82" t="s">
        <v>53</v>
      </c>
      <c r="E1" s="82" t="s">
        <v>53</v>
      </c>
      <c r="F1" s="82" t="s">
        <v>53</v>
      </c>
      <c r="G1" s="82" t="s">
        <v>53</v>
      </c>
      <c r="H1" s="151" t="s">
        <v>1294</v>
      </c>
      <c r="I1" s="151"/>
    </row>
    <row r="2" spans="1:9" x14ac:dyDescent="0.2">
      <c r="A2" s="82" t="s">
        <v>1247</v>
      </c>
      <c r="B2" s="82" t="s">
        <v>53</v>
      </c>
      <c r="C2" s="82" t="s">
        <v>53</v>
      </c>
      <c r="D2" s="82" t="s">
        <v>53</v>
      </c>
      <c r="E2" s="82" t="s">
        <v>53</v>
      </c>
      <c r="F2" s="82" t="s">
        <v>53</v>
      </c>
      <c r="G2" s="82" t="s">
        <v>53</v>
      </c>
      <c r="H2" s="82" t="s">
        <v>53</v>
      </c>
    </row>
    <row r="6" spans="1:9" x14ac:dyDescent="0.2">
      <c r="A6" s="82" t="s">
        <v>126</v>
      </c>
      <c r="B6" s="82" t="s">
        <v>2</v>
      </c>
      <c r="C6" s="82" t="s">
        <v>695</v>
      </c>
      <c r="D6" s="82" t="s">
        <v>694</v>
      </c>
    </row>
    <row r="7" spans="1:9" x14ac:dyDescent="0.2">
      <c r="A7" s="82">
        <v>8</v>
      </c>
      <c r="B7" s="271" t="s">
        <v>8</v>
      </c>
      <c r="C7" s="271">
        <v>3.41</v>
      </c>
      <c r="D7" s="82">
        <v>33</v>
      </c>
    </row>
    <row r="8" spans="1:9" x14ac:dyDescent="0.2">
      <c r="A8" s="82">
        <v>15</v>
      </c>
      <c r="B8" s="271" t="s">
        <v>13</v>
      </c>
      <c r="C8" s="271">
        <v>3.51</v>
      </c>
      <c r="D8" s="82">
        <v>32</v>
      </c>
    </row>
    <row r="9" spans="1:9" x14ac:dyDescent="0.2">
      <c r="A9" s="82">
        <v>19</v>
      </c>
      <c r="B9" s="271" t="s">
        <v>20</v>
      </c>
      <c r="C9" s="271">
        <v>3.68</v>
      </c>
      <c r="D9" s="82">
        <v>31</v>
      </c>
    </row>
    <row r="10" spans="1:9" x14ac:dyDescent="0.2">
      <c r="A10" s="82">
        <v>5</v>
      </c>
      <c r="B10" s="271" t="s">
        <v>10</v>
      </c>
      <c r="C10" s="271">
        <v>3.84</v>
      </c>
      <c r="D10" s="82">
        <v>30</v>
      </c>
    </row>
    <row r="11" spans="1:9" x14ac:dyDescent="0.2">
      <c r="A11" s="82">
        <v>26</v>
      </c>
      <c r="B11" s="271" t="s">
        <v>27</v>
      </c>
      <c r="C11" s="271">
        <v>3.85</v>
      </c>
      <c r="D11" s="82">
        <v>29</v>
      </c>
    </row>
    <row r="12" spans="1:9" x14ac:dyDescent="0.2">
      <c r="A12" s="82">
        <v>2</v>
      </c>
      <c r="B12" s="271" t="s">
        <v>4</v>
      </c>
      <c r="C12" s="271">
        <v>4.13</v>
      </c>
      <c r="D12" s="82">
        <v>28</v>
      </c>
    </row>
    <row r="13" spans="1:9" x14ac:dyDescent="0.2">
      <c r="A13" s="82">
        <v>3</v>
      </c>
      <c r="B13" s="271" t="s">
        <v>5</v>
      </c>
      <c r="C13" s="271">
        <v>4.26</v>
      </c>
      <c r="D13" s="82">
        <v>27</v>
      </c>
    </row>
    <row r="14" spans="1:9" x14ac:dyDescent="0.2">
      <c r="A14" s="82">
        <v>28</v>
      </c>
      <c r="B14" s="271" t="s">
        <v>29</v>
      </c>
      <c r="C14" s="271">
        <v>4.33</v>
      </c>
      <c r="D14" s="82">
        <v>26</v>
      </c>
    </row>
    <row r="15" spans="1:9" x14ac:dyDescent="0.2">
      <c r="A15" s="82">
        <v>29</v>
      </c>
      <c r="B15" s="271" t="s">
        <v>30</v>
      </c>
      <c r="C15" s="271">
        <v>4.37</v>
      </c>
      <c r="D15" s="82">
        <v>25</v>
      </c>
    </row>
    <row r="16" spans="1:9" x14ac:dyDescent="0.2">
      <c r="A16" s="82">
        <v>24</v>
      </c>
      <c r="B16" s="271" t="s">
        <v>25</v>
      </c>
      <c r="C16" s="271">
        <v>4.38</v>
      </c>
      <c r="D16" s="82">
        <v>24</v>
      </c>
    </row>
    <row r="17" spans="1:4" x14ac:dyDescent="0.2">
      <c r="A17" s="82">
        <v>32</v>
      </c>
      <c r="B17" s="271" t="s">
        <v>33</v>
      </c>
      <c r="C17" s="271">
        <v>4.45</v>
      </c>
      <c r="D17" s="82">
        <v>23</v>
      </c>
    </row>
    <row r="18" spans="1:4" x14ac:dyDescent="0.2">
      <c r="A18" s="82">
        <v>9</v>
      </c>
      <c r="B18" s="271" t="s">
        <v>9</v>
      </c>
      <c r="C18" s="271">
        <v>4.4800000000000004</v>
      </c>
      <c r="D18" s="82">
        <v>22</v>
      </c>
    </row>
    <row r="19" spans="1:4" x14ac:dyDescent="0.2">
      <c r="A19" s="82">
        <v>7</v>
      </c>
      <c r="B19" s="271" t="s">
        <v>7</v>
      </c>
      <c r="C19" s="271">
        <v>4.4800000000000004</v>
      </c>
      <c r="D19" s="82">
        <v>21</v>
      </c>
    </row>
    <row r="20" spans="1:4" x14ac:dyDescent="0.2">
      <c r="A20" s="82">
        <v>27</v>
      </c>
      <c r="B20" s="271" t="s">
        <v>28</v>
      </c>
      <c r="C20" s="271">
        <v>4.51</v>
      </c>
      <c r="D20" s="82">
        <v>20</v>
      </c>
    </row>
    <row r="21" spans="1:4" x14ac:dyDescent="0.2">
      <c r="A21" s="82">
        <v>10</v>
      </c>
      <c r="B21" s="271" t="s">
        <v>12</v>
      </c>
      <c r="C21" s="271">
        <v>4.5199999999999996</v>
      </c>
      <c r="D21" s="82">
        <v>19</v>
      </c>
    </row>
    <row r="22" spans="1:4" x14ac:dyDescent="0.2">
      <c r="A22" s="82">
        <v>21</v>
      </c>
      <c r="B22" s="271" t="s">
        <v>22</v>
      </c>
      <c r="C22" s="271">
        <v>4.5599999999999996</v>
      </c>
      <c r="D22" s="82">
        <v>18</v>
      </c>
    </row>
    <row r="23" spans="1:4" x14ac:dyDescent="0.2">
      <c r="A23" s="82">
        <v>11</v>
      </c>
      <c r="B23" s="271" t="s">
        <v>14</v>
      </c>
      <c r="C23" s="271">
        <v>4.58</v>
      </c>
      <c r="D23" s="82">
        <v>17</v>
      </c>
    </row>
    <row r="24" spans="1:4" x14ac:dyDescent="0.2">
      <c r="A24" s="82">
        <v>25</v>
      </c>
      <c r="B24" s="271" t="s">
        <v>26</v>
      </c>
      <c r="C24" s="271">
        <v>4.5999999999999996</v>
      </c>
      <c r="D24" s="82">
        <v>16</v>
      </c>
    </row>
    <row r="25" spans="1:4" x14ac:dyDescent="0.2">
      <c r="A25" s="82">
        <v>12</v>
      </c>
      <c r="B25" s="271" t="s">
        <v>15</v>
      </c>
      <c r="C25" s="271">
        <v>4.71</v>
      </c>
      <c r="D25" s="82">
        <v>14</v>
      </c>
    </row>
    <row r="26" spans="1:4" x14ac:dyDescent="0.2">
      <c r="A26" s="82">
        <v>22</v>
      </c>
      <c r="B26" s="271" t="s">
        <v>23</v>
      </c>
      <c r="C26" s="271">
        <v>4.76</v>
      </c>
      <c r="D26" s="82">
        <v>13</v>
      </c>
    </row>
    <row r="27" spans="1:4" x14ac:dyDescent="0.2">
      <c r="A27" s="82">
        <v>17</v>
      </c>
      <c r="B27" s="271" t="s">
        <v>18</v>
      </c>
      <c r="C27" s="271">
        <v>4.76</v>
      </c>
      <c r="D27" s="82">
        <v>12</v>
      </c>
    </row>
    <row r="28" spans="1:4" x14ac:dyDescent="0.2">
      <c r="A28" s="82">
        <v>13</v>
      </c>
      <c r="B28" s="271" t="s">
        <v>16</v>
      </c>
      <c r="C28" s="271">
        <v>4.78</v>
      </c>
      <c r="D28" s="82">
        <v>11</v>
      </c>
    </row>
    <row r="29" spans="1:4" x14ac:dyDescent="0.2">
      <c r="A29" s="82">
        <v>23</v>
      </c>
      <c r="B29" s="271" t="s">
        <v>24</v>
      </c>
      <c r="C29" s="271">
        <v>5.15</v>
      </c>
      <c r="D29" s="82">
        <v>10</v>
      </c>
    </row>
    <row r="30" spans="1:4" x14ac:dyDescent="0.2">
      <c r="A30" s="82">
        <v>6</v>
      </c>
      <c r="B30" s="271" t="s">
        <v>11</v>
      </c>
      <c r="C30" s="271">
        <v>5.26</v>
      </c>
      <c r="D30" s="82">
        <v>9</v>
      </c>
    </row>
    <row r="31" spans="1:4" x14ac:dyDescent="0.2">
      <c r="A31" s="82">
        <v>20</v>
      </c>
      <c r="B31" s="271" t="s">
        <v>21</v>
      </c>
      <c r="C31" s="271">
        <v>5.34</v>
      </c>
      <c r="D31" s="82">
        <v>8</v>
      </c>
    </row>
    <row r="32" spans="1:4" x14ac:dyDescent="0.2">
      <c r="A32" s="82">
        <v>14</v>
      </c>
      <c r="B32" s="271" t="s">
        <v>0</v>
      </c>
      <c r="C32" s="271">
        <v>5.37</v>
      </c>
      <c r="D32" s="82">
        <v>7</v>
      </c>
    </row>
    <row r="33" spans="1:4" x14ac:dyDescent="0.2">
      <c r="A33" s="82">
        <v>30</v>
      </c>
      <c r="B33" s="271" t="s">
        <v>31</v>
      </c>
      <c r="C33" s="271">
        <v>5.43</v>
      </c>
      <c r="D33" s="82">
        <v>6</v>
      </c>
    </row>
    <row r="34" spans="1:4" x14ac:dyDescent="0.2">
      <c r="A34" s="82">
        <v>1</v>
      </c>
      <c r="B34" s="271" t="s">
        <v>3</v>
      </c>
      <c r="C34" s="271">
        <v>5.76</v>
      </c>
      <c r="D34" s="82">
        <v>5</v>
      </c>
    </row>
    <row r="35" spans="1:4" x14ac:dyDescent="0.2">
      <c r="A35" s="82">
        <v>18</v>
      </c>
      <c r="B35" s="271" t="s">
        <v>19</v>
      </c>
      <c r="C35" s="271">
        <v>5.89</v>
      </c>
      <c r="D35" s="82">
        <v>4</v>
      </c>
    </row>
    <row r="36" spans="1:4" x14ac:dyDescent="0.2">
      <c r="A36" s="82">
        <v>16</v>
      </c>
      <c r="B36" s="271" t="s">
        <v>17</v>
      </c>
      <c r="C36" s="271">
        <v>6.05</v>
      </c>
      <c r="D36" s="82">
        <v>3</v>
      </c>
    </row>
    <row r="37" spans="1:4" x14ac:dyDescent="0.2">
      <c r="A37" s="82">
        <v>4</v>
      </c>
      <c r="B37" s="271" t="s">
        <v>6</v>
      </c>
      <c r="C37" s="271">
        <v>6.12</v>
      </c>
      <c r="D37" s="82">
        <v>2</v>
      </c>
    </row>
    <row r="38" spans="1:4" x14ac:dyDescent="0.2">
      <c r="A38" s="82">
        <v>31</v>
      </c>
      <c r="B38" s="271" t="s">
        <v>32</v>
      </c>
      <c r="C38" s="271">
        <v>6.75</v>
      </c>
      <c r="D38" s="82">
        <v>1</v>
      </c>
    </row>
  </sheetData>
  <mergeCells count="1">
    <mergeCell ref="H1:I1"/>
  </mergeCells>
  <hyperlinks>
    <hyperlink ref="H1:I1" location="Index!A1" display="Regresar al Índice" xr:uid="{049E3DAA-6643-41D1-B5FE-6C8791B42785}"/>
  </hyperlink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C4227-AD03-4DCF-AAB7-BF1722FEFD44}">
  <sheetPr codeName="Hoja34"/>
  <dimension ref="A1:S117"/>
  <sheetViews>
    <sheetView workbookViewId="0"/>
  </sheetViews>
  <sheetFormatPr baseColWidth="10" defaultRowHeight="12.75" x14ac:dyDescent="0.2"/>
  <cols>
    <col min="1" max="16384" width="11.42578125" style="152"/>
  </cols>
  <sheetData>
    <row r="1" spans="1:19" ht="15" x14ac:dyDescent="0.25">
      <c r="A1" s="27" t="s">
        <v>1851</v>
      </c>
      <c r="H1" s="151" t="s">
        <v>1294</v>
      </c>
      <c r="I1" s="151"/>
    </row>
    <row r="2" spans="1:19" x14ac:dyDescent="0.2">
      <c r="A2" s="152" t="s">
        <v>1247</v>
      </c>
    </row>
    <row r="6" spans="1:19" x14ac:dyDescent="0.2">
      <c r="B6" s="277" t="s">
        <v>124</v>
      </c>
      <c r="C6" s="277"/>
      <c r="D6" s="277"/>
      <c r="E6" s="277"/>
      <c r="F6" s="277"/>
      <c r="G6" s="277"/>
      <c r="H6" s="277"/>
      <c r="I6" s="277"/>
      <c r="J6" s="277"/>
    </row>
    <row r="7" spans="1:19" ht="25.5" x14ac:dyDescent="0.2">
      <c r="A7" s="152" t="s">
        <v>125</v>
      </c>
      <c r="B7" s="152" t="s">
        <v>1491</v>
      </c>
      <c r="C7" s="152" t="s">
        <v>1492</v>
      </c>
      <c r="D7" s="152" t="s">
        <v>1493</v>
      </c>
      <c r="E7" s="152" t="s">
        <v>1494</v>
      </c>
      <c r="F7" s="152" t="s">
        <v>1495</v>
      </c>
      <c r="G7" s="152" t="s">
        <v>1496</v>
      </c>
      <c r="H7" s="152" t="s">
        <v>1497</v>
      </c>
      <c r="I7" s="152" t="s">
        <v>1498</v>
      </c>
      <c r="J7" s="278" t="s">
        <v>1499</v>
      </c>
    </row>
    <row r="8" spans="1:19" x14ac:dyDescent="0.2">
      <c r="A8" s="279">
        <v>43678</v>
      </c>
      <c r="B8" s="229">
        <v>3.5854034947976343E-2</v>
      </c>
      <c r="C8" s="229">
        <v>5.2727182490446056E-2</v>
      </c>
      <c r="D8" s="229">
        <v>-2.3500505280678485E-2</v>
      </c>
      <c r="E8" s="229">
        <v>1.5137142914199542E-2</v>
      </c>
      <c r="F8" s="229">
        <v>-1.0809579010988002E-2</v>
      </c>
      <c r="G8" s="229">
        <v>3.8944006727602121E-2</v>
      </c>
      <c r="H8" s="229">
        <v>5.4741181859826016E-2</v>
      </c>
      <c r="I8" s="229">
        <v>3.6074674576372923E-2</v>
      </c>
      <c r="J8" s="229">
        <v>5.8158351948374376E-2</v>
      </c>
      <c r="K8" s="229"/>
      <c r="L8" s="229"/>
      <c r="M8" s="229"/>
      <c r="N8" s="229"/>
      <c r="O8" s="229"/>
      <c r="P8" s="229"/>
      <c r="Q8" s="229"/>
      <c r="R8" s="229"/>
      <c r="S8" s="229"/>
    </row>
    <row r="9" spans="1:19" x14ac:dyDescent="0.2">
      <c r="A9" s="279">
        <v>43709</v>
      </c>
      <c r="B9" s="229">
        <v>3.1433153809599323E-2</v>
      </c>
      <c r="C9" s="229">
        <v>4.6539814550220271E-2</v>
      </c>
      <c r="D9" s="229">
        <v>-2.3779601775124615E-2</v>
      </c>
      <c r="E9" s="229">
        <v>8.9435161983619782E-3</v>
      </c>
      <c r="F9" s="229">
        <v>-1.2355120323378377E-2</v>
      </c>
      <c r="G9" s="229">
        <v>3.6726630548654438E-2</v>
      </c>
      <c r="H9" s="229">
        <v>4.5635116706524093E-2</v>
      </c>
      <c r="I9" s="229">
        <v>3.6613980609667029E-2</v>
      </c>
      <c r="J9" s="229">
        <v>6.1459641568486933E-2</v>
      </c>
      <c r="K9" s="229"/>
      <c r="L9" s="229"/>
      <c r="M9" s="229"/>
      <c r="N9" s="229"/>
      <c r="O9" s="229"/>
      <c r="P9" s="229"/>
      <c r="Q9" s="229"/>
      <c r="R9" s="229"/>
      <c r="S9" s="229"/>
    </row>
    <row r="10" spans="1:19" x14ac:dyDescent="0.2">
      <c r="A10" s="279">
        <v>43739</v>
      </c>
      <c r="B10" s="229">
        <v>3.3588872204220355E-2</v>
      </c>
      <c r="C10" s="229">
        <v>5.9069767441860543E-2</v>
      </c>
      <c r="D10" s="229">
        <v>-1.7768098232059382E-2</v>
      </c>
      <c r="E10" s="229">
        <v>8.4324025435442707E-3</v>
      </c>
      <c r="F10" s="229">
        <v>-1.5805067530743067E-2</v>
      </c>
      <c r="G10" s="229">
        <v>3.1215647437484506E-2</v>
      </c>
      <c r="H10" s="229">
        <v>3.7380432547802434E-2</v>
      </c>
      <c r="I10" s="229">
        <v>2.818520574010952E-2</v>
      </c>
      <c r="J10" s="229">
        <v>6.7553238928582227E-2</v>
      </c>
      <c r="K10" s="229"/>
      <c r="L10" s="229"/>
      <c r="M10" s="229"/>
      <c r="N10" s="229"/>
      <c r="O10" s="229"/>
      <c r="P10" s="229"/>
      <c r="Q10" s="229"/>
      <c r="R10" s="229"/>
      <c r="S10" s="229"/>
    </row>
    <row r="11" spans="1:19" x14ac:dyDescent="0.2">
      <c r="A11" s="279">
        <v>43770</v>
      </c>
      <c r="B11" s="229">
        <v>3.342259150603466E-2</v>
      </c>
      <c r="C11" s="229">
        <v>5.1437009221501961E-2</v>
      </c>
      <c r="D11" s="229">
        <v>8.0505004095168253E-3</v>
      </c>
      <c r="E11" s="229">
        <v>9.2185911544953036E-3</v>
      </c>
      <c r="F11" s="229">
        <v>-2.7231316013416329E-3</v>
      </c>
      <c r="G11" s="229">
        <v>3.2483450609871012E-2</v>
      </c>
      <c r="H11" s="229">
        <v>3.5588923556942209E-2</v>
      </c>
      <c r="I11" s="229">
        <v>3.3194979643186073E-2</v>
      </c>
      <c r="J11" s="229">
        <v>6.3947697981481255E-2</v>
      </c>
      <c r="K11" s="229"/>
      <c r="L11" s="229"/>
      <c r="M11" s="229"/>
      <c r="N11" s="229"/>
      <c r="O11" s="229"/>
      <c r="P11" s="229"/>
      <c r="Q11" s="229"/>
      <c r="R11" s="229"/>
      <c r="S11" s="229"/>
    </row>
    <row r="12" spans="1:19" x14ac:dyDescent="0.2">
      <c r="A12" s="279">
        <v>43800</v>
      </c>
      <c r="B12" s="229">
        <v>3.4136840972038618E-2</v>
      </c>
      <c r="C12" s="229">
        <v>4.6781871661893293E-2</v>
      </c>
      <c r="D12" s="229">
        <v>2.368489401234708E-2</v>
      </c>
      <c r="E12" s="229">
        <v>8.4985835694051381E-3</v>
      </c>
      <c r="F12" s="229">
        <v>-6.4879495293251876E-3</v>
      </c>
      <c r="G12" s="229">
        <v>3.4125793536465387E-2</v>
      </c>
      <c r="H12" s="229">
        <v>4.278022801842063E-2</v>
      </c>
      <c r="I12" s="229">
        <v>3.3354833665611094E-2</v>
      </c>
      <c r="J12" s="229">
        <v>7.2423672577262677E-2</v>
      </c>
      <c r="K12" s="229"/>
      <c r="L12" s="229"/>
      <c r="M12" s="229"/>
      <c r="N12" s="229"/>
      <c r="O12" s="229"/>
      <c r="P12" s="229"/>
      <c r="Q12" s="229"/>
      <c r="R12" s="229"/>
      <c r="S12" s="229"/>
    </row>
    <row r="13" spans="1:19" x14ac:dyDescent="0.2">
      <c r="A13" s="279">
        <v>43831</v>
      </c>
      <c r="B13" s="229">
        <v>3.6737290208934681E-2</v>
      </c>
      <c r="C13" s="229">
        <v>6.0678156250604465E-2</v>
      </c>
      <c r="D13" s="229">
        <v>-1.5825855566559577E-2</v>
      </c>
      <c r="E13" s="229">
        <v>6.3305382425171697E-3</v>
      </c>
      <c r="F13" s="229">
        <v>-5.5696354693619554E-3</v>
      </c>
      <c r="G13" s="229">
        <v>4.1386062242264154E-2</v>
      </c>
      <c r="H13" s="229">
        <v>4.4117358838170917E-2</v>
      </c>
      <c r="I13" s="229">
        <v>3.3326092108381333E-2</v>
      </c>
      <c r="J13" s="229">
        <v>7.1210877974446252E-2</v>
      </c>
      <c r="K13" s="229"/>
      <c r="L13" s="229"/>
      <c r="M13" s="229"/>
      <c r="N13" s="229"/>
      <c r="O13" s="229"/>
      <c r="P13" s="229"/>
      <c r="Q13" s="229"/>
      <c r="R13" s="229"/>
      <c r="S13" s="229"/>
    </row>
    <row r="14" spans="1:19" x14ac:dyDescent="0.2">
      <c r="A14" s="279">
        <v>43862</v>
      </c>
      <c r="B14" s="229">
        <v>3.6877688998156133E-2</v>
      </c>
      <c r="C14" s="229">
        <v>7.2063667900766681E-2</v>
      </c>
      <c r="D14" s="229">
        <v>-1.126034189225511E-2</v>
      </c>
      <c r="E14" s="229">
        <v>3.0171784515062861E-3</v>
      </c>
      <c r="F14" s="229">
        <v>3.0604284599844434E-3</v>
      </c>
      <c r="G14" s="229">
        <v>4.1520369509529642E-2</v>
      </c>
      <c r="H14" s="229">
        <v>2.9622093023255802E-2</v>
      </c>
      <c r="I14" s="229">
        <v>2.4805670985089234E-2</v>
      </c>
      <c r="J14" s="229">
        <v>6.4044748098399218E-2</v>
      </c>
    </row>
    <row r="15" spans="1:19" x14ac:dyDescent="0.2">
      <c r="A15" s="279">
        <v>43891</v>
      </c>
      <c r="B15" s="229">
        <v>2.9299239672623267E-2</v>
      </c>
      <c r="C15" s="229">
        <v>6.9665455456709546E-2</v>
      </c>
      <c r="D15" s="229">
        <v>-2.0825859938617963E-3</v>
      </c>
      <c r="E15" s="229">
        <v>1.2609728890828897E-3</v>
      </c>
      <c r="F15" s="229">
        <v>-3.7306028495455168E-3</v>
      </c>
      <c r="G15" s="229">
        <v>4.5235803657362794E-2</v>
      </c>
      <c r="H15" s="229">
        <v>-1.8240465859785338E-2</v>
      </c>
      <c r="I15" s="229">
        <v>1.8223501292619959E-2</v>
      </c>
      <c r="J15" s="229">
        <v>6.313776735784149E-2</v>
      </c>
    </row>
    <row r="16" spans="1:19" x14ac:dyDescent="0.2">
      <c r="A16" s="279">
        <v>43922</v>
      </c>
      <c r="B16" s="229">
        <v>1.7341151961729917E-2</v>
      </c>
      <c r="C16" s="229">
        <v>6.6966727766528233E-2</v>
      </c>
      <c r="D16" s="229">
        <v>1.3926280782326383E-2</v>
      </c>
      <c r="E16" s="229">
        <v>3.0981033798371804E-4</v>
      </c>
      <c r="F16" s="229">
        <v>-1.2518468234636315E-2</v>
      </c>
      <c r="G16" s="229">
        <v>4.2117977472921453E-2</v>
      </c>
      <c r="H16" s="229">
        <v>-9.0584594353414594E-2</v>
      </c>
      <c r="I16" s="229">
        <v>1.9194226376706425E-3</v>
      </c>
      <c r="J16" s="229">
        <v>6.0762778981116483E-2</v>
      </c>
    </row>
    <row r="17" spans="1:10" x14ac:dyDescent="0.2">
      <c r="A17" s="279">
        <v>43952</v>
      </c>
      <c r="B17" s="229">
        <v>2.3618027528679697E-2</v>
      </c>
      <c r="C17" s="229">
        <v>6.1702532850885561E-2</v>
      </c>
      <c r="D17" s="229">
        <v>3.0489621610885198E-3</v>
      </c>
      <c r="E17" s="229">
        <v>2.0417642391283852E-3</v>
      </c>
      <c r="F17" s="229">
        <v>5.0802866733195007E-3</v>
      </c>
      <c r="G17" s="229">
        <v>3.3128870138328548E-2</v>
      </c>
      <c r="H17" s="229">
        <v>-4.2796086997815563E-2</v>
      </c>
      <c r="I17" s="229">
        <v>1.9698137506463764E-2</v>
      </c>
      <c r="J17" s="229">
        <v>5.9703906681128682E-2</v>
      </c>
    </row>
    <row r="18" spans="1:10" x14ac:dyDescent="0.2">
      <c r="A18" s="279">
        <v>43983</v>
      </c>
      <c r="B18" s="229">
        <v>2.7864909073414657E-2</v>
      </c>
      <c r="C18" s="229">
        <v>5.8835249914607646E-2</v>
      </c>
      <c r="D18" s="229">
        <v>-3.1587497367708828E-3</v>
      </c>
      <c r="E18" s="229">
        <v>1.0790876892538881E-2</v>
      </c>
      <c r="F18" s="229">
        <v>2.1551073021883305E-2</v>
      </c>
      <c r="G18" s="229">
        <v>3.5283968089334428E-2</v>
      </c>
      <c r="H18" s="229">
        <v>-1.0429790741074085E-2</v>
      </c>
      <c r="I18" s="229">
        <v>7.1818498586859736E-3</v>
      </c>
      <c r="J18" s="229">
        <v>5.4537699635088366E-2</v>
      </c>
    </row>
    <row r="19" spans="1:10" x14ac:dyDescent="0.2">
      <c r="A19" s="279">
        <v>44013</v>
      </c>
      <c r="B19" s="229">
        <v>3.1163488157490048E-2</v>
      </c>
      <c r="C19" s="229">
        <v>5.4097695017044214E-2</v>
      </c>
      <c r="D19" s="229">
        <v>7.1337579617827438E-4</v>
      </c>
      <c r="E19" s="229">
        <v>1.7862901255679905E-2</v>
      </c>
      <c r="F19" s="229">
        <v>3.6497896680083478E-2</v>
      </c>
      <c r="G19" s="229">
        <v>3.9243498817966835E-2</v>
      </c>
      <c r="H19" s="229">
        <v>1.1557470775569595E-2</v>
      </c>
      <c r="I19" s="229">
        <v>3.1796041441163577E-3</v>
      </c>
      <c r="J19" s="229">
        <v>4.9675802013043321E-2</v>
      </c>
    </row>
    <row r="20" spans="1:10" x14ac:dyDescent="0.2">
      <c r="A20" s="279">
        <v>44044</v>
      </c>
      <c r="B20" s="229">
        <v>3.6756507362835977E-2</v>
      </c>
      <c r="C20" s="229">
        <v>5.828941041138247E-2</v>
      </c>
      <c r="D20" s="229">
        <v>1.5675412430754321E-2</v>
      </c>
      <c r="E20" s="229">
        <v>2.9016298307218635E-2</v>
      </c>
      <c r="F20" s="229">
        <v>2.6382740038862984E-2</v>
      </c>
      <c r="G20" s="229">
        <v>4.6050666332617007E-2</v>
      </c>
      <c r="H20" s="229">
        <v>1.4049001557852936E-2</v>
      </c>
      <c r="I20" s="229">
        <v>1.2254214501948857E-2</v>
      </c>
      <c r="J20" s="229">
        <v>4.7981385399172627E-2</v>
      </c>
    </row>
    <row r="21" spans="1:10" x14ac:dyDescent="0.2">
      <c r="A21" s="279">
        <v>44075</v>
      </c>
      <c r="B21" s="229">
        <v>3.8537957248303334E-2</v>
      </c>
      <c r="C21" s="229">
        <v>6.2444682974596454E-2</v>
      </c>
      <c r="D21" s="229">
        <v>1.7268430051292354E-2</v>
      </c>
      <c r="E21" s="229">
        <v>2.7486011583390566E-2</v>
      </c>
      <c r="F21" s="229">
        <v>3.0801564715465166E-2</v>
      </c>
      <c r="G21" s="229">
        <v>3.8024021249566858E-2</v>
      </c>
      <c r="H21" s="229">
        <v>9.7814992628435012E-3</v>
      </c>
      <c r="I21" s="229">
        <v>2.7210556732806809E-2</v>
      </c>
      <c r="J21" s="229">
        <v>5.0999136085339715E-2</v>
      </c>
    </row>
    <row r="22" spans="1:10" x14ac:dyDescent="0.2">
      <c r="A22" s="279">
        <v>44105</v>
      </c>
      <c r="B22" s="229">
        <v>3.9876127848294952E-2</v>
      </c>
      <c r="C22" s="229">
        <v>6.5053868939160236E-2</v>
      </c>
      <c r="D22" s="229">
        <v>1.9825224990217806E-2</v>
      </c>
      <c r="E22" s="229">
        <v>3.0333888181729159E-2</v>
      </c>
      <c r="F22" s="229">
        <v>4.3917762429270403E-2</v>
      </c>
      <c r="G22" s="229">
        <v>3.2489171876650721E-2</v>
      </c>
      <c r="H22" s="229">
        <v>7.2482233358815438E-3</v>
      </c>
      <c r="I22" s="229">
        <v>3.3629563943401219E-2</v>
      </c>
      <c r="J22" s="229">
        <v>4.1808224264364528E-2</v>
      </c>
    </row>
    <row r="23" spans="1:10" x14ac:dyDescent="0.2">
      <c r="A23" s="279">
        <v>44136</v>
      </c>
      <c r="B23" s="229">
        <v>3.5294790088880035E-2</v>
      </c>
      <c r="C23" s="229">
        <v>6.4164209782274995E-2</v>
      </c>
      <c r="D23" s="229">
        <v>3.3193293963773574E-3</v>
      </c>
      <c r="E23" s="229">
        <v>3.1051041065613072E-2</v>
      </c>
      <c r="F23" s="229">
        <v>1.9134048768735035E-2</v>
      </c>
      <c r="G23" s="229">
        <v>3.5614041833281984E-2</v>
      </c>
      <c r="H23" s="229">
        <v>-1.2447038885227246E-2</v>
      </c>
      <c r="I23" s="229">
        <v>3.0249280920421784E-2</v>
      </c>
      <c r="J23" s="229">
        <v>4.1882924297471646E-2</v>
      </c>
    </row>
    <row r="24" spans="1:10" x14ac:dyDescent="0.2">
      <c r="A24" s="279">
        <v>44166</v>
      </c>
      <c r="B24" s="229">
        <v>3.3918516064922057E-2</v>
      </c>
      <c r="C24" s="229">
        <v>5.9184560067290948E-2</v>
      </c>
      <c r="D24" s="229">
        <v>2.3751671106687328E-2</v>
      </c>
      <c r="E24" s="229">
        <v>3.2664247815230855E-2</v>
      </c>
      <c r="F24" s="229">
        <v>3.6237254862682991E-2</v>
      </c>
      <c r="G24" s="229">
        <v>4.1626637974099823E-2</v>
      </c>
      <c r="H24" s="229">
        <v>-1.5013304700994389E-2</v>
      </c>
      <c r="I24" s="229">
        <v>1.6361349385740128E-2</v>
      </c>
      <c r="J24" s="229">
        <v>3.4693596511360995E-2</v>
      </c>
    </row>
    <row r="25" spans="1:10" x14ac:dyDescent="0.2">
      <c r="A25" s="279">
        <v>44197</v>
      </c>
      <c r="B25" s="229">
        <v>4.2090259488951225E-2</v>
      </c>
      <c r="C25" s="229">
        <v>5.7635494930337719E-2</v>
      </c>
      <c r="D25" s="229">
        <v>3.8635508888911499E-2</v>
      </c>
      <c r="E25" s="229">
        <v>4.3228001944579604E-2</v>
      </c>
      <c r="F25" s="229">
        <v>5.243223096372554E-2</v>
      </c>
      <c r="G25" s="229">
        <v>3.7937059616736032E-2</v>
      </c>
      <c r="H25" s="229">
        <v>1.5063633292037429E-2</v>
      </c>
      <c r="I25" s="229">
        <v>2.2380001337830982E-2</v>
      </c>
      <c r="J25" s="229">
        <v>4.3077820940708625E-2</v>
      </c>
    </row>
    <row r="26" spans="1:10" x14ac:dyDescent="0.2">
      <c r="A26" s="279">
        <v>44228</v>
      </c>
      <c r="B26" s="229">
        <v>4.4890431968084614E-2</v>
      </c>
      <c r="C26" s="229">
        <v>5.2744164967142557E-2</v>
      </c>
      <c r="D26" s="229">
        <v>3.8848051555734606E-2</v>
      </c>
      <c r="E26" s="229">
        <v>5.0963077968075254E-2</v>
      </c>
      <c r="F26" s="229">
        <v>4.3752243449128599E-2</v>
      </c>
      <c r="G26" s="229">
        <v>3.7158729405061451E-2</v>
      </c>
      <c r="H26" s="229">
        <v>4.0279699219816112E-2</v>
      </c>
      <c r="I26" s="229">
        <v>2.0818226920581634E-2</v>
      </c>
      <c r="J26" s="229">
        <v>4.3264333527357438E-2</v>
      </c>
    </row>
    <row r="27" spans="1:10" x14ac:dyDescent="0.2">
      <c r="A27" s="279">
        <v>44256</v>
      </c>
      <c r="B27" s="229">
        <v>5.2752423073303932E-2</v>
      </c>
      <c r="C27" s="229">
        <v>5.0720393580883261E-2</v>
      </c>
      <c r="D27" s="229">
        <v>5.2293129100222616E-2</v>
      </c>
      <c r="E27" s="229">
        <v>6.0053281666263142E-2</v>
      </c>
      <c r="F27" s="229">
        <v>4.5333227104330083E-2</v>
      </c>
      <c r="G27" s="229">
        <v>1.7664524373285317E-2</v>
      </c>
      <c r="H27" s="229">
        <v>9.1268572093158501E-2</v>
      </c>
      <c r="I27" s="229">
        <v>2.8752646757303043E-2</v>
      </c>
      <c r="J27" s="229">
        <v>4.5352252700076832E-2</v>
      </c>
    </row>
    <row r="28" spans="1:10" x14ac:dyDescent="0.2">
      <c r="A28" s="279">
        <v>44287</v>
      </c>
      <c r="B28" s="229">
        <v>6.6049183746989995E-2</v>
      </c>
      <c r="C28" s="229">
        <v>5.7582816898874796E-2</v>
      </c>
      <c r="D28" s="229">
        <v>2.8114292408164956E-2</v>
      </c>
      <c r="E28" s="229">
        <v>6.2484877227282E-2</v>
      </c>
      <c r="F28" s="229">
        <v>7.1655310459168134E-2</v>
      </c>
      <c r="G28" s="229">
        <v>2.0862780573302413E-2</v>
      </c>
      <c r="H28" s="229">
        <v>0.18093657355213158</v>
      </c>
      <c r="I28" s="229">
        <v>3.1743903139906965E-2</v>
      </c>
      <c r="J28" s="229">
        <v>4.5750164164470301E-2</v>
      </c>
    </row>
    <row r="29" spans="1:10" x14ac:dyDescent="0.2">
      <c r="A29" s="279">
        <v>44317</v>
      </c>
      <c r="B29" s="229">
        <v>6.6640946260033251E-2</v>
      </c>
      <c r="C29" s="229">
        <v>7.2116591928251095E-2</v>
      </c>
      <c r="D29" s="229">
        <v>3.6416923274948734E-2</v>
      </c>
      <c r="E29" s="229">
        <v>6.2016551910615794E-2</v>
      </c>
      <c r="F29" s="229">
        <v>6.0053554773294819E-2</v>
      </c>
      <c r="G29" s="229">
        <v>3.1511399241618797E-2</v>
      </c>
      <c r="H29" s="229">
        <v>0.12625019844419738</v>
      </c>
      <c r="I29" s="229">
        <v>4.0233074361820179E-2</v>
      </c>
      <c r="J29" s="229">
        <v>5.0602907242967669E-2</v>
      </c>
    </row>
    <row r="30" spans="1:10" x14ac:dyDescent="0.2">
      <c r="A30" s="279">
        <v>44348</v>
      </c>
      <c r="B30" s="229">
        <v>6.703424260011609E-2</v>
      </c>
      <c r="C30" s="229">
        <v>7.7367671173956293E-2</v>
      </c>
      <c r="D30" s="229">
        <v>5.5981409946885538E-2</v>
      </c>
      <c r="E30" s="229">
        <v>6.3986677063178107E-2</v>
      </c>
      <c r="F30" s="229">
        <v>5.5146442689695367E-2</v>
      </c>
      <c r="G30" s="229">
        <v>2.9128395269795833E-2</v>
      </c>
      <c r="H30" s="229">
        <v>9.2215351036740584E-2</v>
      </c>
      <c r="I30" s="229">
        <v>4.9616559995387152E-2</v>
      </c>
      <c r="J30" s="229">
        <v>6.0804069783118676E-2</v>
      </c>
    </row>
    <row r="31" spans="1:10" x14ac:dyDescent="0.2">
      <c r="A31" s="279">
        <v>44378</v>
      </c>
      <c r="B31" s="229">
        <v>6.7294962704181671E-2</v>
      </c>
      <c r="C31" s="229">
        <v>8.4780074656009674E-2</v>
      </c>
      <c r="D31" s="229">
        <v>4.5623503625392914E-2</v>
      </c>
      <c r="E31" s="229">
        <v>7.0524081587791443E-2</v>
      </c>
      <c r="F31" s="229">
        <v>3.8804054260253906E-2</v>
      </c>
      <c r="G31" s="229">
        <v>2.038959413766861E-2</v>
      </c>
      <c r="H31" s="229">
        <v>7.1840956807136536E-2</v>
      </c>
      <c r="I31" s="229">
        <v>5.5115077644586563E-2</v>
      </c>
      <c r="J31" s="229">
        <v>6.4015656709671021E-2</v>
      </c>
    </row>
    <row r="32" spans="1:10" x14ac:dyDescent="0.2">
      <c r="A32" s="279">
        <v>44409</v>
      </c>
      <c r="B32" s="229">
        <v>6.5269790589809418E-2</v>
      </c>
      <c r="C32" s="229">
        <v>9.0681493282318115E-2</v>
      </c>
      <c r="D32" s="229">
        <v>4.9666855484247208E-2</v>
      </c>
      <c r="E32" s="229">
        <v>5.6797653436660767E-2</v>
      </c>
      <c r="F32" s="229">
        <v>5.2872978150844574E-2</v>
      </c>
      <c r="G32" s="229">
        <v>1.6820810735225677E-2</v>
      </c>
      <c r="H32" s="229">
        <v>6.4849212765693665E-2</v>
      </c>
      <c r="I32" s="229">
        <v>4.5107968151569366E-2</v>
      </c>
      <c r="J32" s="229">
        <v>6.799645721912384E-2</v>
      </c>
    </row>
    <row r="33" spans="1:10" x14ac:dyDescent="0.2">
      <c r="A33" s="279">
        <v>44440</v>
      </c>
      <c r="B33" s="229">
        <v>6.7967984620787944E-2</v>
      </c>
      <c r="C33" s="229">
        <v>9.2273879366880016E-2</v>
      </c>
      <c r="D33" s="229">
        <v>5.7678428425954192E-2</v>
      </c>
      <c r="E33" s="229">
        <v>6.4956530046813718E-2</v>
      </c>
      <c r="F33" s="229">
        <v>7.336155932335664E-2</v>
      </c>
      <c r="G33" s="229">
        <v>2.0406271150298146E-2</v>
      </c>
      <c r="H33" s="229">
        <v>6.7507744719084384E-2</v>
      </c>
      <c r="I33" s="229">
        <v>3.1825214496694697E-2</v>
      </c>
      <c r="J33" s="229">
        <v>6.5795234223528717E-2</v>
      </c>
    </row>
    <row r="34" spans="1:10" x14ac:dyDescent="0.2">
      <c r="A34" s="279">
        <v>44470</v>
      </c>
      <c r="B34" s="229">
        <v>6.8954740983124332E-2</v>
      </c>
      <c r="C34" s="229">
        <v>8.9435958624683093E-2</v>
      </c>
      <c r="D34" s="229">
        <v>5.728649148523806E-2</v>
      </c>
      <c r="E34" s="229">
        <v>6.9458699205534769E-2</v>
      </c>
      <c r="F34" s="229">
        <v>5.3653408433316639E-2</v>
      </c>
      <c r="G34" s="229">
        <v>3.1020370198121046E-2</v>
      </c>
      <c r="H34" s="229">
        <v>7.3619114546732256E-2</v>
      </c>
      <c r="I34" s="229">
        <v>3.3449275902906681E-2</v>
      </c>
      <c r="J34" s="229">
        <v>6.6744480282267399E-2</v>
      </c>
    </row>
    <row r="35" spans="1:10" x14ac:dyDescent="0.2">
      <c r="A35" s="279">
        <v>44501</v>
      </c>
      <c r="B35" s="229">
        <v>7.6225178969064639E-2</v>
      </c>
      <c r="C35" s="229">
        <v>0.10006991784653035</v>
      </c>
      <c r="D35" s="229">
        <v>6.0172429117411823E-2</v>
      </c>
      <c r="E35" s="229">
        <v>6.8446113861855645E-2</v>
      </c>
      <c r="F35" s="229">
        <v>7.3424679124104775E-2</v>
      </c>
      <c r="G35" s="229">
        <v>2.7585694793803506E-2</v>
      </c>
      <c r="H35" s="229">
        <v>9.5568606513614526E-2</v>
      </c>
      <c r="I35" s="229">
        <v>3.2450793355358006E-2</v>
      </c>
      <c r="J35" s="229">
        <v>7.4963305608682043E-2</v>
      </c>
    </row>
    <row r="36" spans="1:10" x14ac:dyDescent="0.2">
      <c r="A36" s="279">
        <v>44531</v>
      </c>
      <c r="B36" s="229">
        <v>7.5305037117044588E-2</v>
      </c>
      <c r="C36" s="229">
        <v>0.11093463653023827</v>
      </c>
      <c r="D36" s="229">
        <v>2.8795836470913449E-2</v>
      </c>
      <c r="E36" s="229">
        <v>5.115369721469263E-2</v>
      </c>
      <c r="F36" s="229">
        <v>5.5142083897158446E-2</v>
      </c>
      <c r="G36" s="229">
        <v>2.7235416186303926E-2</v>
      </c>
      <c r="H36" s="229">
        <v>0.1029223579817436</v>
      </c>
      <c r="I36" s="229">
        <v>3.9118985362948701E-2</v>
      </c>
      <c r="J36" s="229">
        <v>7.5862436115843382E-2</v>
      </c>
    </row>
    <row r="37" spans="1:10" x14ac:dyDescent="0.2">
      <c r="A37" s="279">
        <v>44562</v>
      </c>
      <c r="B37" s="229">
        <v>6.9312849870468679E-2</v>
      </c>
      <c r="C37" s="229">
        <v>0.10939453242868098</v>
      </c>
      <c r="D37" s="229">
        <v>2.3144976610361852E-2</v>
      </c>
      <c r="E37" s="229">
        <v>4.1921413659409393E-2</v>
      </c>
      <c r="F37" s="229">
        <v>4.2239365978789356E-2</v>
      </c>
      <c r="G37" s="229">
        <v>2.6111380499720945E-2</v>
      </c>
      <c r="H37" s="229">
        <v>8.5388292511534569E-2</v>
      </c>
      <c r="I37" s="229">
        <v>3.7181392479600651E-2</v>
      </c>
      <c r="J37" s="229">
        <v>7.0454426240973533E-2</v>
      </c>
    </row>
    <row r="38" spans="1:10" x14ac:dyDescent="0.2">
      <c r="A38" s="279">
        <v>44593</v>
      </c>
      <c r="B38" s="229">
        <v>7.4082411843100437E-2</v>
      </c>
      <c r="C38" s="229">
        <v>0.12206398953023825</v>
      </c>
      <c r="D38" s="229">
        <v>1.9531250000000003E-2</v>
      </c>
      <c r="E38" s="229">
        <v>4.3108940327033309E-2</v>
      </c>
      <c r="F38" s="229">
        <v>4.0542606037447457E-2</v>
      </c>
      <c r="G38" s="229">
        <v>3.836363969309086E-2</v>
      </c>
      <c r="H38" s="229">
        <v>7.0600794304169531E-2</v>
      </c>
      <c r="I38" s="229">
        <v>4.5507224704189018E-2</v>
      </c>
      <c r="J38" s="229">
        <v>8.1615217637674417E-2</v>
      </c>
    </row>
    <row r="39" spans="1:10" x14ac:dyDescent="0.2">
      <c r="A39" s="279">
        <v>44621</v>
      </c>
      <c r="B39" s="229">
        <v>7.7809360363259306E-2</v>
      </c>
      <c r="C39" s="229">
        <v>0.12412314552782784</v>
      </c>
      <c r="D39" s="229">
        <v>3.6267365064905514E-2</v>
      </c>
      <c r="E39" s="229">
        <v>4.7439318613832319E-2</v>
      </c>
      <c r="F39" s="229">
        <v>6.3097824015853093E-2</v>
      </c>
      <c r="G39" s="229">
        <v>4.7900432101045054E-2</v>
      </c>
      <c r="H39" s="229">
        <v>6.9407438985399098E-2</v>
      </c>
      <c r="I39" s="229">
        <v>4.6864231564438419E-2</v>
      </c>
      <c r="J39" s="229">
        <v>7.9325281204879666E-2</v>
      </c>
    </row>
    <row r="40" spans="1:10" x14ac:dyDescent="0.2">
      <c r="A40" s="279">
        <v>44652</v>
      </c>
      <c r="B40" s="229">
        <v>8.2472943289846959E-2</v>
      </c>
      <c r="C40" s="229">
        <v>0.12809892754781807</v>
      </c>
      <c r="D40" s="229">
        <v>4.9829565415546957E-2</v>
      </c>
      <c r="E40" s="229">
        <v>4.5164287601227926E-2</v>
      </c>
      <c r="F40" s="229">
        <v>6.1222949644359703E-2</v>
      </c>
      <c r="G40" s="229">
        <v>5.8900088613203373E-2</v>
      </c>
      <c r="H40" s="229">
        <v>7.1520123045372919E-2</v>
      </c>
      <c r="I40" s="229">
        <v>6.2054367201426E-2</v>
      </c>
      <c r="J40" s="229">
        <v>8.94671196937767E-2</v>
      </c>
    </row>
    <row r="41" spans="1:10" x14ac:dyDescent="0.2">
      <c r="A41" s="279">
        <v>44682</v>
      </c>
      <c r="B41" s="229">
        <v>7.7677697105502347E-2</v>
      </c>
      <c r="C41" s="229">
        <v>0.1157594465497193</v>
      </c>
      <c r="D41" s="229">
        <v>6.3835681872462399E-2</v>
      </c>
      <c r="E41" s="229">
        <v>4.4146396908388306E-2</v>
      </c>
      <c r="F41" s="229">
        <v>6.050199150417692E-2</v>
      </c>
      <c r="G41" s="229">
        <v>5.6527529463275827E-2</v>
      </c>
      <c r="H41" s="229">
        <v>7.4558621418754703E-2</v>
      </c>
      <c r="I41" s="229">
        <v>3.7812382152481949E-2</v>
      </c>
      <c r="J41" s="229">
        <v>9.7604539666532708E-2</v>
      </c>
    </row>
    <row r="42" spans="1:10" x14ac:dyDescent="0.2">
      <c r="A42" s="279">
        <v>44713</v>
      </c>
      <c r="B42" s="229">
        <v>8.2614684130646501E-2</v>
      </c>
      <c r="C42" s="229">
        <v>0.12573296404421505</v>
      </c>
      <c r="D42" s="229">
        <v>6.0501271755594291E-2</v>
      </c>
      <c r="E42" s="229">
        <v>4.0722712796757293E-2</v>
      </c>
      <c r="F42" s="229">
        <v>5.9290125475320726E-2</v>
      </c>
      <c r="G42" s="229">
        <v>6.6715795985952633E-2</v>
      </c>
      <c r="H42" s="229">
        <v>8.0652088172137246E-2</v>
      </c>
      <c r="I42" s="229">
        <v>4.0880416769668866E-2</v>
      </c>
      <c r="J42" s="229">
        <v>0.107952619806141</v>
      </c>
    </row>
    <row r="43" spans="1:10" x14ac:dyDescent="0.2">
      <c r="A43" s="279">
        <v>44743</v>
      </c>
      <c r="B43" s="229">
        <v>8.4642729249823162E-2</v>
      </c>
      <c r="C43" s="229">
        <v>0.13573752621930082</v>
      </c>
      <c r="D43" s="229">
        <v>4.5600194789383999E-2</v>
      </c>
      <c r="E43" s="229">
        <v>3.5647346850926777E-2</v>
      </c>
      <c r="F43" s="229">
        <v>6.2604231079131323E-2</v>
      </c>
      <c r="G43" s="229">
        <v>7.4478152468652775E-2</v>
      </c>
      <c r="H43" s="229">
        <v>7.8391381654638631E-2</v>
      </c>
      <c r="I43" s="229">
        <v>3.9444129946494703E-2</v>
      </c>
      <c r="J43" s="229">
        <v>0.11048106051017226</v>
      </c>
    </row>
    <row r="44" spans="1:10" x14ac:dyDescent="0.2">
      <c r="A44" s="279">
        <v>44774</v>
      </c>
      <c r="B44" s="229">
        <v>8.5308961570262909E-2</v>
      </c>
      <c r="C44" s="229">
        <v>0.13278384506702423</v>
      </c>
      <c r="D44" s="229">
        <v>4.1711475700139999E-2</v>
      </c>
      <c r="E44" s="229">
        <v>4.1154496371746063E-2</v>
      </c>
      <c r="F44" s="229">
        <v>5.0375383347272873E-2</v>
      </c>
      <c r="G44" s="229">
        <v>7.879001647233963E-2</v>
      </c>
      <c r="H44" s="229">
        <v>8.3135142922401428E-2</v>
      </c>
      <c r="I44" s="229">
        <v>4.124116525053978E-2</v>
      </c>
      <c r="J44" s="229">
        <v>0.10875833779573441</v>
      </c>
    </row>
    <row r="45" spans="1:10" x14ac:dyDescent="0.2">
      <c r="A45" s="279">
        <v>44805</v>
      </c>
      <c r="B45" s="229">
        <v>8.485357241761278E-2</v>
      </c>
      <c r="C45" s="229">
        <v>0.14017038539553761</v>
      </c>
      <c r="D45" s="229">
        <v>5.4075022667576592E-2</v>
      </c>
      <c r="E45" s="229">
        <v>3.0089083063452614E-2</v>
      </c>
      <c r="F45" s="229">
        <v>3.4400959773144626E-2</v>
      </c>
      <c r="G45" s="229">
        <v>7.7067054333999629E-2</v>
      </c>
      <c r="H45" s="229">
        <v>8.2491671050324317E-2</v>
      </c>
      <c r="I45" s="229">
        <v>3.7741164496223986E-2</v>
      </c>
      <c r="J45" s="229">
        <v>0.11078323706690589</v>
      </c>
    </row>
    <row r="46" spans="1:10" x14ac:dyDescent="0.2">
      <c r="A46" s="279">
        <v>44835</v>
      </c>
      <c r="B46" s="229">
        <v>8.3836351441985243E-2</v>
      </c>
      <c r="C46" s="229">
        <v>0.14248439702033419</v>
      </c>
      <c r="D46" s="229">
        <v>6.7777054061598646E-2</v>
      </c>
      <c r="E46" s="229">
        <v>1.1071914126020731E-2</v>
      </c>
      <c r="F46" s="229">
        <v>5.2413338581379802E-2</v>
      </c>
      <c r="G46" s="229">
        <v>7.5790518291307646E-2</v>
      </c>
      <c r="H46" s="229">
        <v>8.0265661273149394E-2</v>
      </c>
      <c r="I46" s="229">
        <v>3.9603335017685662E-2</v>
      </c>
      <c r="J46" s="229">
        <v>0.12471079557318866</v>
      </c>
    </row>
    <row r="47" spans="1:10" x14ac:dyDescent="0.2">
      <c r="A47" s="279">
        <v>44866</v>
      </c>
      <c r="B47" s="229">
        <v>8.05902771840427E-2</v>
      </c>
      <c r="C47" s="229">
        <v>0.1310558512751252</v>
      </c>
      <c r="D47" s="229">
        <v>7.2527759147477472E-2</v>
      </c>
      <c r="E47" s="229">
        <v>7.253067239573226E-3</v>
      </c>
      <c r="F47" s="229">
        <v>6.1960302093179001E-2</v>
      </c>
      <c r="G47" s="229">
        <v>8.2007786178178763E-2</v>
      </c>
      <c r="H47" s="229">
        <v>7.8538359788359713E-2</v>
      </c>
      <c r="I47" s="229">
        <v>4.3824701195219209E-2</v>
      </c>
      <c r="J47" s="229">
        <v>0.12387249466245187</v>
      </c>
    </row>
    <row r="48" spans="1:10" x14ac:dyDescent="0.2">
      <c r="A48" s="279">
        <v>44896</v>
      </c>
      <c r="B48" s="229">
        <v>8.094419538974762E-2</v>
      </c>
      <c r="C48" s="229">
        <v>0.12941665947437286</v>
      </c>
      <c r="D48" s="229">
        <v>6.8830378353595734E-2</v>
      </c>
      <c r="E48" s="229">
        <v>1.4430377632379532E-2</v>
      </c>
      <c r="F48" s="229">
        <v>7.1698807179927826E-2</v>
      </c>
      <c r="G48" s="229">
        <v>8.8222093880176544E-2</v>
      </c>
      <c r="H48" s="229">
        <v>6.738000363111496E-2</v>
      </c>
      <c r="I48" s="229">
        <v>3.7216465920209885E-2</v>
      </c>
      <c r="J48" s="229">
        <v>0.12838339805603027</v>
      </c>
    </row>
    <row r="49" spans="1:10" x14ac:dyDescent="0.2">
      <c r="A49" s="279">
        <v>44927</v>
      </c>
      <c r="B49" s="229">
        <v>8.3862770012706533E-2</v>
      </c>
      <c r="C49" s="229">
        <v>0.12811426617553365</v>
      </c>
      <c r="D49" s="229">
        <v>0.10404889666848403</v>
      </c>
      <c r="E49" s="229">
        <v>1.6593019303361576E-2</v>
      </c>
      <c r="F49" s="229">
        <v>7.5471351559845384E-2</v>
      </c>
      <c r="G49" s="229">
        <v>9.6544960099861826E-2</v>
      </c>
      <c r="H49" s="229">
        <v>6.2817323746890613E-2</v>
      </c>
      <c r="I49" s="229">
        <v>3.9957825299413316E-2</v>
      </c>
      <c r="J49" s="229">
        <v>0.13826616031687702</v>
      </c>
    </row>
    <row r="50" spans="1:10" x14ac:dyDescent="0.2">
      <c r="A50" s="279">
        <v>44958</v>
      </c>
      <c r="B50" s="229">
        <v>7.9879945338240527E-2</v>
      </c>
      <c r="C50" s="229">
        <v>0.11978115576154276</v>
      </c>
      <c r="D50" s="229">
        <v>0.10851563465579026</v>
      </c>
      <c r="E50" s="229">
        <v>1.5613935703158156E-2</v>
      </c>
      <c r="F50" s="229">
        <v>8.8584701259593723E-2</v>
      </c>
      <c r="G50" s="229">
        <v>9.8335214446952604E-2</v>
      </c>
      <c r="H50" s="229">
        <v>5.7494866529774147E-2</v>
      </c>
      <c r="I50" s="229">
        <v>3.8877913161635247E-2</v>
      </c>
      <c r="J50" s="229">
        <v>0.12483174956275037</v>
      </c>
    </row>
    <row r="51" spans="1:10" x14ac:dyDescent="0.2">
      <c r="A51" s="279">
        <v>44986</v>
      </c>
      <c r="B51" s="229">
        <v>7.1395991076537713E-2</v>
      </c>
      <c r="C51" s="229">
        <v>0.11655121906563723</v>
      </c>
      <c r="D51" s="229">
        <v>6.1745691628665042E-2</v>
      </c>
      <c r="E51" s="229">
        <v>-2.957728046067257E-3</v>
      </c>
      <c r="F51" s="229">
        <v>6.5984388862501894E-2</v>
      </c>
      <c r="G51" s="229">
        <v>9.9404384295481873E-2</v>
      </c>
      <c r="H51" s="229">
        <v>5.0178139870942037E-2</v>
      </c>
      <c r="I51" s="229">
        <v>4.2693450527551843E-2</v>
      </c>
      <c r="J51" s="229">
        <v>0.1272849613098577</v>
      </c>
    </row>
    <row r="52" spans="1:10" x14ac:dyDescent="0.2">
      <c r="A52" s="279">
        <v>45017</v>
      </c>
      <c r="B52" s="229">
        <v>6.3726658067908212E-2</v>
      </c>
      <c r="C52" s="229">
        <v>0.1064059166333693</v>
      </c>
      <c r="D52" s="229">
        <v>5.5785180026590275E-2</v>
      </c>
      <c r="E52" s="229">
        <v>-5.560639735041663E-3</v>
      </c>
      <c r="F52" s="229">
        <v>5.3806357559379993E-2</v>
      </c>
      <c r="G52" s="229">
        <v>9.0248175946023648E-2</v>
      </c>
      <c r="H52" s="229">
        <v>4.3474674146180468E-2</v>
      </c>
      <c r="I52" s="229">
        <v>3.6050211545858205E-2</v>
      </c>
      <c r="J52" s="229">
        <v>0.11461754674077813</v>
      </c>
    </row>
    <row r="53" spans="1:10" x14ac:dyDescent="0.2">
      <c r="A53" s="279">
        <v>45047</v>
      </c>
      <c r="B53" s="229">
        <v>6.1191244126459245E-2</v>
      </c>
      <c r="C53" s="229">
        <v>0.10626110557134184</v>
      </c>
      <c r="D53" s="229">
        <v>5.2533742827123524E-2</v>
      </c>
      <c r="E53" s="229">
        <v>-6.3398066707305968E-3</v>
      </c>
      <c r="F53" s="229">
        <v>3.8280371830784976E-2</v>
      </c>
      <c r="G53" s="229">
        <v>9.2000863371465499E-2</v>
      </c>
      <c r="H53" s="229">
        <v>3.7197366587139499E-2</v>
      </c>
      <c r="I53" s="229">
        <v>3.5105289279637096E-2</v>
      </c>
      <c r="J53" s="229">
        <v>0.10322033106498284</v>
      </c>
    </row>
    <row r="54" spans="1:10" x14ac:dyDescent="0.2">
      <c r="A54" s="279">
        <v>45078</v>
      </c>
      <c r="B54" s="229">
        <v>5.3596317785485112E-2</v>
      </c>
      <c r="C54" s="229">
        <v>9.5893548482430355E-2</v>
      </c>
      <c r="D54" s="229">
        <v>6.1280586396464401E-2</v>
      </c>
      <c r="E54" s="229">
        <v>-1.3022802945344135E-2</v>
      </c>
      <c r="F54" s="229">
        <v>3.1804831582568152E-2</v>
      </c>
      <c r="G54" s="229">
        <v>8.5358260765733843E-2</v>
      </c>
      <c r="H54" s="229">
        <v>2.9489768607508779E-2</v>
      </c>
      <c r="I54" s="229">
        <v>2.531534225850136E-2</v>
      </c>
      <c r="J54" s="229">
        <v>9.4428937406798572E-2</v>
      </c>
    </row>
    <row r="55" spans="1:10" x14ac:dyDescent="0.2">
      <c r="A55" s="279">
        <v>45108</v>
      </c>
      <c r="B55" s="229">
        <v>5.3324099722991798E-2</v>
      </c>
      <c r="C55" s="229">
        <v>8.9652514705775399E-2</v>
      </c>
      <c r="D55" s="229">
        <v>0.109522434494257</v>
      </c>
      <c r="E55" s="229">
        <v>-1.81323819749921E-2</v>
      </c>
      <c r="F55" s="229">
        <v>3.7569655075121701E-2</v>
      </c>
      <c r="G55" s="229">
        <v>7.9825207692894001E-2</v>
      </c>
      <c r="H55" s="229">
        <v>3.0785768553093E-2</v>
      </c>
      <c r="I55" s="229">
        <v>3.5610758770928203E-2</v>
      </c>
      <c r="J55" s="229">
        <v>9.1495569976140195E-2</v>
      </c>
    </row>
    <row r="56" spans="1:10" x14ac:dyDescent="0.2">
      <c r="A56" s="279">
        <v>45139</v>
      </c>
      <c r="B56" s="229">
        <v>5.3687992173341102E-2</v>
      </c>
      <c r="C56" s="229">
        <v>8.5994288681204595E-2</v>
      </c>
      <c r="D56" s="229">
        <v>9.4014361148161002E-2</v>
      </c>
      <c r="E56" s="229">
        <v>-8.0792987516179506E-3</v>
      </c>
      <c r="F56" s="229">
        <v>3.5323185528347602E-2</v>
      </c>
      <c r="G56" s="229">
        <v>7.7083280847168895E-2</v>
      </c>
      <c r="H56" s="229">
        <v>3.3630404598146597E-2</v>
      </c>
      <c r="I56" s="229">
        <v>3.4725880658869702E-2</v>
      </c>
      <c r="J56" s="229">
        <v>9.1588163246790505E-2</v>
      </c>
    </row>
    <row r="57" spans="1:10" x14ac:dyDescent="0.2">
      <c r="A57" s="279"/>
    </row>
    <row r="58" spans="1:10" x14ac:dyDescent="0.2">
      <c r="A58" s="279"/>
    </row>
    <row r="59" spans="1:10" x14ac:dyDescent="0.2">
      <c r="A59" s="279"/>
    </row>
    <row r="60" spans="1:10" x14ac:dyDescent="0.2">
      <c r="A60" s="279"/>
    </row>
    <row r="61" spans="1:10" x14ac:dyDescent="0.2">
      <c r="A61" s="279"/>
    </row>
    <row r="62" spans="1:10" x14ac:dyDescent="0.2">
      <c r="A62" s="279"/>
    </row>
    <row r="63" spans="1:10" x14ac:dyDescent="0.2">
      <c r="A63" s="279"/>
      <c r="B63" s="229"/>
      <c r="C63" s="229"/>
      <c r="D63" s="229"/>
      <c r="E63" s="229"/>
      <c r="F63" s="229"/>
      <c r="G63" s="229"/>
      <c r="H63" s="229"/>
      <c r="I63" s="229"/>
      <c r="J63" s="229"/>
    </row>
    <row r="64" spans="1:10" x14ac:dyDescent="0.2">
      <c r="A64" s="279"/>
      <c r="B64" s="229"/>
      <c r="C64" s="229"/>
      <c r="D64" s="229"/>
      <c r="E64" s="229"/>
      <c r="F64" s="229"/>
      <c r="G64" s="229"/>
      <c r="H64" s="229"/>
      <c r="I64" s="229"/>
      <c r="J64" s="229"/>
    </row>
    <row r="65" spans="1:10" x14ac:dyDescent="0.2">
      <c r="A65" s="279"/>
      <c r="B65" s="229"/>
      <c r="C65" s="229"/>
      <c r="D65" s="229"/>
      <c r="E65" s="229"/>
      <c r="F65" s="229"/>
      <c r="G65" s="229"/>
      <c r="H65" s="229"/>
      <c r="I65" s="229"/>
      <c r="J65" s="229"/>
    </row>
    <row r="66" spans="1:10" x14ac:dyDescent="0.2">
      <c r="A66" s="279"/>
      <c r="B66" s="229"/>
      <c r="C66" s="229"/>
      <c r="D66" s="229"/>
      <c r="E66" s="229"/>
      <c r="F66" s="229"/>
      <c r="G66" s="229"/>
      <c r="H66" s="229"/>
      <c r="I66" s="229"/>
      <c r="J66" s="229"/>
    </row>
    <row r="67" spans="1:10" x14ac:dyDescent="0.2">
      <c r="A67" s="279"/>
      <c r="B67" s="229"/>
      <c r="C67" s="229"/>
      <c r="D67" s="229"/>
      <c r="E67" s="229"/>
      <c r="F67" s="229"/>
      <c r="G67" s="229"/>
      <c r="H67" s="229"/>
      <c r="I67" s="229"/>
      <c r="J67" s="229"/>
    </row>
    <row r="68" spans="1:10" x14ac:dyDescent="0.2">
      <c r="A68" s="279"/>
      <c r="B68" s="229"/>
      <c r="C68" s="229"/>
      <c r="D68" s="229"/>
      <c r="E68" s="229"/>
      <c r="F68" s="229"/>
      <c r="G68" s="229"/>
      <c r="H68" s="229"/>
      <c r="I68" s="229"/>
      <c r="J68" s="229"/>
    </row>
    <row r="69" spans="1:10" x14ac:dyDescent="0.2">
      <c r="A69" s="279"/>
      <c r="B69" s="229"/>
      <c r="C69" s="229"/>
      <c r="D69" s="229"/>
      <c r="E69" s="229"/>
      <c r="F69" s="229"/>
      <c r="G69" s="229"/>
      <c r="H69" s="229"/>
      <c r="I69" s="229"/>
      <c r="J69" s="229"/>
    </row>
    <row r="70" spans="1:10" x14ac:dyDescent="0.2">
      <c r="A70" s="279"/>
      <c r="B70" s="229"/>
      <c r="C70" s="229"/>
      <c r="D70" s="229"/>
      <c r="E70" s="229"/>
      <c r="F70" s="229"/>
      <c r="G70" s="229"/>
      <c r="H70" s="229"/>
      <c r="I70" s="229"/>
      <c r="J70" s="229"/>
    </row>
    <row r="71" spans="1:10" x14ac:dyDescent="0.2">
      <c r="A71" s="279"/>
      <c r="B71" s="229"/>
      <c r="C71" s="229"/>
      <c r="D71" s="229"/>
      <c r="E71" s="229"/>
      <c r="F71" s="229"/>
      <c r="G71" s="229"/>
      <c r="H71" s="229"/>
      <c r="I71" s="229"/>
      <c r="J71" s="229"/>
    </row>
    <row r="72" spans="1:10" x14ac:dyDescent="0.2">
      <c r="A72" s="279"/>
      <c r="B72" s="229"/>
      <c r="C72" s="229"/>
      <c r="D72" s="229"/>
      <c r="E72" s="229"/>
      <c r="F72" s="229"/>
      <c r="G72" s="229"/>
      <c r="H72" s="229"/>
      <c r="I72" s="229"/>
      <c r="J72" s="229"/>
    </row>
    <row r="73" spans="1:10" x14ac:dyDescent="0.2">
      <c r="A73" s="279"/>
      <c r="B73" s="229"/>
      <c r="C73" s="229"/>
      <c r="D73" s="229"/>
      <c r="E73" s="229"/>
      <c r="F73" s="229"/>
      <c r="G73" s="229"/>
      <c r="H73" s="229"/>
      <c r="I73" s="229"/>
      <c r="J73" s="229"/>
    </row>
    <row r="74" spans="1:10" x14ac:dyDescent="0.2">
      <c r="A74" s="279"/>
      <c r="B74" s="229"/>
      <c r="C74" s="229"/>
      <c r="D74" s="229"/>
      <c r="E74" s="229"/>
      <c r="F74" s="229"/>
      <c r="G74" s="229"/>
      <c r="H74" s="229"/>
      <c r="I74" s="229"/>
      <c r="J74" s="229"/>
    </row>
    <row r="75" spans="1:10" x14ac:dyDescent="0.2">
      <c r="A75" s="279"/>
      <c r="B75" s="229"/>
      <c r="C75" s="229"/>
      <c r="D75" s="229"/>
      <c r="E75" s="229"/>
      <c r="F75" s="229"/>
      <c r="G75" s="229"/>
      <c r="H75" s="229"/>
      <c r="I75" s="229"/>
      <c r="J75" s="229"/>
    </row>
    <row r="76" spans="1:10" x14ac:dyDescent="0.2">
      <c r="A76" s="279"/>
      <c r="B76" s="229"/>
      <c r="C76" s="229"/>
      <c r="D76" s="229"/>
      <c r="E76" s="229"/>
      <c r="F76" s="229"/>
      <c r="G76" s="229"/>
      <c r="H76" s="229"/>
      <c r="I76" s="229"/>
      <c r="J76" s="229"/>
    </row>
    <row r="77" spans="1:10" x14ac:dyDescent="0.2">
      <c r="A77" s="279"/>
      <c r="B77" s="229"/>
      <c r="C77" s="229"/>
      <c r="D77" s="229"/>
      <c r="E77" s="229"/>
      <c r="F77" s="229"/>
      <c r="G77" s="229"/>
      <c r="H77" s="229"/>
      <c r="I77" s="229"/>
      <c r="J77" s="229"/>
    </row>
    <row r="78" spans="1:10" x14ac:dyDescent="0.2">
      <c r="A78" s="279"/>
      <c r="B78" s="229"/>
      <c r="C78" s="229"/>
      <c r="D78" s="229"/>
      <c r="E78" s="229"/>
      <c r="F78" s="229"/>
      <c r="G78" s="229"/>
      <c r="H78" s="229"/>
      <c r="I78" s="229"/>
      <c r="J78" s="229"/>
    </row>
    <row r="79" spans="1:10" x14ac:dyDescent="0.2">
      <c r="A79" s="279"/>
      <c r="B79" s="229"/>
      <c r="C79" s="229"/>
      <c r="D79" s="229"/>
      <c r="E79" s="229"/>
      <c r="F79" s="229"/>
      <c r="G79" s="229"/>
      <c r="H79" s="229"/>
      <c r="I79" s="229"/>
      <c r="J79" s="229"/>
    </row>
    <row r="80" spans="1:10" x14ac:dyDescent="0.2">
      <c r="A80" s="279"/>
      <c r="B80" s="229"/>
      <c r="C80" s="229"/>
      <c r="D80" s="229"/>
      <c r="E80" s="229"/>
      <c r="F80" s="229"/>
      <c r="G80" s="229"/>
      <c r="H80" s="229"/>
      <c r="I80" s="229"/>
      <c r="J80" s="229"/>
    </row>
    <row r="81" spans="1:10" x14ac:dyDescent="0.2">
      <c r="A81" s="279"/>
      <c r="B81" s="229"/>
      <c r="C81" s="229"/>
      <c r="D81" s="229"/>
      <c r="E81" s="229"/>
      <c r="F81" s="229"/>
      <c r="G81" s="229"/>
      <c r="H81" s="229"/>
      <c r="I81" s="229"/>
      <c r="J81" s="229"/>
    </row>
    <row r="82" spans="1:10" x14ac:dyDescent="0.2">
      <c r="A82" s="279"/>
      <c r="B82" s="229"/>
      <c r="C82" s="229"/>
      <c r="D82" s="229"/>
      <c r="E82" s="229"/>
      <c r="F82" s="229"/>
      <c r="G82" s="229"/>
      <c r="H82" s="229"/>
      <c r="I82" s="229"/>
      <c r="J82" s="229"/>
    </row>
    <row r="83" spans="1:10" x14ac:dyDescent="0.2">
      <c r="A83" s="279"/>
      <c r="B83" s="229"/>
      <c r="C83" s="229"/>
      <c r="D83" s="229"/>
      <c r="E83" s="229"/>
      <c r="F83" s="229"/>
      <c r="G83" s="229"/>
      <c r="H83" s="229"/>
      <c r="I83" s="229"/>
      <c r="J83" s="229"/>
    </row>
    <row r="84" spans="1:10" x14ac:dyDescent="0.2">
      <c r="A84" s="279"/>
      <c r="B84" s="229"/>
      <c r="C84" s="229"/>
      <c r="D84" s="229"/>
      <c r="E84" s="229"/>
      <c r="F84" s="229"/>
      <c r="G84" s="229"/>
      <c r="H84" s="229"/>
      <c r="I84" s="229"/>
      <c r="J84" s="229"/>
    </row>
    <row r="85" spans="1:10" x14ac:dyDescent="0.2">
      <c r="A85" s="279"/>
      <c r="B85" s="229"/>
      <c r="C85" s="229"/>
      <c r="D85" s="229"/>
      <c r="E85" s="229"/>
      <c r="F85" s="229"/>
      <c r="G85" s="229"/>
      <c r="H85" s="229"/>
      <c r="I85" s="229"/>
      <c r="J85" s="229"/>
    </row>
    <row r="86" spans="1:10" x14ac:dyDescent="0.2">
      <c r="A86" s="279"/>
      <c r="B86" s="229"/>
      <c r="C86" s="229"/>
      <c r="D86" s="229"/>
      <c r="E86" s="229"/>
      <c r="F86" s="229"/>
      <c r="G86" s="229"/>
      <c r="H86" s="229"/>
      <c r="I86" s="229"/>
      <c r="J86" s="229"/>
    </row>
    <row r="87" spans="1:10" x14ac:dyDescent="0.2">
      <c r="A87" s="279"/>
      <c r="B87" s="229"/>
      <c r="C87" s="229"/>
      <c r="D87" s="229"/>
      <c r="E87" s="229"/>
      <c r="F87" s="229"/>
      <c r="G87" s="229"/>
      <c r="H87" s="229"/>
      <c r="I87" s="229"/>
      <c r="J87" s="229"/>
    </row>
    <row r="88" spans="1:10" x14ac:dyDescent="0.2">
      <c r="A88" s="279"/>
      <c r="B88" s="229"/>
      <c r="C88" s="229"/>
      <c r="D88" s="229"/>
      <c r="E88" s="229"/>
      <c r="F88" s="229"/>
      <c r="G88" s="229"/>
      <c r="H88" s="229"/>
      <c r="I88" s="229"/>
      <c r="J88" s="229"/>
    </row>
    <row r="89" spans="1:10" x14ac:dyDescent="0.2">
      <c r="A89" s="279"/>
      <c r="B89" s="229"/>
      <c r="C89" s="229"/>
      <c r="D89" s="229"/>
      <c r="E89" s="229"/>
      <c r="F89" s="229"/>
      <c r="G89" s="229"/>
      <c r="H89" s="229"/>
      <c r="I89" s="229"/>
      <c r="J89" s="229"/>
    </row>
    <row r="90" spans="1:10" x14ac:dyDescent="0.2">
      <c r="A90" s="279"/>
      <c r="B90" s="229"/>
      <c r="C90" s="229"/>
      <c r="D90" s="229"/>
      <c r="E90" s="229"/>
      <c r="F90" s="229"/>
      <c r="G90" s="229"/>
      <c r="H90" s="229"/>
      <c r="I90" s="229"/>
      <c r="J90" s="229"/>
    </row>
    <row r="91" spans="1:10" x14ac:dyDescent="0.2">
      <c r="A91" s="279"/>
      <c r="B91" s="229"/>
      <c r="C91" s="229"/>
      <c r="D91" s="229"/>
      <c r="E91" s="229"/>
      <c r="F91" s="229"/>
      <c r="G91" s="229"/>
      <c r="H91" s="229"/>
      <c r="I91" s="229"/>
      <c r="J91" s="229"/>
    </row>
    <row r="92" spans="1:10" x14ac:dyDescent="0.2">
      <c r="A92" s="279"/>
      <c r="B92" s="229"/>
      <c r="C92" s="229"/>
      <c r="D92" s="229"/>
      <c r="E92" s="229"/>
      <c r="F92" s="229"/>
      <c r="G92" s="229"/>
      <c r="H92" s="229"/>
      <c r="I92" s="229"/>
      <c r="J92" s="229"/>
    </row>
    <row r="93" spans="1:10" x14ac:dyDescent="0.2">
      <c r="A93" s="279"/>
      <c r="B93" s="229"/>
      <c r="C93" s="229"/>
      <c r="D93" s="229"/>
      <c r="E93" s="229"/>
      <c r="F93" s="229"/>
      <c r="G93" s="229"/>
      <c r="H93" s="229"/>
      <c r="I93" s="229"/>
      <c r="J93" s="229"/>
    </row>
    <row r="94" spans="1:10" x14ac:dyDescent="0.2">
      <c r="A94" s="279"/>
      <c r="B94" s="229"/>
      <c r="C94" s="229"/>
      <c r="D94" s="229"/>
      <c r="E94" s="229"/>
      <c r="F94" s="229"/>
      <c r="G94" s="229"/>
      <c r="H94" s="229"/>
      <c r="I94" s="229"/>
      <c r="J94" s="229"/>
    </row>
    <row r="95" spans="1:10" x14ac:dyDescent="0.2">
      <c r="A95" s="279"/>
      <c r="B95" s="229"/>
      <c r="C95" s="229"/>
      <c r="D95" s="229"/>
      <c r="E95" s="229"/>
      <c r="F95" s="229"/>
      <c r="G95" s="229"/>
      <c r="H95" s="229"/>
      <c r="I95" s="229"/>
      <c r="J95" s="229"/>
    </row>
    <row r="96" spans="1:10" x14ac:dyDescent="0.2">
      <c r="A96" s="279"/>
      <c r="B96" s="229"/>
      <c r="C96" s="229"/>
      <c r="D96" s="229"/>
      <c r="E96" s="229"/>
      <c r="F96" s="229"/>
      <c r="G96" s="229"/>
      <c r="H96" s="229"/>
      <c r="I96" s="229"/>
      <c r="J96" s="229"/>
    </row>
    <row r="97" spans="1:10" x14ac:dyDescent="0.2">
      <c r="A97" s="279"/>
      <c r="B97" s="229"/>
      <c r="C97" s="229"/>
      <c r="D97" s="229"/>
      <c r="E97" s="229"/>
      <c r="F97" s="229"/>
      <c r="G97" s="229"/>
      <c r="H97" s="229"/>
      <c r="I97" s="229"/>
      <c r="J97" s="229"/>
    </row>
    <row r="98" spans="1:10" x14ac:dyDescent="0.2">
      <c r="A98" s="279"/>
      <c r="B98" s="229"/>
      <c r="C98" s="229"/>
      <c r="D98" s="229"/>
      <c r="E98" s="229"/>
      <c r="F98" s="229"/>
      <c r="G98" s="229"/>
      <c r="H98" s="229"/>
      <c r="I98" s="229"/>
      <c r="J98" s="229"/>
    </row>
    <row r="99" spans="1:10" x14ac:dyDescent="0.2">
      <c r="A99" s="279"/>
      <c r="B99" s="229"/>
      <c r="C99" s="229"/>
      <c r="D99" s="229"/>
      <c r="E99" s="229"/>
      <c r="F99" s="229"/>
      <c r="G99" s="229"/>
      <c r="H99" s="229"/>
      <c r="I99" s="229"/>
      <c r="J99" s="229"/>
    </row>
    <row r="100" spans="1:10" x14ac:dyDescent="0.2">
      <c r="A100" s="279"/>
      <c r="B100" s="229"/>
      <c r="C100" s="229"/>
      <c r="D100" s="229"/>
      <c r="E100" s="229"/>
      <c r="F100" s="229"/>
      <c r="G100" s="229"/>
      <c r="H100" s="229"/>
      <c r="I100" s="229"/>
      <c r="J100" s="229"/>
    </row>
    <row r="101" spans="1:10" x14ac:dyDescent="0.2">
      <c r="A101" s="279"/>
      <c r="B101" s="229"/>
      <c r="C101" s="229"/>
      <c r="D101" s="229"/>
      <c r="E101" s="229"/>
      <c r="F101" s="229"/>
      <c r="G101" s="229"/>
      <c r="H101" s="229"/>
      <c r="I101" s="229"/>
      <c r="J101" s="229"/>
    </row>
    <row r="102" spans="1:10" x14ac:dyDescent="0.2">
      <c r="A102" s="279"/>
      <c r="B102" s="229"/>
      <c r="C102" s="229"/>
      <c r="D102" s="229"/>
      <c r="E102" s="229"/>
      <c r="F102" s="229"/>
      <c r="G102" s="229"/>
      <c r="H102" s="229"/>
      <c r="I102" s="229"/>
      <c r="J102" s="229"/>
    </row>
    <row r="103" spans="1:10" x14ac:dyDescent="0.2">
      <c r="A103" s="279"/>
      <c r="B103" s="229"/>
      <c r="C103" s="229"/>
      <c r="D103" s="229"/>
      <c r="E103" s="229"/>
      <c r="F103" s="229"/>
      <c r="G103" s="229"/>
      <c r="H103" s="229"/>
      <c r="I103" s="229"/>
      <c r="J103" s="229"/>
    </row>
    <row r="104" spans="1:10" x14ac:dyDescent="0.2">
      <c r="A104" s="279"/>
      <c r="B104" s="229"/>
      <c r="C104" s="229"/>
      <c r="D104" s="229"/>
      <c r="E104" s="229"/>
      <c r="F104" s="229"/>
      <c r="G104" s="229"/>
      <c r="H104" s="229"/>
      <c r="I104" s="229"/>
      <c r="J104" s="229"/>
    </row>
    <row r="105" spans="1:10" x14ac:dyDescent="0.2">
      <c r="A105" s="279"/>
      <c r="B105" s="229"/>
      <c r="C105" s="229"/>
      <c r="D105" s="229"/>
      <c r="E105" s="229"/>
      <c r="F105" s="229"/>
      <c r="G105" s="229"/>
      <c r="H105" s="229"/>
      <c r="I105" s="229"/>
      <c r="J105" s="229"/>
    </row>
    <row r="106" spans="1:10" x14ac:dyDescent="0.2">
      <c r="A106" s="279"/>
      <c r="B106" s="229"/>
      <c r="C106" s="229"/>
      <c r="D106" s="229"/>
      <c r="E106" s="229"/>
      <c r="F106" s="229"/>
      <c r="G106" s="229"/>
      <c r="H106" s="229"/>
      <c r="I106" s="229"/>
      <c r="J106" s="229"/>
    </row>
    <row r="107" spans="1:10" x14ac:dyDescent="0.2">
      <c r="A107" s="279"/>
      <c r="B107" s="229"/>
      <c r="C107" s="229"/>
      <c r="D107" s="229"/>
      <c r="E107" s="229"/>
      <c r="F107" s="229"/>
      <c r="G107" s="229"/>
      <c r="H107" s="229"/>
      <c r="I107" s="229"/>
      <c r="J107" s="229"/>
    </row>
    <row r="108" spans="1:10" x14ac:dyDescent="0.2">
      <c r="A108" s="279"/>
      <c r="B108" s="229"/>
      <c r="C108" s="229"/>
      <c r="D108" s="229"/>
      <c r="E108" s="229"/>
      <c r="F108" s="229"/>
      <c r="G108" s="229"/>
      <c r="H108" s="229"/>
      <c r="I108" s="229"/>
      <c r="J108" s="229"/>
    </row>
    <row r="109" spans="1:10" x14ac:dyDescent="0.2">
      <c r="A109" s="279"/>
      <c r="B109" s="229"/>
      <c r="C109" s="229"/>
      <c r="D109" s="229"/>
      <c r="E109" s="229"/>
      <c r="F109" s="229"/>
      <c r="G109" s="229"/>
      <c r="H109" s="229"/>
      <c r="I109" s="229"/>
      <c r="J109" s="229"/>
    </row>
    <row r="110" spans="1:10" x14ac:dyDescent="0.2">
      <c r="A110" s="279"/>
      <c r="B110" s="229"/>
      <c r="C110" s="229"/>
      <c r="D110" s="229"/>
      <c r="E110" s="229"/>
      <c r="F110" s="229"/>
      <c r="G110" s="229"/>
      <c r="H110" s="229"/>
      <c r="I110" s="229"/>
      <c r="J110" s="229"/>
    </row>
    <row r="111" spans="1:10" x14ac:dyDescent="0.2">
      <c r="A111" s="279"/>
      <c r="B111" s="229"/>
      <c r="C111" s="229"/>
      <c r="D111" s="229"/>
      <c r="E111" s="229"/>
      <c r="F111" s="229"/>
      <c r="G111" s="229"/>
      <c r="H111" s="229"/>
      <c r="I111" s="229"/>
      <c r="J111" s="229"/>
    </row>
    <row r="112" spans="1:10" x14ac:dyDescent="0.2">
      <c r="A112" s="279"/>
      <c r="B112" s="229"/>
      <c r="C112" s="229"/>
      <c r="D112" s="229"/>
      <c r="E112" s="229"/>
      <c r="F112" s="229"/>
      <c r="G112" s="229"/>
      <c r="H112" s="229"/>
      <c r="I112" s="229"/>
      <c r="J112" s="229"/>
    </row>
    <row r="113" spans="1:10" x14ac:dyDescent="0.2">
      <c r="A113" s="279"/>
      <c r="B113" s="229"/>
      <c r="C113" s="229"/>
      <c r="D113" s="229"/>
      <c r="E113" s="229"/>
      <c r="F113" s="229"/>
      <c r="G113" s="229"/>
      <c r="H113" s="229"/>
      <c r="I113" s="229"/>
      <c r="J113" s="229"/>
    </row>
    <row r="114" spans="1:10" x14ac:dyDescent="0.2">
      <c r="A114" s="279"/>
      <c r="B114" s="229"/>
      <c r="C114" s="229"/>
      <c r="D114" s="229"/>
      <c r="E114" s="229"/>
      <c r="F114" s="229"/>
      <c r="G114" s="229"/>
      <c r="H114" s="229"/>
      <c r="I114" s="229"/>
      <c r="J114" s="229"/>
    </row>
    <row r="115" spans="1:10" x14ac:dyDescent="0.2">
      <c r="A115" s="279"/>
      <c r="B115" s="229"/>
      <c r="C115" s="229"/>
      <c r="D115" s="229"/>
      <c r="E115" s="229"/>
      <c r="F115" s="229"/>
      <c r="G115" s="229"/>
      <c r="H115" s="229"/>
      <c r="I115" s="229"/>
      <c r="J115" s="229"/>
    </row>
    <row r="116" spans="1:10" x14ac:dyDescent="0.2">
      <c r="B116" s="229"/>
      <c r="C116" s="229"/>
      <c r="D116" s="229"/>
      <c r="E116" s="229"/>
      <c r="F116" s="229"/>
      <c r="G116" s="229"/>
      <c r="H116" s="229"/>
      <c r="I116" s="229"/>
      <c r="J116" s="229"/>
    </row>
    <row r="117" spans="1:10" x14ac:dyDescent="0.2">
      <c r="B117" s="229"/>
      <c r="C117" s="229"/>
      <c r="D117" s="229"/>
      <c r="E117" s="229"/>
      <c r="F117" s="229"/>
      <c r="G117" s="229"/>
      <c r="H117" s="229"/>
      <c r="I117" s="229"/>
      <c r="J117" s="229"/>
    </row>
  </sheetData>
  <mergeCells count="2">
    <mergeCell ref="B6:J6"/>
    <mergeCell ref="H1:I1"/>
  </mergeCells>
  <hyperlinks>
    <hyperlink ref="H1:I1" location="Index!A1" display="Regresar al Índice" xr:uid="{C6BBABBA-5985-484F-B40E-52B67EE3581B}"/>
  </hyperlinks>
  <pageMargins left="0.7" right="0.7" top="0.75" bottom="0.75" header="0.3" footer="0.3"/>
  <pageSetup orientation="portrait" horizontalDpi="4294967295" verticalDpi="4294967295"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CAC34-01E2-4FD7-AC85-5997FE8E24BF}">
  <sheetPr codeName="Hoja35"/>
  <dimension ref="A1:I41"/>
  <sheetViews>
    <sheetView workbookViewId="0"/>
  </sheetViews>
  <sheetFormatPr baseColWidth="10" defaultRowHeight="12.75" x14ac:dyDescent="0.2"/>
  <cols>
    <col min="1" max="16384" width="11.42578125" style="152"/>
  </cols>
  <sheetData>
    <row r="1" spans="1:9" ht="15" x14ac:dyDescent="0.25">
      <c r="A1" s="27" t="s">
        <v>1852</v>
      </c>
      <c r="H1" s="151" t="s">
        <v>1294</v>
      </c>
      <c r="I1" s="151"/>
    </row>
    <row r="2" spans="1:9" x14ac:dyDescent="0.2">
      <c r="A2" s="152" t="s">
        <v>1247</v>
      </c>
    </row>
    <row r="6" spans="1:9" x14ac:dyDescent="0.2">
      <c r="A6" s="152" t="s">
        <v>126</v>
      </c>
      <c r="B6" s="152" t="s">
        <v>513</v>
      </c>
      <c r="C6" s="152" t="s">
        <v>514</v>
      </c>
      <c r="D6" s="152" t="s">
        <v>127</v>
      </c>
    </row>
    <row r="7" spans="1:9" x14ac:dyDescent="0.2">
      <c r="A7" s="152">
        <v>26</v>
      </c>
      <c r="B7" s="152" t="s">
        <v>27</v>
      </c>
      <c r="C7" s="229">
        <v>4.2533789043675399E-2</v>
      </c>
      <c r="D7" s="273">
        <f t="shared" ref="D7:D38" si="0">_xlfn.RANK.EQ(C7,$C$7:$C$38,0)</f>
        <v>32</v>
      </c>
    </row>
    <row r="8" spans="1:9" x14ac:dyDescent="0.2">
      <c r="A8" s="152">
        <v>8</v>
      </c>
      <c r="B8" s="152" t="s">
        <v>8</v>
      </c>
      <c r="C8" s="229">
        <v>4.31564817274077E-2</v>
      </c>
      <c r="D8" s="273">
        <f t="shared" si="0"/>
        <v>31</v>
      </c>
    </row>
    <row r="9" spans="1:9" x14ac:dyDescent="0.2">
      <c r="A9" s="152">
        <v>2</v>
      </c>
      <c r="B9" s="152" t="s">
        <v>4</v>
      </c>
      <c r="C9" s="229">
        <v>4.3365258971008298E-2</v>
      </c>
      <c r="D9" s="273">
        <f t="shared" si="0"/>
        <v>30</v>
      </c>
    </row>
    <row r="10" spans="1:9" x14ac:dyDescent="0.2">
      <c r="A10" s="152">
        <v>5</v>
      </c>
      <c r="B10" s="152" t="s">
        <v>10</v>
      </c>
      <c r="C10" s="229">
        <v>4.4062493302758202E-2</v>
      </c>
      <c r="D10" s="273">
        <f t="shared" si="0"/>
        <v>29</v>
      </c>
    </row>
    <row r="11" spans="1:9" x14ac:dyDescent="0.2">
      <c r="A11" s="152">
        <v>19</v>
      </c>
      <c r="B11" s="152" t="s">
        <v>20</v>
      </c>
      <c r="C11" s="229">
        <v>5.39512503770627E-2</v>
      </c>
      <c r="D11" s="273">
        <f t="shared" si="0"/>
        <v>28</v>
      </c>
    </row>
    <row r="12" spans="1:9" x14ac:dyDescent="0.2">
      <c r="A12" s="152">
        <v>12</v>
      </c>
      <c r="B12" s="152" t="s">
        <v>15</v>
      </c>
      <c r="C12" s="229">
        <v>5.5252498373839401E-2</v>
      </c>
      <c r="D12" s="273">
        <f t="shared" si="0"/>
        <v>27</v>
      </c>
    </row>
    <row r="13" spans="1:9" x14ac:dyDescent="0.2">
      <c r="A13" s="152">
        <v>15</v>
      </c>
      <c r="B13" s="152" t="s">
        <v>13</v>
      </c>
      <c r="C13" s="229">
        <v>5.9819487935163E-2</v>
      </c>
      <c r="D13" s="273">
        <f t="shared" si="0"/>
        <v>26</v>
      </c>
    </row>
    <row r="14" spans="1:9" x14ac:dyDescent="0.2">
      <c r="A14" s="152">
        <v>25</v>
      </c>
      <c r="B14" s="152" t="s">
        <v>26</v>
      </c>
      <c r="C14" s="229">
        <v>6.2214318258645901E-2</v>
      </c>
      <c r="D14" s="273">
        <f t="shared" si="0"/>
        <v>25</v>
      </c>
    </row>
    <row r="15" spans="1:9" x14ac:dyDescent="0.2">
      <c r="A15" s="152">
        <v>28</v>
      </c>
      <c r="B15" s="152" t="s">
        <v>29</v>
      </c>
      <c r="C15" s="229">
        <v>6.2217728842577397E-2</v>
      </c>
      <c r="D15" s="273">
        <f t="shared" si="0"/>
        <v>24</v>
      </c>
    </row>
    <row r="16" spans="1:9" x14ac:dyDescent="0.2">
      <c r="A16" s="152">
        <v>29</v>
      </c>
      <c r="B16" s="152" t="s">
        <v>30</v>
      </c>
      <c r="C16" s="229">
        <v>6.5801997357692002E-2</v>
      </c>
      <c r="D16" s="273">
        <f t="shared" si="0"/>
        <v>23</v>
      </c>
    </row>
    <row r="17" spans="1:4" x14ac:dyDescent="0.2">
      <c r="A17" s="152">
        <v>23</v>
      </c>
      <c r="B17" s="152" t="s">
        <v>24</v>
      </c>
      <c r="C17" s="229">
        <v>6.7593509560447906E-2</v>
      </c>
      <c r="D17" s="273">
        <f t="shared" si="0"/>
        <v>22</v>
      </c>
    </row>
    <row r="18" spans="1:4" x14ac:dyDescent="0.2">
      <c r="A18" s="152">
        <v>10</v>
      </c>
      <c r="B18" s="152" t="s">
        <v>12</v>
      </c>
      <c r="C18" s="229">
        <v>6.7606462773020598E-2</v>
      </c>
      <c r="D18" s="273">
        <f t="shared" si="0"/>
        <v>21</v>
      </c>
    </row>
    <row r="19" spans="1:4" x14ac:dyDescent="0.2">
      <c r="A19" s="152">
        <v>9</v>
      </c>
      <c r="B19" s="152" t="s">
        <v>9</v>
      </c>
      <c r="C19" s="229">
        <v>6.91388691743553E-2</v>
      </c>
      <c r="D19" s="273">
        <f t="shared" si="0"/>
        <v>20</v>
      </c>
    </row>
    <row r="20" spans="1:4" x14ac:dyDescent="0.2">
      <c r="A20" s="152">
        <v>3</v>
      </c>
      <c r="B20" s="152" t="s">
        <v>5</v>
      </c>
      <c r="C20" s="229">
        <v>7.0246829239314398E-2</v>
      </c>
      <c r="D20" s="273">
        <f t="shared" si="0"/>
        <v>19</v>
      </c>
    </row>
    <row r="21" spans="1:4" x14ac:dyDescent="0.2">
      <c r="A21" s="152">
        <v>27</v>
      </c>
      <c r="B21" s="152" t="s">
        <v>28</v>
      </c>
      <c r="C21" s="229">
        <v>7.0823887918540607E-2</v>
      </c>
      <c r="D21" s="273">
        <f t="shared" si="0"/>
        <v>18</v>
      </c>
    </row>
    <row r="22" spans="1:4" x14ac:dyDescent="0.2">
      <c r="A22" s="152">
        <v>16</v>
      </c>
      <c r="B22" s="152" t="s">
        <v>17</v>
      </c>
      <c r="C22" s="229">
        <v>7.1135333584728497E-2</v>
      </c>
      <c r="D22" s="273">
        <f t="shared" si="0"/>
        <v>17</v>
      </c>
    </row>
    <row r="23" spans="1:4" x14ac:dyDescent="0.2">
      <c r="A23" s="152">
        <v>24</v>
      </c>
      <c r="B23" s="152" t="s">
        <v>25</v>
      </c>
      <c r="C23" s="229">
        <v>7.1956698623836898E-2</v>
      </c>
      <c r="D23" s="273">
        <f t="shared" si="0"/>
        <v>16</v>
      </c>
    </row>
    <row r="24" spans="1:4" x14ac:dyDescent="0.2">
      <c r="A24" s="152">
        <v>21</v>
      </c>
      <c r="B24" s="152" t="s">
        <v>22</v>
      </c>
      <c r="C24" s="229">
        <v>7.2315758434441199E-2</v>
      </c>
      <c r="D24" s="273">
        <f t="shared" si="0"/>
        <v>15</v>
      </c>
    </row>
    <row r="25" spans="1:4" x14ac:dyDescent="0.2">
      <c r="A25" s="152">
        <v>17</v>
      </c>
      <c r="B25" s="152" t="s">
        <v>18</v>
      </c>
      <c r="C25" s="229">
        <v>7.35999423028382E-2</v>
      </c>
      <c r="D25" s="273">
        <f t="shared" si="0"/>
        <v>14</v>
      </c>
    </row>
    <row r="26" spans="1:4" x14ac:dyDescent="0.2">
      <c r="A26" s="152">
        <v>30</v>
      </c>
      <c r="B26" s="152" t="s">
        <v>31</v>
      </c>
      <c r="C26" s="229">
        <v>7.4644077448747306E-2</v>
      </c>
      <c r="D26" s="273">
        <f t="shared" si="0"/>
        <v>13</v>
      </c>
    </row>
    <row r="27" spans="1:4" x14ac:dyDescent="0.2">
      <c r="A27" s="152">
        <v>20</v>
      </c>
      <c r="B27" s="152" t="s">
        <v>21</v>
      </c>
      <c r="C27" s="229">
        <v>7.5774645891347706E-2</v>
      </c>
      <c r="D27" s="273">
        <f t="shared" si="0"/>
        <v>12</v>
      </c>
    </row>
    <row r="28" spans="1:4" x14ac:dyDescent="0.2">
      <c r="A28" s="152">
        <v>7</v>
      </c>
      <c r="B28" s="152" t="s">
        <v>7</v>
      </c>
      <c r="C28" s="229">
        <v>7.68950304444527E-2</v>
      </c>
      <c r="D28" s="273">
        <f t="shared" si="0"/>
        <v>11</v>
      </c>
    </row>
    <row r="29" spans="1:4" x14ac:dyDescent="0.2">
      <c r="A29" s="152">
        <v>11</v>
      </c>
      <c r="B29" s="152" t="s">
        <v>14</v>
      </c>
      <c r="C29" s="229">
        <v>7.8011992789611198E-2</v>
      </c>
      <c r="D29" s="273">
        <f t="shared" si="0"/>
        <v>10</v>
      </c>
    </row>
    <row r="30" spans="1:4" x14ac:dyDescent="0.2">
      <c r="A30" s="152">
        <v>22</v>
      </c>
      <c r="B30" s="152" t="s">
        <v>23</v>
      </c>
      <c r="C30" s="229">
        <v>7.8232975071577601E-2</v>
      </c>
      <c r="D30" s="273">
        <f t="shared" si="0"/>
        <v>9</v>
      </c>
    </row>
    <row r="31" spans="1:4" x14ac:dyDescent="0.2">
      <c r="A31" s="152">
        <v>13</v>
      </c>
      <c r="B31" s="152" t="s">
        <v>16</v>
      </c>
      <c r="C31" s="229">
        <v>7.9072840073529396E-2</v>
      </c>
      <c r="D31" s="273">
        <f t="shared" si="0"/>
        <v>8</v>
      </c>
    </row>
    <row r="32" spans="1:4" x14ac:dyDescent="0.2">
      <c r="A32" s="152">
        <v>32</v>
      </c>
      <c r="B32" s="152" t="s">
        <v>33</v>
      </c>
      <c r="C32" s="229">
        <v>7.9769766133111195E-2</v>
      </c>
      <c r="D32" s="273">
        <f t="shared" si="0"/>
        <v>7</v>
      </c>
    </row>
    <row r="33" spans="1:4" x14ac:dyDescent="0.2">
      <c r="A33" s="152">
        <v>6</v>
      </c>
      <c r="B33" s="152" t="s">
        <v>11</v>
      </c>
      <c r="C33" s="229">
        <v>8.0369675388957104E-2</v>
      </c>
      <c r="D33" s="273">
        <f t="shared" si="0"/>
        <v>6</v>
      </c>
    </row>
    <row r="34" spans="1:4" x14ac:dyDescent="0.2">
      <c r="A34" s="152">
        <v>18</v>
      </c>
      <c r="B34" s="152" t="s">
        <v>19</v>
      </c>
      <c r="C34" s="229">
        <v>8.1470301777655699E-2</v>
      </c>
      <c r="D34" s="273">
        <f t="shared" si="0"/>
        <v>5</v>
      </c>
    </row>
    <row r="35" spans="1:4" x14ac:dyDescent="0.2">
      <c r="A35" s="152">
        <v>1</v>
      </c>
      <c r="B35" s="152" t="s">
        <v>3</v>
      </c>
      <c r="C35" s="229">
        <v>8.1635308318936894E-2</v>
      </c>
      <c r="D35" s="273">
        <f t="shared" si="0"/>
        <v>4</v>
      </c>
    </row>
    <row r="36" spans="1:4" x14ac:dyDescent="0.2">
      <c r="A36" s="152">
        <v>14</v>
      </c>
      <c r="B36" s="152" t="s">
        <v>0</v>
      </c>
      <c r="C36" s="229">
        <v>8.5994288681204595E-2</v>
      </c>
      <c r="D36" s="273">
        <f t="shared" si="0"/>
        <v>3</v>
      </c>
    </row>
    <row r="37" spans="1:4" x14ac:dyDescent="0.2">
      <c r="A37" s="152">
        <v>31</v>
      </c>
      <c r="B37" s="152" t="s">
        <v>32</v>
      </c>
      <c r="C37" s="229">
        <v>9.3021695870257007E-2</v>
      </c>
      <c r="D37" s="273">
        <f t="shared" si="0"/>
        <v>2</v>
      </c>
    </row>
    <row r="38" spans="1:4" x14ac:dyDescent="0.2">
      <c r="A38" s="152">
        <v>4</v>
      </c>
      <c r="B38" s="152" t="s">
        <v>6</v>
      </c>
      <c r="C38" s="229">
        <v>9.5100351247176904E-2</v>
      </c>
      <c r="D38" s="273">
        <f t="shared" si="0"/>
        <v>1</v>
      </c>
    </row>
    <row r="40" spans="1:4" x14ac:dyDescent="0.2">
      <c r="B40" s="152" t="s">
        <v>1</v>
      </c>
      <c r="C40" s="275">
        <v>1</v>
      </c>
      <c r="D40" s="214">
        <v>6.88E-2</v>
      </c>
    </row>
    <row r="41" spans="1:4" x14ac:dyDescent="0.2">
      <c r="C41" s="275">
        <v>0</v>
      </c>
      <c r="D41" s="214">
        <f>D40</f>
        <v>6.88E-2</v>
      </c>
    </row>
  </sheetData>
  <autoFilter ref="A6:D6" xr:uid="{00000000-0009-0000-0000-000003000000}">
    <sortState ref="A7:D38">
      <sortCondition ref="C6:C38"/>
    </sortState>
  </autoFilter>
  <mergeCells count="1">
    <mergeCell ref="H1:I1"/>
  </mergeCells>
  <hyperlinks>
    <hyperlink ref="H1:I1" location="Index!A1" display="Regresar al Índice" xr:uid="{D04CE476-68F3-4DB5-AF5F-35CE467A68CF}"/>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C067A-8F5B-4B31-906A-92E06AE5A968}">
  <sheetPr codeName="Hoja36"/>
  <dimension ref="A1:I41"/>
  <sheetViews>
    <sheetView zoomScale="95" zoomScaleNormal="95" workbookViewId="0"/>
  </sheetViews>
  <sheetFormatPr baseColWidth="10" defaultRowHeight="12.75" x14ac:dyDescent="0.2"/>
  <cols>
    <col min="1" max="16384" width="11.42578125" style="152"/>
  </cols>
  <sheetData>
    <row r="1" spans="1:9" ht="15" x14ac:dyDescent="0.25">
      <c r="A1" s="27" t="s">
        <v>1853</v>
      </c>
      <c r="H1" s="151" t="s">
        <v>1294</v>
      </c>
      <c r="I1" s="151"/>
    </row>
    <row r="2" spans="1:9" x14ac:dyDescent="0.2">
      <c r="A2" s="152" t="s">
        <v>1247</v>
      </c>
    </row>
    <row r="6" spans="1:9" x14ac:dyDescent="0.2">
      <c r="A6" s="152" t="s">
        <v>126</v>
      </c>
      <c r="B6" s="152" t="s">
        <v>513</v>
      </c>
      <c r="C6" s="152" t="s">
        <v>515</v>
      </c>
      <c r="D6" s="152" t="s">
        <v>127</v>
      </c>
    </row>
    <row r="7" spans="1:9" x14ac:dyDescent="0.2">
      <c r="A7" s="152">
        <v>6</v>
      </c>
      <c r="B7" s="152" t="s">
        <v>11</v>
      </c>
      <c r="C7" s="229">
        <v>1.09758728560643E-2</v>
      </c>
      <c r="D7" s="273">
        <f t="shared" ref="D7:D38" si="0">_xlfn.RANK.EQ(C7,$C$7:$C$38,0)</f>
        <v>32</v>
      </c>
    </row>
    <row r="8" spans="1:9" x14ac:dyDescent="0.2">
      <c r="A8" s="152">
        <v>3</v>
      </c>
      <c r="B8" s="152" t="s">
        <v>5</v>
      </c>
      <c r="C8" s="229">
        <v>1.8621827610591599E-2</v>
      </c>
      <c r="D8" s="273">
        <f t="shared" si="0"/>
        <v>31</v>
      </c>
    </row>
    <row r="9" spans="1:9" x14ac:dyDescent="0.2">
      <c r="A9" s="152">
        <v>24</v>
      </c>
      <c r="B9" s="152" t="s">
        <v>25</v>
      </c>
      <c r="C9" s="229">
        <v>2.1530126241611901E-2</v>
      </c>
      <c r="D9" s="273">
        <f t="shared" si="0"/>
        <v>30</v>
      </c>
    </row>
    <row r="10" spans="1:9" x14ac:dyDescent="0.2">
      <c r="A10" s="152">
        <v>15</v>
      </c>
      <c r="B10" s="152" t="s">
        <v>13</v>
      </c>
      <c r="C10" s="229">
        <v>2.55083703773764E-2</v>
      </c>
      <c r="D10" s="273">
        <f t="shared" si="0"/>
        <v>29</v>
      </c>
    </row>
    <row r="11" spans="1:9" x14ac:dyDescent="0.2">
      <c r="A11" s="152">
        <v>9</v>
      </c>
      <c r="B11" s="152" t="s">
        <v>9</v>
      </c>
      <c r="C11" s="229">
        <v>2.7287433559098899E-2</v>
      </c>
      <c r="D11" s="273">
        <f t="shared" si="0"/>
        <v>28</v>
      </c>
    </row>
    <row r="12" spans="1:9" x14ac:dyDescent="0.2">
      <c r="A12" s="152">
        <v>18</v>
      </c>
      <c r="B12" s="152" t="s">
        <v>19</v>
      </c>
      <c r="C12" s="229">
        <v>2.9273492592795099E-2</v>
      </c>
      <c r="D12" s="273">
        <f t="shared" si="0"/>
        <v>27</v>
      </c>
    </row>
    <row r="13" spans="1:9" x14ac:dyDescent="0.2">
      <c r="A13" s="152">
        <v>29</v>
      </c>
      <c r="B13" s="152" t="s">
        <v>30</v>
      </c>
      <c r="C13" s="229">
        <v>3.0590669845696999E-2</v>
      </c>
      <c r="D13" s="273">
        <f t="shared" si="0"/>
        <v>26</v>
      </c>
    </row>
    <row r="14" spans="1:9" x14ac:dyDescent="0.2">
      <c r="A14" s="152">
        <v>2</v>
      </c>
      <c r="B14" s="152" t="s">
        <v>4</v>
      </c>
      <c r="C14" s="229">
        <v>3.1240323413039599E-2</v>
      </c>
      <c r="D14" s="273">
        <f t="shared" si="0"/>
        <v>25</v>
      </c>
    </row>
    <row r="15" spans="1:9" x14ac:dyDescent="0.2">
      <c r="A15" s="152">
        <v>8</v>
      </c>
      <c r="B15" s="152" t="s">
        <v>8</v>
      </c>
      <c r="C15" s="229">
        <v>3.1806100716385198E-2</v>
      </c>
      <c r="D15" s="273">
        <f t="shared" si="0"/>
        <v>24</v>
      </c>
    </row>
    <row r="16" spans="1:9" x14ac:dyDescent="0.2">
      <c r="A16" s="152">
        <v>17</v>
      </c>
      <c r="B16" s="152" t="s">
        <v>18</v>
      </c>
      <c r="C16" s="229">
        <v>3.3214660377825798E-2</v>
      </c>
      <c r="D16" s="273">
        <f t="shared" si="0"/>
        <v>23</v>
      </c>
    </row>
    <row r="17" spans="1:4" x14ac:dyDescent="0.2">
      <c r="A17" s="152">
        <v>25</v>
      </c>
      <c r="B17" s="152" t="s">
        <v>26</v>
      </c>
      <c r="C17" s="229">
        <v>3.41844812184358E-2</v>
      </c>
      <c r="D17" s="273">
        <f t="shared" si="0"/>
        <v>22</v>
      </c>
    </row>
    <row r="18" spans="1:4" x14ac:dyDescent="0.2">
      <c r="A18" s="152">
        <v>27</v>
      </c>
      <c r="B18" s="152" t="s">
        <v>28</v>
      </c>
      <c r="C18" s="229">
        <v>3.95108419483019E-2</v>
      </c>
      <c r="D18" s="273">
        <f t="shared" si="0"/>
        <v>21</v>
      </c>
    </row>
    <row r="19" spans="1:4" x14ac:dyDescent="0.2">
      <c r="A19" s="152">
        <v>1</v>
      </c>
      <c r="B19" s="152" t="s">
        <v>3</v>
      </c>
      <c r="C19" s="229">
        <v>3.9537675038897602E-2</v>
      </c>
      <c r="D19" s="273">
        <f t="shared" si="0"/>
        <v>20</v>
      </c>
    </row>
    <row r="20" spans="1:4" x14ac:dyDescent="0.2">
      <c r="A20" s="152">
        <v>26</v>
      </c>
      <c r="B20" s="152" t="s">
        <v>27</v>
      </c>
      <c r="C20" s="229">
        <v>3.9786018678030603E-2</v>
      </c>
      <c r="D20" s="273">
        <f t="shared" si="0"/>
        <v>19</v>
      </c>
    </row>
    <row r="21" spans="1:4" x14ac:dyDescent="0.2">
      <c r="A21" s="152">
        <v>32</v>
      </c>
      <c r="B21" s="152" t="s">
        <v>33</v>
      </c>
      <c r="C21" s="229">
        <v>4.2151162790697902E-2</v>
      </c>
      <c r="D21" s="273">
        <f t="shared" si="0"/>
        <v>18</v>
      </c>
    </row>
    <row r="22" spans="1:4" x14ac:dyDescent="0.2">
      <c r="A22" s="152">
        <v>19</v>
      </c>
      <c r="B22" s="152" t="s">
        <v>20</v>
      </c>
      <c r="C22" s="229">
        <v>4.2406747631307501E-2</v>
      </c>
      <c r="D22" s="273">
        <f t="shared" si="0"/>
        <v>17</v>
      </c>
    </row>
    <row r="23" spans="1:4" x14ac:dyDescent="0.2">
      <c r="A23" s="152">
        <v>11</v>
      </c>
      <c r="B23" s="152" t="s">
        <v>14</v>
      </c>
      <c r="C23" s="229">
        <v>4.2946334497261401E-2</v>
      </c>
      <c r="D23" s="273">
        <f t="shared" si="0"/>
        <v>16</v>
      </c>
    </row>
    <row r="24" spans="1:4" x14ac:dyDescent="0.2">
      <c r="A24" s="152">
        <v>21</v>
      </c>
      <c r="B24" s="152" t="s">
        <v>22</v>
      </c>
      <c r="C24" s="229">
        <v>4.43669081312765E-2</v>
      </c>
      <c r="D24" s="273">
        <f t="shared" si="0"/>
        <v>15</v>
      </c>
    </row>
    <row r="25" spans="1:4" x14ac:dyDescent="0.2">
      <c r="A25" s="152">
        <v>7</v>
      </c>
      <c r="B25" s="152" t="s">
        <v>7</v>
      </c>
      <c r="C25" s="229">
        <v>4.5032706981175299E-2</v>
      </c>
      <c r="D25" s="273">
        <f t="shared" si="0"/>
        <v>14</v>
      </c>
    </row>
    <row r="26" spans="1:4" x14ac:dyDescent="0.2">
      <c r="A26" s="152">
        <v>12</v>
      </c>
      <c r="B26" s="152" t="s">
        <v>15</v>
      </c>
      <c r="C26" s="229">
        <v>4.5236239281852601E-2</v>
      </c>
      <c r="D26" s="273">
        <f t="shared" si="0"/>
        <v>13</v>
      </c>
    </row>
    <row r="27" spans="1:4" x14ac:dyDescent="0.2">
      <c r="A27" s="152">
        <v>22</v>
      </c>
      <c r="B27" s="152" t="s">
        <v>23</v>
      </c>
      <c r="C27" s="229">
        <v>4.5341824082294903E-2</v>
      </c>
      <c r="D27" s="273">
        <f t="shared" si="0"/>
        <v>12</v>
      </c>
    </row>
    <row r="28" spans="1:4" x14ac:dyDescent="0.2">
      <c r="A28" s="152">
        <v>5</v>
      </c>
      <c r="B28" s="152" t="s">
        <v>10</v>
      </c>
      <c r="C28" s="229">
        <v>4.7617050544362702E-2</v>
      </c>
      <c r="D28" s="273">
        <f t="shared" si="0"/>
        <v>11</v>
      </c>
    </row>
    <row r="29" spans="1:4" x14ac:dyDescent="0.2">
      <c r="A29" s="152">
        <v>4</v>
      </c>
      <c r="B29" s="152" t="s">
        <v>6</v>
      </c>
      <c r="C29" s="229">
        <v>4.8446665218336002E-2</v>
      </c>
      <c r="D29" s="273">
        <f t="shared" si="0"/>
        <v>10</v>
      </c>
    </row>
    <row r="30" spans="1:4" x14ac:dyDescent="0.2">
      <c r="A30" s="152">
        <v>23</v>
      </c>
      <c r="B30" s="152" t="s">
        <v>24</v>
      </c>
      <c r="C30" s="229">
        <v>4.8911402596531199E-2</v>
      </c>
      <c r="D30" s="273">
        <f t="shared" si="0"/>
        <v>9</v>
      </c>
    </row>
    <row r="31" spans="1:4" x14ac:dyDescent="0.2">
      <c r="A31" s="152">
        <v>28</v>
      </c>
      <c r="B31" s="152" t="s">
        <v>29</v>
      </c>
      <c r="C31" s="229">
        <v>5.3443456162642899E-2</v>
      </c>
      <c r="D31" s="273">
        <f t="shared" si="0"/>
        <v>8</v>
      </c>
    </row>
    <row r="32" spans="1:4" x14ac:dyDescent="0.2">
      <c r="A32" s="152">
        <v>10</v>
      </c>
      <c r="B32" s="152" t="s">
        <v>12</v>
      </c>
      <c r="C32" s="229">
        <v>5.4194816361626402E-2</v>
      </c>
      <c r="D32" s="273">
        <f t="shared" si="0"/>
        <v>7</v>
      </c>
    </row>
    <row r="33" spans="1:4" x14ac:dyDescent="0.2">
      <c r="A33" s="152">
        <v>20</v>
      </c>
      <c r="B33" s="152" t="s">
        <v>21</v>
      </c>
      <c r="C33" s="229">
        <v>5.5779621685034399E-2</v>
      </c>
      <c r="D33" s="273">
        <f t="shared" si="0"/>
        <v>6</v>
      </c>
    </row>
    <row r="34" spans="1:4" x14ac:dyDescent="0.2">
      <c r="A34" s="152">
        <v>13</v>
      </c>
      <c r="B34" s="152" t="s">
        <v>16</v>
      </c>
      <c r="C34" s="229">
        <v>6.4547122775431107E-2</v>
      </c>
      <c r="D34" s="273">
        <f t="shared" si="0"/>
        <v>5</v>
      </c>
    </row>
    <row r="35" spans="1:4" x14ac:dyDescent="0.2">
      <c r="A35" s="152">
        <v>30</v>
      </c>
      <c r="B35" s="152" t="s">
        <v>31</v>
      </c>
      <c r="C35" s="229">
        <v>7.3353356740978995E-2</v>
      </c>
      <c r="D35" s="273">
        <f t="shared" si="0"/>
        <v>4</v>
      </c>
    </row>
    <row r="36" spans="1:4" x14ac:dyDescent="0.2">
      <c r="A36" s="152">
        <v>16</v>
      </c>
      <c r="B36" s="152" t="s">
        <v>17</v>
      </c>
      <c r="C36" s="229">
        <v>8.8063871516856004E-2</v>
      </c>
      <c r="D36" s="273">
        <f t="shared" si="0"/>
        <v>3</v>
      </c>
    </row>
    <row r="37" spans="1:4" x14ac:dyDescent="0.2">
      <c r="A37" s="152">
        <v>31</v>
      </c>
      <c r="B37" s="152" t="s">
        <v>32</v>
      </c>
      <c r="C37" s="229">
        <v>8.8871575120114302E-2</v>
      </c>
      <c r="D37" s="273">
        <f t="shared" si="0"/>
        <v>2</v>
      </c>
    </row>
    <row r="38" spans="1:4" x14ac:dyDescent="0.2">
      <c r="A38" s="152">
        <v>14</v>
      </c>
      <c r="B38" s="152" t="s">
        <v>0</v>
      </c>
      <c r="C38" s="229">
        <v>9.4014361148161002E-2</v>
      </c>
      <c r="D38" s="273">
        <f t="shared" si="0"/>
        <v>1</v>
      </c>
    </row>
    <row r="40" spans="1:4" x14ac:dyDescent="0.2">
      <c r="B40" s="152" t="s">
        <v>1</v>
      </c>
      <c r="C40" s="276">
        <v>1</v>
      </c>
      <c r="D40" s="214">
        <v>4.6699999999999998E-2</v>
      </c>
    </row>
    <row r="41" spans="1:4" x14ac:dyDescent="0.2">
      <c r="C41" s="276">
        <v>0</v>
      </c>
      <c r="D41" s="214">
        <f>D40</f>
        <v>4.6699999999999998E-2</v>
      </c>
    </row>
  </sheetData>
  <autoFilter ref="A6:D38" xr:uid="{00000000-0009-0000-0000-000004000000}">
    <sortState ref="A7:D38">
      <sortCondition ref="C6:C38"/>
    </sortState>
  </autoFilter>
  <mergeCells count="1">
    <mergeCell ref="H1:I1"/>
  </mergeCells>
  <hyperlinks>
    <hyperlink ref="H1:I1" location="Index!A1" display="Regresar al Índice" xr:uid="{3A8DEB92-8A09-4044-B7F8-D05B9A666924}"/>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F420E-8700-43AA-B2F1-2586EFC9A0EC}">
  <sheetPr codeName="Hoja37"/>
  <dimension ref="A1:I41"/>
  <sheetViews>
    <sheetView zoomScale="96" zoomScaleNormal="96" workbookViewId="0"/>
  </sheetViews>
  <sheetFormatPr baseColWidth="10" defaultRowHeight="12.75" x14ac:dyDescent="0.2"/>
  <cols>
    <col min="1" max="16384" width="11.42578125" style="152"/>
  </cols>
  <sheetData>
    <row r="1" spans="1:9" ht="15" x14ac:dyDescent="0.25">
      <c r="A1" s="27" t="s">
        <v>1854</v>
      </c>
      <c r="H1" s="151" t="s">
        <v>1294</v>
      </c>
      <c r="I1" s="151"/>
    </row>
    <row r="2" spans="1:9" x14ac:dyDescent="0.2">
      <c r="A2" s="152" t="s">
        <v>1247</v>
      </c>
    </row>
    <row r="6" spans="1:9" x14ac:dyDescent="0.2">
      <c r="A6" s="152" t="s">
        <v>126</v>
      </c>
      <c r="B6" s="152" t="s">
        <v>513</v>
      </c>
      <c r="C6" s="152" t="s">
        <v>516</v>
      </c>
      <c r="D6" s="152" t="s">
        <v>127</v>
      </c>
    </row>
    <row r="7" spans="1:9" x14ac:dyDescent="0.2">
      <c r="A7" s="152">
        <v>7</v>
      </c>
      <c r="B7" s="152" t="s">
        <v>7</v>
      </c>
      <c r="C7" s="229">
        <v>-4.4620929698404498E-2</v>
      </c>
      <c r="D7" s="273">
        <f t="shared" ref="D7:D38" si="0">_xlfn.RANK.EQ(C7,$C$7:$C$38,0)</f>
        <v>32</v>
      </c>
    </row>
    <row r="8" spans="1:9" x14ac:dyDescent="0.2">
      <c r="A8" s="152">
        <v>15</v>
      </c>
      <c r="B8" s="152" t="s">
        <v>13</v>
      </c>
      <c r="C8" s="229">
        <v>-4.2194665291835E-2</v>
      </c>
      <c r="D8" s="273">
        <f t="shared" si="0"/>
        <v>31</v>
      </c>
    </row>
    <row r="9" spans="1:9" x14ac:dyDescent="0.2">
      <c r="A9" s="152">
        <v>32</v>
      </c>
      <c r="B9" s="152" t="s">
        <v>33</v>
      </c>
      <c r="C9" s="229">
        <v>-4.1031198512762199E-2</v>
      </c>
      <c r="D9" s="273">
        <f t="shared" si="0"/>
        <v>30</v>
      </c>
    </row>
    <row r="10" spans="1:9" x14ac:dyDescent="0.2">
      <c r="A10" s="152">
        <v>29</v>
      </c>
      <c r="B10" s="152" t="s">
        <v>30</v>
      </c>
      <c r="C10" s="229">
        <v>-3.4396678578936399E-2</v>
      </c>
      <c r="D10" s="273">
        <f t="shared" si="0"/>
        <v>29</v>
      </c>
    </row>
    <row r="11" spans="1:9" x14ac:dyDescent="0.2">
      <c r="A11" s="152">
        <v>10</v>
      </c>
      <c r="B11" s="152" t="s">
        <v>12</v>
      </c>
      <c r="C11" s="229">
        <v>-3.08220659348264E-2</v>
      </c>
      <c r="D11" s="273">
        <f t="shared" si="0"/>
        <v>28</v>
      </c>
    </row>
    <row r="12" spans="1:9" x14ac:dyDescent="0.2">
      <c r="A12" s="152">
        <v>21</v>
      </c>
      <c r="B12" s="152" t="s">
        <v>22</v>
      </c>
      <c r="C12" s="229">
        <v>-2.89322376539158E-2</v>
      </c>
      <c r="D12" s="273">
        <f t="shared" si="0"/>
        <v>27</v>
      </c>
    </row>
    <row r="13" spans="1:9" x14ac:dyDescent="0.2">
      <c r="A13" s="152">
        <v>12</v>
      </c>
      <c r="B13" s="152" t="s">
        <v>15</v>
      </c>
      <c r="C13" s="229">
        <v>-2.8135823187060399E-2</v>
      </c>
      <c r="D13" s="273">
        <f t="shared" si="0"/>
        <v>26</v>
      </c>
    </row>
    <row r="14" spans="1:9" x14ac:dyDescent="0.2">
      <c r="A14" s="152">
        <v>20</v>
      </c>
      <c r="B14" s="152" t="s">
        <v>21</v>
      </c>
      <c r="C14" s="229">
        <v>-2.6780626780626801E-2</v>
      </c>
      <c r="D14" s="273">
        <f t="shared" si="0"/>
        <v>25</v>
      </c>
    </row>
    <row r="15" spans="1:9" x14ac:dyDescent="0.2">
      <c r="A15" s="152">
        <v>13</v>
      </c>
      <c r="B15" s="152" t="s">
        <v>16</v>
      </c>
      <c r="C15" s="229">
        <v>-2.6267936553661098E-2</v>
      </c>
      <c r="D15" s="273">
        <f t="shared" si="0"/>
        <v>24</v>
      </c>
    </row>
    <row r="16" spans="1:9" x14ac:dyDescent="0.2">
      <c r="A16" s="152">
        <v>8</v>
      </c>
      <c r="B16" s="152" t="s">
        <v>8</v>
      </c>
      <c r="C16" s="229">
        <v>-2.43172402130717E-2</v>
      </c>
      <c r="D16" s="273">
        <f t="shared" si="0"/>
        <v>23</v>
      </c>
    </row>
    <row r="17" spans="1:4" x14ac:dyDescent="0.2">
      <c r="A17" s="152">
        <v>19</v>
      </c>
      <c r="B17" s="152" t="s">
        <v>20</v>
      </c>
      <c r="C17" s="229">
        <v>-2.3021837149677302E-2</v>
      </c>
      <c r="D17" s="273">
        <f t="shared" si="0"/>
        <v>22</v>
      </c>
    </row>
    <row r="18" spans="1:4" x14ac:dyDescent="0.2">
      <c r="A18" s="152">
        <v>17</v>
      </c>
      <c r="B18" s="152" t="s">
        <v>18</v>
      </c>
      <c r="C18" s="229">
        <v>-2.0784435968901199E-2</v>
      </c>
      <c r="D18" s="273">
        <f t="shared" si="0"/>
        <v>21</v>
      </c>
    </row>
    <row r="19" spans="1:4" x14ac:dyDescent="0.2">
      <c r="A19" s="152">
        <v>1</v>
      </c>
      <c r="B19" s="152" t="s">
        <v>3</v>
      </c>
      <c r="C19" s="229">
        <v>-2.0131015592451101E-2</v>
      </c>
      <c r="D19" s="273">
        <f t="shared" si="0"/>
        <v>20</v>
      </c>
    </row>
    <row r="20" spans="1:4" x14ac:dyDescent="0.2">
      <c r="A20" s="152">
        <v>27</v>
      </c>
      <c r="B20" s="152" t="s">
        <v>28</v>
      </c>
      <c r="C20" s="229">
        <v>-1.8172988198727601E-2</v>
      </c>
      <c r="D20" s="273">
        <f t="shared" si="0"/>
        <v>19</v>
      </c>
    </row>
    <row r="21" spans="1:4" x14ac:dyDescent="0.2">
      <c r="A21" s="152">
        <v>24</v>
      </c>
      <c r="B21" s="152" t="s">
        <v>25</v>
      </c>
      <c r="C21" s="229">
        <v>-1.49587019122998E-2</v>
      </c>
      <c r="D21" s="273">
        <f t="shared" si="0"/>
        <v>18</v>
      </c>
    </row>
    <row r="22" spans="1:4" x14ac:dyDescent="0.2">
      <c r="A22" s="152">
        <v>11</v>
      </c>
      <c r="B22" s="152" t="s">
        <v>14</v>
      </c>
      <c r="C22" s="229">
        <v>-1.08254155707053E-2</v>
      </c>
      <c r="D22" s="273">
        <f t="shared" si="0"/>
        <v>17</v>
      </c>
    </row>
    <row r="23" spans="1:4" x14ac:dyDescent="0.2">
      <c r="A23" s="152">
        <v>5</v>
      </c>
      <c r="B23" s="152" t="s">
        <v>10</v>
      </c>
      <c r="C23" s="229">
        <v>-1.0719956488556301E-2</v>
      </c>
      <c r="D23" s="273">
        <f t="shared" si="0"/>
        <v>16</v>
      </c>
    </row>
    <row r="24" spans="1:4" x14ac:dyDescent="0.2">
      <c r="A24" s="152">
        <v>22</v>
      </c>
      <c r="B24" s="152" t="s">
        <v>23</v>
      </c>
      <c r="C24" s="229">
        <v>-9.2469807139487995E-3</v>
      </c>
      <c r="D24" s="273">
        <f t="shared" si="0"/>
        <v>15</v>
      </c>
    </row>
    <row r="25" spans="1:4" x14ac:dyDescent="0.2">
      <c r="A25" s="152">
        <v>14</v>
      </c>
      <c r="B25" s="152" t="s">
        <v>0</v>
      </c>
      <c r="C25" s="229">
        <v>-8.0792987516179506E-3</v>
      </c>
      <c r="D25" s="273">
        <f t="shared" si="0"/>
        <v>14</v>
      </c>
    </row>
    <row r="26" spans="1:4" x14ac:dyDescent="0.2">
      <c r="A26" s="152">
        <v>30</v>
      </c>
      <c r="B26" s="152" t="s">
        <v>31</v>
      </c>
      <c r="C26" s="229">
        <v>-8.0447708989157506E-3</v>
      </c>
      <c r="D26" s="273">
        <f t="shared" si="0"/>
        <v>13</v>
      </c>
    </row>
    <row r="27" spans="1:4" x14ac:dyDescent="0.2">
      <c r="A27" s="152">
        <v>31</v>
      </c>
      <c r="B27" s="152" t="s">
        <v>32</v>
      </c>
      <c r="C27" s="229">
        <v>-6.8129197086767004E-3</v>
      </c>
      <c r="D27" s="273">
        <f t="shared" si="0"/>
        <v>12</v>
      </c>
    </row>
    <row r="28" spans="1:4" x14ac:dyDescent="0.2">
      <c r="A28" s="152">
        <v>6</v>
      </c>
      <c r="B28" s="152" t="s">
        <v>11</v>
      </c>
      <c r="C28" s="229">
        <v>-4.0221445965542601E-3</v>
      </c>
      <c r="D28" s="273">
        <f t="shared" si="0"/>
        <v>11</v>
      </c>
    </row>
    <row r="29" spans="1:4" x14ac:dyDescent="0.2">
      <c r="A29" s="152">
        <v>9</v>
      </c>
      <c r="B29" s="152" t="s">
        <v>9</v>
      </c>
      <c r="C29" s="229">
        <v>-2.3235268133227102E-3</v>
      </c>
      <c r="D29" s="273">
        <f t="shared" si="0"/>
        <v>10</v>
      </c>
    </row>
    <row r="30" spans="1:4" x14ac:dyDescent="0.2">
      <c r="A30" s="152">
        <v>3</v>
      </c>
      <c r="B30" s="152" t="s">
        <v>5</v>
      </c>
      <c r="C30" s="229">
        <v>-1.57979334098735E-3</v>
      </c>
      <c r="D30" s="273">
        <f t="shared" si="0"/>
        <v>9</v>
      </c>
    </row>
    <row r="31" spans="1:4" x14ac:dyDescent="0.2">
      <c r="A31" s="152">
        <v>26</v>
      </c>
      <c r="B31" s="152" t="s">
        <v>27</v>
      </c>
      <c r="C31" s="229">
        <v>2.7620605508031902E-3</v>
      </c>
      <c r="D31" s="273">
        <f t="shared" si="0"/>
        <v>8</v>
      </c>
    </row>
    <row r="32" spans="1:4" x14ac:dyDescent="0.2">
      <c r="A32" s="152">
        <v>28</v>
      </c>
      <c r="B32" s="152" t="s">
        <v>29</v>
      </c>
      <c r="C32" s="229">
        <v>3.2644469616560602E-3</v>
      </c>
      <c r="D32" s="273">
        <f t="shared" si="0"/>
        <v>7</v>
      </c>
    </row>
    <row r="33" spans="1:4" x14ac:dyDescent="0.2">
      <c r="A33" s="152">
        <v>4</v>
      </c>
      <c r="B33" s="152" t="s">
        <v>6</v>
      </c>
      <c r="C33" s="229">
        <v>4.9518225209603797E-3</v>
      </c>
      <c r="D33" s="273">
        <f t="shared" si="0"/>
        <v>6</v>
      </c>
    </row>
    <row r="34" spans="1:4" x14ac:dyDescent="0.2">
      <c r="A34" s="152">
        <v>18</v>
      </c>
      <c r="B34" s="152" t="s">
        <v>19</v>
      </c>
      <c r="C34" s="229">
        <v>5.5019167968195504E-3</v>
      </c>
      <c r="D34" s="273">
        <f t="shared" si="0"/>
        <v>5</v>
      </c>
    </row>
    <row r="35" spans="1:4" x14ac:dyDescent="0.2">
      <c r="A35" s="152">
        <v>25</v>
      </c>
      <c r="B35" s="152" t="s">
        <v>26</v>
      </c>
      <c r="C35" s="229">
        <v>8.3198420874925905E-3</v>
      </c>
      <c r="D35" s="273">
        <f t="shared" si="0"/>
        <v>4</v>
      </c>
    </row>
    <row r="36" spans="1:4" x14ac:dyDescent="0.2">
      <c r="A36" s="152">
        <v>16</v>
      </c>
      <c r="B36" s="152" t="s">
        <v>17</v>
      </c>
      <c r="C36" s="229">
        <v>9.6130970737766698E-3</v>
      </c>
      <c r="D36" s="273">
        <f t="shared" si="0"/>
        <v>3</v>
      </c>
    </row>
    <row r="37" spans="1:4" x14ac:dyDescent="0.2">
      <c r="A37" s="152">
        <v>2</v>
      </c>
      <c r="B37" s="152" t="s">
        <v>4</v>
      </c>
      <c r="C37" s="229">
        <v>1.4634357421029901E-2</v>
      </c>
      <c r="D37" s="273">
        <f t="shared" si="0"/>
        <v>2</v>
      </c>
    </row>
    <row r="38" spans="1:4" x14ac:dyDescent="0.2">
      <c r="A38" s="152">
        <v>23</v>
      </c>
      <c r="B38" s="152" t="s">
        <v>24</v>
      </c>
      <c r="C38" s="229">
        <v>2.2054315288347E-2</v>
      </c>
      <c r="D38" s="273">
        <f t="shared" si="0"/>
        <v>1</v>
      </c>
    </row>
    <row r="40" spans="1:4" x14ac:dyDescent="0.2">
      <c r="B40" s="152" t="s">
        <v>1</v>
      </c>
      <c r="C40" s="275">
        <v>1</v>
      </c>
      <c r="D40" s="214">
        <v>-9.7999999999999997E-3</v>
      </c>
    </row>
    <row r="41" spans="1:4" x14ac:dyDescent="0.2">
      <c r="C41" s="275">
        <v>0</v>
      </c>
      <c r="D41" s="214">
        <f>D40</f>
        <v>-9.7999999999999997E-3</v>
      </c>
    </row>
  </sheetData>
  <autoFilter ref="A6:D38" xr:uid="{00000000-0009-0000-0000-000005000000}">
    <sortState ref="A7:D38">
      <sortCondition ref="C6:C38"/>
    </sortState>
  </autoFilter>
  <mergeCells count="1">
    <mergeCell ref="H1:I1"/>
  </mergeCells>
  <hyperlinks>
    <hyperlink ref="H1:I1" location="Index!A1" display="Regresar al Índice" xr:uid="{C3E78AEA-3A43-49D2-B707-B8750A885179}"/>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565C9-E8FD-4958-BBDD-0FDFAC18F7F1}">
  <sheetPr codeName="Hoja38"/>
  <dimension ref="A1:I41"/>
  <sheetViews>
    <sheetView workbookViewId="0"/>
  </sheetViews>
  <sheetFormatPr baseColWidth="10" defaultRowHeight="12.75" x14ac:dyDescent="0.2"/>
  <cols>
    <col min="1" max="16384" width="11.42578125" style="152"/>
  </cols>
  <sheetData>
    <row r="1" spans="1:9" ht="15" x14ac:dyDescent="0.25">
      <c r="A1" s="27" t="s">
        <v>1855</v>
      </c>
      <c r="H1" s="151" t="s">
        <v>1294</v>
      </c>
      <c r="I1" s="151"/>
    </row>
    <row r="2" spans="1:9" x14ac:dyDescent="0.2">
      <c r="A2" s="152" t="s">
        <v>1247</v>
      </c>
    </row>
    <row r="6" spans="1:9" x14ac:dyDescent="0.2">
      <c r="A6" s="152" t="s">
        <v>126</v>
      </c>
      <c r="B6" s="152" t="s">
        <v>513</v>
      </c>
      <c r="C6" s="152" t="s">
        <v>517</v>
      </c>
      <c r="D6" s="152" t="s">
        <v>127</v>
      </c>
    </row>
    <row r="7" spans="1:9" x14ac:dyDescent="0.2">
      <c r="A7" s="152">
        <v>15</v>
      </c>
      <c r="B7" s="152" t="s">
        <v>13</v>
      </c>
      <c r="C7" s="229">
        <v>-5.2081602817557497E-3</v>
      </c>
      <c r="D7" s="273">
        <f t="shared" ref="D7:D38" si="0">_xlfn.RANK.EQ(C7,$C$7:$C$38,0)</f>
        <v>32</v>
      </c>
    </row>
    <row r="8" spans="1:9" x14ac:dyDescent="0.2">
      <c r="A8" s="152">
        <v>11</v>
      </c>
      <c r="B8" s="152" t="s">
        <v>14</v>
      </c>
      <c r="C8" s="229">
        <v>-9.7521467119554605E-4</v>
      </c>
      <c r="D8" s="273">
        <f t="shared" si="0"/>
        <v>31</v>
      </c>
    </row>
    <row r="9" spans="1:9" x14ac:dyDescent="0.2">
      <c r="A9" s="152">
        <v>28</v>
      </c>
      <c r="B9" s="152" t="s">
        <v>29</v>
      </c>
      <c r="C9" s="229">
        <v>1.96733726252019E-3</v>
      </c>
      <c r="D9" s="273">
        <f t="shared" si="0"/>
        <v>30</v>
      </c>
    </row>
    <row r="10" spans="1:9" x14ac:dyDescent="0.2">
      <c r="A10" s="152">
        <v>25</v>
      </c>
      <c r="B10" s="152" t="s">
        <v>26</v>
      </c>
      <c r="C10" s="229">
        <v>2.8695362028696701E-3</v>
      </c>
      <c r="D10" s="273">
        <f t="shared" si="0"/>
        <v>29</v>
      </c>
    </row>
    <row r="11" spans="1:9" x14ac:dyDescent="0.2">
      <c r="A11" s="152">
        <v>24</v>
      </c>
      <c r="B11" s="152" t="s">
        <v>25</v>
      </c>
      <c r="C11" s="229">
        <v>8.8138835747473294E-3</v>
      </c>
      <c r="D11" s="273">
        <f t="shared" si="0"/>
        <v>28</v>
      </c>
    </row>
    <row r="12" spans="1:9" x14ac:dyDescent="0.2">
      <c r="A12" s="152">
        <v>26</v>
      </c>
      <c r="B12" s="152" t="s">
        <v>27</v>
      </c>
      <c r="C12" s="229">
        <v>9.2268283757646098E-3</v>
      </c>
      <c r="D12" s="273">
        <f t="shared" si="0"/>
        <v>27</v>
      </c>
    </row>
    <row r="13" spans="1:9" x14ac:dyDescent="0.2">
      <c r="A13" s="152">
        <v>2</v>
      </c>
      <c r="B13" s="152" t="s">
        <v>4</v>
      </c>
      <c r="C13" s="229">
        <v>1.0460924423844499E-2</v>
      </c>
      <c r="D13" s="273">
        <f t="shared" si="0"/>
        <v>26</v>
      </c>
    </row>
    <row r="14" spans="1:9" x14ac:dyDescent="0.2">
      <c r="A14" s="152">
        <v>19</v>
      </c>
      <c r="B14" s="274" t="s">
        <v>20</v>
      </c>
      <c r="C14" s="229">
        <v>1.0821845265549501E-2</v>
      </c>
      <c r="D14" s="273">
        <f t="shared" si="0"/>
        <v>25</v>
      </c>
    </row>
    <row r="15" spans="1:9" x14ac:dyDescent="0.2">
      <c r="A15" s="152">
        <v>27</v>
      </c>
      <c r="B15" s="152" t="s">
        <v>28</v>
      </c>
      <c r="C15" s="229">
        <v>1.2441056271612801E-2</v>
      </c>
      <c r="D15" s="273">
        <f t="shared" si="0"/>
        <v>24</v>
      </c>
    </row>
    <row r="16" spans="1:9" x14ac:dyDescent="0.2">
      <c r="A16" s="152">
        <v>5</v>
      </c>
      <c r="B16" s="152" t="s">
        <v>10</v>
      </c>
      <c r="C16" s="229">
        <v>1.44689775312254E-2</v>
      </c>
      <c r="D16" s="273">
        <f t="shared" si="0"/>
        <v>23</v>
      </c>
    </row>
    <row r="17" spans="1:4" x14ac:dyDescent="0.2">
      <c r="A17" s="152">
        <v>9</v>
      </c>
      <c r="B17" s="152" t="s">
        <v>9</v>
      </c>
      <c r="C17" s="229">
        <v>1.47126728173184E-2</v>
      </c>
      <c r="D17" s="273">
        <f t="shared" si="0"/>
        <v>22</v>
      </c>
    </row>
    <row r="18" spans="1:4" x14ac:dyDescent="0.2">
      <c r="A18" s="152">
        <v>7</v>
      </c>
      <c r="B18" s="152" t="s">
        <v>7</v>
      </c>
      <c r="C18" s="229">
        <v>1.6339301234138601E-2</v>
      </c>
      <c r="D18" s="273">
        <f t="shared" si="0"/>
        <v>21</v>
      </c>
    </row>
    <row r="19" spans="1:4" x14ac:dyDescent="0.2">
      <c r="A19" s="152">
        <v>6</v>
      </c>
      <c r="B19" s="152" t="s">
        <v>11</v>
      </c>
      <c r="C19" s="229">
        <v>1.8004436868838299E-2</v>
      </c>
      <c r="D19" s="273">
        <f t="shared" si="0"/>
        <v>20</v>
      </c>
    </row>
    <row r="20" spans="1:4" x14ac:dyDescent="0.2">
      <c r="A20" s="152">
        <v>16</v>
      </c>
      <c r="B20" s="152" t="s">
        <v>17</v>
      </c>
      <c r="C20" s="229">
        <v>1.9258398040111101E-2</v>
      </c>
      <c r="D20" s="273">
        <f t="shared" si="0"/>
        <v>19</v>
      </c>
    </row>
    <row r="21" spans="1:4" x14ac:dyDescent="0.2">
      <c r="A21" s="152">
        <v>13</v>
      </c>
      <c r="B21" s="152" t="s">
        <v>16</v>
      </c>
      <c r="C21" s="229">
        <v>2.2437450905018901E-2</v>
      </c>
      <c r="D21" s="273">
        <f t="shared" si="0"/>
        <v>18</v>
      </c>
    </row>
    <row r="22" spans="1:4" x14ac:dyDescent="0.2">
      <c r="A22" s="152">
        <v>12</v>
      </c>
      <c r="B22" s="152" t="s">
        <v>15</v>
      </c>
      <c r="C22" s="229">
        <v>2.3075605121335701E-2</v>
      </c>
      <c r="D22" s="273">
        <f t="shared" si="0"/>
        <v>17</v>
      </c>
    </row>
    <row r="23" spans="1:4" x14ac:dyDescent="0.2">
      <c r="A23" s="152">
        <v>1</v>
      </c>
      <c r="B23" s="152" t="s">
        <v>3</v>
      </c>
      <c r="C23" s="229">
        <v>2.3788996124452799E-2</v>
      </c>
      <c r="D23" s="273">
        <f t="shared" si="0"/>
        <v>16</v>
      </c>
    </row>
    <row r="24" spans="1:4" x14ac:dyDescent="0.2">
      <c r="A24" s="152">
        <v>23</v>
      </c>
      <c r="B24" s="152" t="s">
        <v>24</v>
      </c>
      <c r="C24" s="229">
        <v>2.38215658506979E-2</v>
      </c>
      <c r="D24" s="273">
        <f t="shared" si="0"/>
        <v>15</v>
      </c>
    </row>
    <row r="25" spans="1:4" x14ac:dyDescent="0.2">
      <c r="A25" s="152">
        <v>21</v>
      </c>
      <c r="B25" s="152" t="s">
        <v>22</v>
      </c>
      <c r="C25" s="229">
        <v>2.4324017637141801E-2</v>
      </c>
      <c r="D25" s="273">
        <f t="shared" si="0"/>
        <v>14</v>
      </c>
    </row>
    <row r="26" spans="1:4" x14ac:dyDescent="0.2">
      <c r="A26" s="152">
        <v>3</v>
      </c>
      <c r="B26" s="152" t="s">
        <v>5</v>
      </c>
      <c r="C26" s="229">
        <v>2.4548276685505199E-2</v>
      </c>
      <c r="D26" s="273">
        <f t="shared" si="0"/>
        <v>13</v>
      </c>
    </row>
    <row r="27" spans="1:4" x14ac:dyDescent="0.2">
      <c r="A27" s="152">
        <v>17</v>
      </c>
      <c r="B27" s="152" t="s">
        <v>18</v>
      </c>
      <c r="C27" s="229">
        <v>2.4949184662173399E-2</v>
      </c>
      <c r="D27" s="273">
        <f t="shared" si="0"/>
        <v>12</v>
      </c>
    </row>
    <row r="28" spans="1:4" x14ac:dyDescent="0.2">
      <c r="A28" s="152">
        <v>8</v>
      </c>
      <c r="B28" s="152" t="s">
        <v>8</v>
      </c>
      <c r="C28" s="229">
        <v>2.5665060180999299E-2</v>
      </c>
      <c r="D28" s="273">
        <f t="shared" si="0"/>
        <v>11</v>
      </c>
    </row>
    <row r="29" spans="1:4" x14ac:dyDescent="0.2">
      <c r="A29" s="152">
        <v>29</v>
      </c>
      <c r="B29" s="152" t="s">
        <v>30</v>
      </c>
      <c r="C29" s="229">
        <v>2.7924364128551999E-2</v>
      </c>
      <c r="D29" s="273">
        <f t="shared" si="0"/>
        <v>10</v>
      </c>
    </row>
    <row r="30" spans="1:4" x14ac:dyDescent="0.2">
      <c r="A30" s="152">
        <v>14</v>
      </c>
      <c r="B30" s="152" t="s">
        <v>0</v>
      </c>
      <c r="C30" s="229">
        <v>3.5323185528347602E-2</v>
      </c>
      <c r="D30" s="273">
        <f t="shared" si="0"/>
        <v>9</v>
      </c>
    </row>
    <row r="31" spans="1:4" x14ac:dyDescent="0.2">
      <c r="A31" s="152">
        <v>18</v>
      </c>
      <c r="B31" s="152" t="s">
        <v>19</v>
      </c>
      <c r="C31" s="229">
        <v>3.9318740691995903E-2</v>
      </c>
      <c r="D31" s="273">
        <f t="shared" si="0"/>
        <v>8</v>
      </c>
    </row>
    <row r="32" spans="1:4" x14ac:dyDescent="0.2">
      <c r="A32" s="152">
        <v>30</v>
      </c>
      <c r="B32" s="152" t="s">
        <v>31</v>
      </c>
      <c r="C32" s="229">
        <v>4.4952915247445303E-2</v>
      </c>
      <c r="D32" s="273">
        <f t="shared" si="0"/>
        <v>7</v>
      </c>
    </row>
    <row r="33" spans="1:4" x14ac:dyDescent="0.2">
      <c r="A33" s="152">
        <v>20</v>
      </c>
      <c r="B33" s="152" t="s">
        <v>21</v>
      </c>
      <c r="C33" s="229">
        <v>4.59499333714068E-2</v>
      </c>
      <c r="D33" s="273">
        <f t="shared" si="0"/>
        <v>6</v>
      </c>
    </row>
    <row r="34" spans="1:4" x14ac:dyDescent="0.2">
      <c r="A34" s="152">
        <v>22</v>
      </c>
      <c r="B34" s="152" t="s">
        <v>23</v>
      </c>
      <c r="C34" s="229">
        <v>4.6293028776747597E-2</v>
      </c>
      <c r="D34" s="273">
        <f t="shared" si="0"/>
        <v>5</v>
      </c>
    </row>
    <row r="35" spans="1:4" x14ac:dyDescent="0.2">
      <c r="A35" s="152">
        <v>10</v>
      </c>
      <c r="B35" s="152" t="s">
        <v>12</v>
      </c>
      <c r="C35" s="229">
        <v>5.1110418016202301E-2</v>
      </c>
      <c r="D35" s="273">
        <f t="shared" si="0"/>
        <v>4</v>
      </c>
    </row>
    <row r="36" spans="1:4" x14ac:dyDescent="0.2">
      <c r="A36" s="152">
        <v>32</v>
      </c>
      <c r="B36" s="152" t="s">
        <v>33</v>
      </c>
      <c r="C36" s="229">
        <v>5.7226284266116902E-2</v>
      </c>
      <c r="D36" s="273">
        <f t="shared" si="0"/>
        <v>3</v>
      </c>
    </row>
    <row r="37" spans="1:4" x14ac:dyDescent="0.2">
      <c r="A37" s="152">
        <v>4</v>
      </c>
      <c r="B37" s="152" t="s">
        <v>6</v>
      </c>
      <c r="C37" s="229">
        <v>5.9810113346438598E-2</v>
      </c>
      <c r="D37" s="273">
        <f t="shared" si="0"/>
        <v>2</v>
      </c>
    </row>
    <row r="38" spans="1:4" x14ac:dyDescent="0.2">
      <c r="A38" s="152">
        <v>31</v>
      </c>
      <c r="B38" s="152" t="s">
        <v>32</v>
      </c>
      <c r="C38" s="229">
        <v>6.02018960823969E-2</v>
      </c>
      <c r="D38" s="273">
        <f t="shared" si="0"/>
        <v>1</v>
      </c>
    </row>
    <row r="40" spans="1:4" x14ac:dyDescent="0.2">
      <c r="B40" s="152" t="s">
        <v>1</v>
      </c>
      <c r="C40" s="275">
        <v>1</v>
      </c>
      <c r="D40" s="214">
        <v>2.1600000000000001E-2</v>
      </c>
    </row>
    <row r="41" spans="1:4" x14ac:dyDescent="0.2">
      <c r="C41" s="275">
        <v>0</v>
      </c>
      <c r="D41" s="214">
        <f>D40</f>
        <v>2.1600000000000001E-2</v>
      </c>
    </row>
  </sheetData>
  <autoFilter ref="A6:D38" xr:uid="{00000000-0009-0000-0000-000006000000}">
    <sortState ref="A7:D38">
      <sortCondition ref="C6:C38"/>
    </sortState>
  </autoFilter>
  <mergeCells count="1">
    <mergeCell ref="H1:I1"/>
  </mergeCells>
  <hyperlinks>
    <hyperlink ref="H1:I1" location="Index!A1" display="Regresar al Índice" xr:uid="{368A2F86-FC87-42A2-B564-E874126E5595}"/>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171D7-2B37-4A6F-9EF0-CA7670F160ED}">
  <sheetPr codeName="Hoja39"/>
  <dimension ref="A1:I41"/>
  <sheetViews>
    <sheetView workbookViewId="0"/>
  </sheetViews>
  <sheetFormatPr baseColWidth="10" defaultRowHeight="12.75" x14ac:dyDescent="0.2"/>
  <cols>
    <col min="1" max="16384" width="11.42578125" style="152"/>
  </cols>
  <sheetData>
    <row r="1" spans="1:9" ht="15" x14ac:dyDescent="0.25">
      <c r="A1" s="27" t="s">
        <v>1856</v>
      </c>
      <c r="H1" s="151" t="s">
        <v>1294</v>
      </c>
      <c r="I1" s="151"/>
    </row>
    <row r="2" spans="1:9" x14ac:dyDescent="0.2">
      <c r="A2" s="152" t="s">
        <v>1247</v>
      </c>
    </row>
    <row r="6" spans="1:9" x14ac:dyDescent="0.2">
      <c r="A6" s="152" t="s">
        <v>126</v>
      </c>
      <c r="B6" s="152" t="s">
        <v>513</v>
      </c>
      <c r="C6" s="152" t="s">
        <v>518</v>
      </c>
      <c r="D6" s="152" t="s">
        <v>127</v>
      </c>
    </row>
    <row r="7" spans="1:9" x14ac:dyDescent="0.2">
      <c r="A7" s="152">
        <v>18</v>
      </c>
      <c r="B7" s="152" t="s">
        <v>19</v>
      </c>
      <c r="C7" s="229">
        <v>6.0236486486486399E-2</v>
      </c>
      <c r="D7" s="273">
        <f t="shared" ref="D7:D38" si="0">_xlfn.RANK.EQ(C7,$C$7:$C$38,0)</f>
        <v>32</v>
      </c>
    </row>
    <row r="8" spans="1:9" x14ac:dyDescent="0.2">
      <c r="A8" s="152">
        <v>12</v>
      </c>
      <c r="B8" s="152" t="s">
        <v>15</v>
      </c>
      <c r="C8" s="229">
        <v>6.0905279898710002E-2</v>
      </c>
      <c r="D8" s="273">
        <f t="shared" si="0"/>
        <v>31</v>
      </c>
    </row>
    <row r="9" spans="1:9" x14ac:dyDescent="0.2">
      <c r="A9" s="152">
        <v>32</v>
      </c>
      <c r="B9" s="152" t="s">
        <v>33</v>
      </c>
      <c r="C9" s="229">
        <v>6.3281331128631796E-2</v>
      </c>
      <c r="D9" s="273">
        <f t="shared" si="0"/>
        <v>30</v>
      </c>
    </row>
    <row r="10" spans="1:9" x14ac:dyDescent="0.2">
      <c r="A10" s="152">
        <v>11</v>
      </c>
      <c r="B10" s="152" t="s">
        <v>14</v>
      </c>
      <c r="C10" s="229">
        <v>6.6184501128558698E-2</v>
      </c>
      <c r="D10" s="273">
        <f t="shared" si="0"/>
        <v>29</v>
      </c>
    </row>
    <row r="11" spans="1:9" x14ac:dyDescent="0.2">
      <c r="A11" s="152">
        <v>28</v>
      </c>
      <c r="B11" s="152" t="s">
        <v>29</v>
      </c>
      <c r="C11" s="229">
        <v>6.6311532652298902E-2</v>
      </c>
      <c r="D11" s="273">
        <f t="shared" si="0"/>
        <v>28</v>
      </c>
    </row>
    <row r="12" spans="1:9" x14ac:dyDescent="0.2">
      <c r="A12" s="152">
        <v>17</v>
      </c>
      <c r="B12" s="152" t="s">
        <v>18</v>
      </c>
      <c r="C12" s="229">
        <v>6.7113668928065404E-2</v>
      </c>
      <c r="D12" s="273">
        <f t="shared" si="0"/>
        <v>27</v>
      </c>
    </row>
    <row r="13" spans="1:9" x14ac:dyDescent="0.2">
      <c r="A13" s="152">
        <v>8</v>
      </c>
      <c r="B13" s="152" t="s">
        <v>8</v>
      </c>
      <c r="C13" s="229">
        <v>6.7131669315589698E-2</v>
      </c>
      <c r="D13" s="273">
        <f t="shared" si="0"/>
        <v>26</v>
      </c>
    </row>
    <row r="14" spans="1:9" x14ac:dyDescent="0.2">
      <c r="A14" s="152">
        <v>22</v>
      </c>
      <c r="B14" s="152" t="s">
        <v>23</v>
      </c>
      <c r="C14" s="229">
        <v>6.83444147886101E-2</v>
      </c>
      <c r="D14" s="273">
        <f t="shared" si="0"/>
        <v>25</v>
      </c>
    </row>
    <row r="15" spans="1:9" x14ac:dyDescent="0.2">
      <c r="A15" s="152">
        <v>4</v>
      </c>
      <c r="B15" s="152" t="s">
        <v>6</v>
      </c>
      <c r="C15" s="229">
        <v>6.9085760517799494E-2</v>
      </c>
      <c r="D15" s="273">
        <f t="shared" si="0"/>
        <v>24</v>
      </c>
    </row>
    <row r="16" spans="1:9" x14ac:dyDescent="0.2">
      <c r="A16" s="152">
        <v>20</v>
      </c>
      <c r="B16" s="152" t="s">
        <v>21</v>
      </c>
      <c r="C16" s="229">
        <v>6.9672259929612707E-2</v>
      </c>
      <c r="D16" s="273">
        <f t="shared" si="0"/>
        <v>23</v>
      </c>
    </row>
    <row r="17" spans="1:4" x14ac:dyDescent="0.2">
      <c r="A17" s="152">
        <v>24</v>
      </c>
      <c r="B17" s="152" t="s">
        <v>25</v>
      </c>
      <c r="C17" s="229">
        <v>7.2369217850481601E-2</v>
      </c>
      <c r="D17" s="273">
        <f t="shared" si="0"/>
        <v>22</v>
      </c>
    </row>
    <row r="18" spans="1:4" x14ac:dyDescent="0.2">
      <c r="A18" s="152">
        <v>21</v>
      </c>
      <c r="B18" s="152" t="s">
        <v>22</v>
      </c>
      <c r="C18" s="229">
        <v>7.4335824161574096E-2</v>
      </c>
      <c r="D18" s="273">
        <f t="shared" si="0"/>
        <v>21</v>
      </c>
    </row>
    <row r="19" spans="1:4" x14ac:dyDescent="0.2">
      <c r="A19" s="152">
        <v>26</v>
      </c>
      <c r="B19" s="152" t="s">
        <v>27</v>
      </c>
      <c r="C19" s="229">
        <v>7.6204928578497602E-2</v>
      </c>
      <c r="D19" s="273">
        <f t="shared" si="0"/>
        <v>20</v>
      </c>
    </row>
    <row r="20" spans="1:4" x14ac:dyDescent="0.2">
      <c r="A20" s="152">
        <v>25</v>
      </c>
      <c r="B20" s="152" t="s">
        <v>26</v>
      </c>
      <c r="C20" s="229">
        <v>7.6268940762689502E-2</v>
      </c>
      <c r="D20" s="273">
        <f t="shared" si="0"/>
        <v>19</v>
      </c>
    </row>
    <row r="21" spans="1:4" x14ac:dyDescent="0.2">
      <c r="A21" s="152">
        <v>7</v>
      </c>
      <c r="B21" s="152" t="s">
        <v>7</v>
      </c>
      <c r="C21" s="229">
        <v>7.6791926825334506E-2</v>
      </c>
      <c r="D21" s="273">
        <f t="shared" si="0"/>
        <v>18</v>
      </c>
    </row>
    <row r="22" spans="1:4" x14ac:dyDescent="0.2">
      <c r="A22" s="152">
        <v>14</v>
      </c>
      <c r="B22" s="152" t="s">
        <v>0</v>
      </c>
      <c r="C22" s="229">
        <v>7.7083280847168895E-2</v>
      </c>
      <c r="D22" s="273">
        <f t="shared" si="0"/>
        <v>17</v>
      </c>
    </row>
    <row r="23" spans="1:4" x14ac:dyDescent="0.2">
      <c r="A23" s="152">
        <v>6</v>
      </c>
      <c r="B23" s="152" t="s">
        <v>11</v>
      </c>
      <c r="C23" s="229">
        <v>7.7126352510856297E-2</v>
      </c>
      <c r="D23" s="273">
        <f t="shared" si="0"/>
        <v>16</v>
      </c>
    </row>
    <row r="24" spans="1:4" x14ac:dyDescent="0.2">
      <c r="A24" s="152">
        <v>10</v>
      </c>
      <c r="B24" s="152" t="s">
        <v>12</v>
      </c>
      <c r="C24" s="229">
        <v>7.8856808141947204E-2</v>
      </c>
      <c r="D24" s="273">
        <f t="shared" si="0"/>
        <v>15</v>
      </c>
    </row>
    <row r="25" spans="1:4" x14ac:dyDescent="0.2">
      <c r="A25" s="152">
        <v>27</v>
      </c>
      <c r="B25" s="152" t="s">
        <v>28</v>
      </c>
      <c r="C25" s="229">
        <v>7.9082991257609606E-2</v>
      </c>
      <c r="D25" s="273">
        <f t="shared" si="0"/>
        <v>14</v>
      </c>
    </row>
    <row r="26" spans="1:4" x14ac:dyDescent="0.2">
      <c r="A26" s="152">
        <v>30</v>
      </c>
      <c r="B26" s="152" t="s">
        <v>31</v>
      </c>
      <c r="C26" s="229">
        <v>7.9794214496767601E-2</v>
      </c>
      <c r="D26" s="273">
        <f t="shared" si="0"/>
        <v>13</v>
      </c>
    </row>
    <row r="27" spans="1:4" x14ac:dyDescent="0.2">
      <c r="A27" s="152">
        <v>31</v>
      </c>
      <c r="B27" s="152" t="s">
        <v>32</v>
      </c>
      <c r="C27" s="229">
        <v>8.0761159187908299E-2</v>
      </c>
      <c r="D27" s="273">
        <f t="shared" si="0"/>
        <v>12</v>
      </c>
    </row>
    <row r="28" spans="1:4" x14ac:dyDescent="0.2">
      <c r="A28" s="152">
        <v>29</v>
      </c>
      <c r="B28" s="152" t="s">
        <v>30</v>
      </c>
      <c r="C28" s="229">
        <v>8.2106816806109401E-2</v>
      </c>
      <c r="D28" s="273">
        <f t="shared" si="0"/>
        <v>11</v>
      </c>
    </row>
    <row r="29" spans="1:4" x14ac:dyDescent="0.2">
      <c r="A29" s="152">
        <v>19</v>
      </c>
      <c r="B29" s="152" t="s">
        <v>20</v>
      </c>
      <c r="C29" s="229">
        <v>8.2119388644154898E-2</v>
      </c>
      <c r="D29" s="273">
        <f t="shared" si="0"/>
        <v>10</v>
      </c>
    </row>
    <row r="30" spans="1:4" x14ac:dyDescent="0.2">
      <c r="A30" s="152">
        <v>13</v>
      </c>
      <c r="B30" s="152" t="s">
        <v>16</v>
      </c>
      <c r="C30" s="229">
        <v>8.2370398434046893E-2</v>
      </c>
      <c r="D30" s="273">
        <f t="shared" si="0"/>
        <v>9</v>
      </c>
    </row>
    <row r="31" spans="1:4" x14ac:dyDescent="0.2">
      <c r="A31" s="152">
        <v>1</v>
      </c>
      <c r="B31" s="152" t="s">
        <v>3</v>
      </c>
      <c r="C31" s="229">
        <v>8.2482169237367398E-2</v>
      </c>
      <c r="D31" s="273">
        <f t="shared" si="0"/>
        <v>8</v>
      </c>
    </row>
    <row r="32" spans="1:4" x14ac:dyDescent="0.2">
      <c r="A32" s="152">
        <v>2</v>
      </c>
      <c r="B32" s="152" t="s">
        <v>4</v>
      </c>
      <c r="C32" s="229">
        <v>8.4034623707621894E-2</v>
      </c>
      <c r="D32" s="273">
        <f t="shared" si="0"/>
        <v>7</v>
      </c>
    </row>
    <row r="33" spans="1:4" x14ac:dyDescent="0.2">
      <c r="A33" s="152">
        <v>23</v>
      </c>
      <c r="B33" s="274" t="s">
        <v>24</v>
      </c>
      <c r="C33" s="229">
        <v>8.5591696632886502E-2</v>
      </c>
      <c r="D33" s="273">
        <f t="shared" si="0"/>
        <v>6</v>
      </c>
    </row>
    <row r="34" spans="1:4" x14ac:dyDescent="0.2">
      <c r="A34" s="152">
        <v>16</v>
      </c>
      <c r="B34" s="152" t="s">
        <v>17</v>
      </c>
      <c r="C34" s="229">
        <v>8.7561727641780399E-2</v>
      </c>
      <c r="D34" s="273">
        <f t="shared" si="0"/>
        <v>5</v>
      </c>
    </row>
    <row r="35" spans="1:4" x14ac:dyDescent="0.2">
      <c r="A35" s="152">
        <v>9</v>
      </c>
      <c r="B35" s="152" t="s">
        <v>9</v>
      </c>
      <c r="C35" s="229">
        <v>8.8045088036860397E-2</v>
      </c>
      <c r="D35" s="273">
        <f t="shared" si="0"/>
        <v>4</v>
      </c>
    </row>
    <row r="36" spans="1:4" x14ac:dyDescent="0.2">
      <c r="A36" s="152">
        <v>5</v>
      </c>
      <c r="B36" s="152" t="s">
        <v>10</v>
      </c>
      <c r="C36" s="229">
        <v>9.0815913045550797E-2</v>
      </c>
      <c r="D36" s="273">
        <f t="shared" si="0"/>
        <v>3</v>
      </c>
    </row>
    <row r="37" spans="1:4" x14ac:dyDescent="0.2">
      <c r="A37" s="152">
        <v>15</v>
      </c>
      <c r="B37" s="152" t="s">
        <v>13</v>
      </c>
      <c r="C37" s="229">
        <v>0.100434697982223</v>
      </c>
      <c r="D37" s="273">
        <f t="shared" si="0"/>
        <v>2</v>
      </c>
    </row>
    <row r="38" spans="1:4" x14ac:dyDescent="0.2">
      <c r="A38" s="152">
        <v>3</v>
      </c>
      <c r="B38" s="152" t="s">
        <v>5</v>
      </c>
      <c r="C38" s="229">
        <v>0.101618360572012</v>
      </c>
      <c r="D38" s="273">
        <f t="shared" si="0"/>
        <v>1</v>
      </c>
    </row>
    <row r="40" spans="1:4" x14ac:dyDescent="0.2">
      <c r="B40" s="152" t="s">
        <v>1</v>
      </c>
      <c r="C40" s="275">
        <v>1</v>
      </c>
      <c r="D40" s="214">
        <v>7.9600000000000004E-2</v>
      </c>
    </row>
    <row r="41" spans="1:4" x14ac:dyDescent="0.2">
      <c r="C41" s="275">
        <v>0</v>
      </c>
      <c r="D41" s="214">
        <f>D40</f>
        <v>7.9600000000000004E-2</v>
      </c>
    </row>
  </sheetData>
  <autoFilter ref="A6:D38" xr:uid="{00000000-0009-0000-0000-000007000000}">
    <sortState ref="A7:D38">
      <sortCondition ref="C6:C38"/>
    </sortState>
  </autoFilter>
  <mergeCells count="1">
    <mergeCell ref="H1:I1"/>
  </mergeCells>
  <hyperlinks>
    <hyperlink ref="H1:I1" location="Index!A1" display="Regresar al Índice" xr:uid="{4A839C99-AE09-458D-A81B-5D6987DDFC85}"/>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99FBB-704C-4532-B6B3-151F726B618B}">
  <sheetPr codeName="Hoja40"/>
  <dimension ref="A1:I41"/>
  <sheetViews>
    <sheetView workbookViewId="0"/>
  </sheetViews>
  <sheetFormatPr baseColWidth="10" defaultRowHeight="12.75" x14ac:dyDescent="0.2"/>
  <cols>
    <col min="1" max="16384" width="11.42578125" style="152"/>
  </cols>
  <sheetData>
    <row r="1" spans="1:9" ht="15" x14ac:dyDescent="0.25">
      <c r="A1" s="27" t="s">
        <v>1857</v>
      </c>
      <c r="H1" s="151" t="s">
        <v>1294</v>
      </c>
      <c r="I1" s="151"/>
    </row>
    <row r="2" spans="1:9" x14ac:dyDescent="0.2">
      <c r="A2" s="152" t="s">
        <v>1247</v>
      </c>
    </row>
    <row r="6" spans="1:9" x14ac:dyDescent="0.2">
      <c r="A6" s="152" t="s">
        <v>126</v>
      </c>
      <c r="B6" s="152" t="s">
        <v>513</v>
      </c>
      <c r="C6" s="152" t="s">
        <v>519</v>
      </c>
      <c r="D6" s="152" t="s">
        <v>127</v>
      </c>
    </row>
    <row r="7" spans="1:9" x14ac:dyDescent="0.2">
      <c r="A7" s="152">
        <v>7</v>
      </c>
      <c r="B7" s="152" t="s">
        <v>7</v>
      </c>
      <c r="C7" s="229">
        <v>2.4566377585056601E-2</v>
      </c>
      <c r="D7" s="273">
        <f t="shared" ref="D7:D38" si="0">_xlfn.RANK.EQ(C7,$C$7:$C$38,0)</f>
        <v>32</v>
      </c>
    </row>
    <row r="8" spans="1:9" x14ac:dyDescent="0.2">
      <c r="A8" s="152">
        <v>13</v>
      </c>
      <c r="B8" s="152" t="s">
        <v>16</v>
      </c>
      <c r="C8" s="229">
        <v>2.8419691592110202E-2</v>
      </c>
      <c r="D8" s="273">
        <f t="shared" si="0"/>
        <v>31</v>
      </c>
    </row>
    <row r="9" spans="1:9" x14ac:dyDescent="0.2">
      <c r="A9" s="152">
        <v>9</v>
      </c>
      <c r="B9" s="152" t="s">
        <v>9</v>
      </c>
      <c r="C9" s="229">
        <v>2.9108185422486801E-2</v>
      </c>
      <c r="D9" s="273">
        <f t="shared" si="0"/>
        <v>30</v>
      </c>
    </row>
    <row r="10" spans="1:9" x14ac:dyDescent="0.2">
      <c r="A10" s="152">
        <v>32</v>
      </c>
      <c r="B10" s="152" t="s">
        <v>33</v>
      </c>
      <c r="C10" s="229">
        <v>3.00731045386755E-2</v>
      </c>
      <c r="D10" s="273">
        <f t="shared" si="0"/>
        <v>29</v>
      </c>
    </row>
    <row r="11" spans="1:9" x14ac:dyDescent="0.2">
      <c r="A11" s="152">
        <v>14</v>
      </c>
      <c r="B11" s="152" t="s">
        <v>0</v>
      </c>
      <c r="C11" s="229">
        <v>3.3630404598146597E-2</v>
      </c>
      <c r="D11" s="273">
        <f t="shared" si="0"/>
        <v>28</v>
      </c>
    </row>
    <row r="12" spans="1:9" x14ac:dyDescent="0.2">
      <c r="A12" s="152">
        <v>28</v>
      </c>
      <c r="B12" s="152" t="s">
        <v>29</v>
      </c>
      <c r="C12" s="229">
        <v>3.44516172191189E-2</v>
      </c>
      <c r="D12" s="273">
        <f t="shared" si="0"/>
        <v>27</v>
      </c>
    </row>
    <row r="13" spans="1:9" x14ac:dyDescent="0.2">
      <c r="A13" s="152">
        <v>25</v>
      </c>
      <c r="B13" s="152" t="s">
        <v>26</v>
      </c>
      <c r="C13" s="229">
        <v>3.4460908559173199E-2</v>
      </c>
      <c r="D13" s="273">
        <f t="shared" si="0"/>
        <v>26</v>
      </c>
    </row>
    <row r="14" spans="1:9" x14ac:dyDescent="0.2">
      <c r="A14" s="152">
        <v>23</v>
      </c>
      <c r="B14" s="152" t="s">
        <v>24</v>
      </c>
      <c r="C14" s="229">
        <v>3.4477583646646201E-2</v>
      </c>
      <c r="D14" s="273">
        <f t="shared" si="0"/>
        <v>25</v>
      </c>
    </row>
    <row r="15" spans="1:9" x14ac:dyDescent="0.2">
      <c r="A15" s="152">
        <v>22</v>
      </c>
      <c r="B15" s="152" t="s">
        <v>23</v>
      </c>
      <c r="C15" s="229">
        <v>3.4524087227213701E-2</v>
      </c>
      <c r="D15" s="273">
        <f t="shared" si="0"/>
        <v>24</v>
      </c>
    </row>
    <row r="16" spans="1:9" x14ac:dyDescent="0.2">
      <c r="A16" s="152">
        <v>2</v>
      </c>
      <c r="B16" s="152" t="s">
        <v>4</v>
      </c>
      <c r="C16" s="229">
        <v>3.4719014626635798E-2</v>
      </c>
      <c r="D16" s="273">
        <f t="shared" si="0"/>
        <v>23</v>
      </c>
    </row>
    <row r="17" spans="1:4" x14ac:dyDescent="0.2">
      <c r="A17" s="152">
        <v>21</v>
      </c>
      <c r="B17" s="152" t="s">
        <v>22</v>
      </c>
      <c r="C17" s="229">
        <v>3.5102524363228998E-2</v>
      </c>
      <c r="D17" s="273">
        <f t="shared" si="0"/>
        <v>22</v>
      </c>
    </row>
    <row r="18" spans="1:4" x14ac:dyDescent="0.2">
      <c r="A18" s="152">
        <v>24</v>
      </c>
      <c r="B18" s="274" t="s">
        <v>25</v>
      </c>
      <c r="C18" s="229">
        <v>3.5293032769706502E-2</v>
      </c>
      <c r="D18" s="273">
        <f t="shared" si="0"/>
        <v>21</v>
      </c>
    </row>
    <row r="19" spans="1:4" x14ac:dyDescent="0.2">
      <c r="A19" s="152">
        <v>11</v>
      </c>
      <c r="B19" s="152" t="s">
        <v>14</v>
      </c>
      <c r="C19" s="229">
        <v>3.6256836135304803E-2</v>
      </c>
      <c r="D19" s="273">
        <f t="shared" si="0"/>
        <v>20</v>
      </c>
    </row>
    <row r="20" spans="1:4" x14ac:dyDescent="0.2">
      <c r="A20" s="152">
        <v>10</v>
      </c>
      <c r="B20" s="152" t="s">
        <v>12</v>
      </c>
      <c r="C20" s="229">
        <v>3.7206388466263701E-2</v>
      </c>
      <c r="D20" s="273">
        <f t="shared" si="0"/>
        <v>19</v>
      </c>
    </row>
    <row r="21" spans="1:4" x14ac:dyDescent="0.2">
      <c r="A21" s="152">
        <v>15</v>
      </c>
      <c r="B21" s="152" t="s">
        <v>13</v>
      </c>
      <c r="C21" s="229">
        <v>3.7579385604178603E-2</v>
      </c>
      <c r="D21" s="273">
        <f t="shared" si="0"/>
        <v>18</v>
      </c>
    </row>
    <row r="22" spans="1:4" x14ac:dyDescent="0.2">
      <c r="A22" s="152">
        <v>5</v>
      </c>
      <c r="B22" s="152" t="s">
        <v>10</v>
      </c>
      <c r="C22" s="229">
        <v>3.8588131263509698E-2</v>
      </c>
      <c r="D22" s="273">
        <f t="shared" si="0"/>
        <v>17</v>
      </c>
    </row>
    <row r="23" spans="1:4" x14ac:dyDescent="0.2">
      <c r="A23" s="152">
        <v>16</v>
      </c>
      <c r="B23" s="152" t="s">
        <v>17</v>
      </c>
      <c r="C23" s="229">
        <v>3.8647383947645102E-2</v>
      </c>
      <c r="D23" s="273">
        <f t="shared" si="0"/>
        <v>16</v>
      </c>
    </row>
    <row r="24" spans="1:4" x14ac:dyDescent="0.2">
      <c r="A24" s="152">
        <v>19</v>
      </c>
      <c r="B24" s="152" t="s">
        <v>20</v>
      </c>
      <c r="C24" s="229">
        <v>3.9618286134854401E-2</v>
      </c>
      <c r="D24" s="273">
        <f t="shared" si="0"/>
        <v>15</v>
      </c>
    </row>
    <row r="25" spans="1:4" x14ac:dyDescent="0.2">
      <c r="A25" s="152">
        <v>17</v>
      </c>
      <c r="B25" s="152" t="s">
        <v>18</v>
      </c>
      <c r="C25" s="229">
        <v>4.0609638613739098E-2</v>
      </c>
      <c r="D25" s="273">
        <f t="shared" si="0"/>
        <v>14</v>
      </c>
    </row>
    <row r="26" spans="1:4" x14ac:dyDescent="0.2">
      <c r="A26" s="152">
        <v>6</v>
      </c>
      <c r="B26" s="152" t="s">
        <v>11</v>
      </c>
      <c r="C26" s="229">
        <v>4.0827940002378098E-2</v>
      </c>
      <c r="D26" s="273">
        <f t="shared" si="0"/>
        <v>13</v>
      </c>
    </row>
    <row r="27" spans="1:4" x14ac:dyDescent="0.2">
      <c r="A27" s="152">
        <v>4</v>
      </c>
      <c r="B27" s="152" t="s">
        <v>6</v>
      </c>
      <c r="C27" s="229">
        <v>4.1983937416841602E-2</v>
      </c>
      <c r="D27" s="273">
        <f t="shared" si="0"/>
        <v>12</v>
      </c>
    </row>
    <row r="28" spans="1:4" x14ac:dyDescent="0.2">
      <c r="A28" s="152">
        <v>26</v>
      </c>
      <c r="B28" s="152" t="s">
        <v>27</v>
      </c>
      <c r="C28" s="229">
        <v>4.5119796568748899E-2</v>
      </c>
      <c r="D28" s="273">
        <f t="shared" si="0"/>
        <v>11</v>
      </c>
    </row>
    <row r="29" spans="1:4" x14ac:dyDescent="0.2">
      <c r="A29" s="152">
        <v>31</v>
      </c>
      <c r="B29" s="152" t="s">
        <v>32</v>
      </c>
      <c r="C29" s="229">
        <v>4.6410957546117598E-2</v>
      </c>
      <c r="D29" s="273">
        <f t="shared" si="0"/>
        <v>10</v>
      </c>
    </row>
    <row r="30" spans="1:4" x14ac:dyDescent="0.2">
      <c r="A30" s="152">
        <v>30</v>
      </c>
      <c r="B30" s="152" t="s">
        <v>31</v>
      </c>
      <c r="C30" s="229">
        <v>4.6949986034346997E-2</v>
      </c>
      <c r="D30" s="273">
        <f t="shared" si="0"/>
        <v>9</v>
      </c>
    </row>
    <row r="31" spans="1:4" x14ac:dyDescent="0.2">
      <c r="A31" s="152">
        <v>3</v>
      </c>
      <c r="B31" s="152" t="s">
        <v>5</v>
      </c>
      <c r="C31" s="229">
        <v>4.71267617009248E-2</v>
      </c>
      <c r="D31" s="273">
        <f t="shared" si="0"/>
        <v>8</v>
      </c>
    </row>
    <row r="32" spans="1:4" x14ac:dyDescent="0.2">
      <c r="A32" s="152">
        <v>27</v>
      </c>
      <c r="B32" s="152" t="s">
        <v>28</v>
      </c>
      <c r="C32" s="229">
        <v>5.05570764097487E-2</v>
      </c>
      <c r="D32" s="273">
        <f t="shared" si="0"/>
        <v>7</v>
      </c>
    </row>
    <row r="33" spans="1:4" x14ac:dyDescent="0.2">
      <c r="A33" s="152">
        <v>1</v>
      </c>
      <c r="B33" s="152" t="s">
        <v>3</v>
      </c>
      <c r="C33" s="229">
        <v>6.16747948138456E-2</v>
      </c>
      <c r="D33" s="273">
        <f t="shared" si="0"/>
        <v>6</v>
      </c>
    </row>
    <row r="34" spans="1:4" x14ac:dyDescent="0.2">
      <c r="A34" s="152">
        <v>8</v>
      </c>
      <c r="B34" s="152" t="s">
        <v>8</v>
      </c>
      <c r="C34" s="229">
        <v>6.6587030999842201E-2</v>
      </c>
      <c r="D34" s="273">
        <f t="shared" si="0"/>
        <v>5</v>
      </c>
    </row>
    <row r="35" spans="1:4" x14ac:dyDescent="0.2">
      <c r="A35" s="152">
        <v>29</v>
      </c>
      <c r="B35" s="152" t="s">
        <v>30</v>
      </c>
      <c r="C35" s="229">
        <v>6.7982629988813506E-2</v>
      </c>
      <c r="D35" s="273">
        <f t="shared" si="0"/>
        <v>4</v>
      </c>
    </row>
    <row r="36" spans="1:4" x14ac:dyDescent="0.2">
      <c r="A36" s="152">
        <v>18</v>
      </c>
      <c r="B36" s="152" t="s">
        <v>19</v>
      </c>
      <c r="C36" s="229">
        <v>6.8107188430455198E-2</v>
      </c>
      <c r="D36" s="273">
        <f t="shared" si="0"/>
        <v>3</v>
      </c>
    </row>
    <row r="37" spans="1:4" x14ac:dyDescent="0.2">
      <c r="A37" s="152">
        <v>20</v>
      </c>
      <c r="B37" s="152" t="s">
        <v>21</v>
      </c>
      <c r="C37" s="229">
        <v>7.2624746450304298E-2</v>
      </c>
      <c r="D37" s="273">
        <f t="shared" si="0"/>
        <v>2</v>
      </c>
    </row>
    <row r="38" spans="1:4" x14ac:dyDescent="0.2">
      <c r="A38" s="152">
        <v>12</v>
      </c>
      <c r="B38" s="152" t="s">
        <v>15</v>
      </c>
      <c r="C38" s="229">
        <v>7.27484658370188E-2</v>
      </c>
      <c r="D38" s="273">
        <f t="shared" si="0"/>
        <v>1</v>
      </c>
    </row>
    <row r="40" spans="1:4" x14ac:dyDescent="0.2">
      <c r="B40" s="152" t="s">
        <v>1</v>
      </c>
      <c r="C40" s="275">
        <v>1</v>
      </c>
      <c r="D40" s="214">
        <v>3.9199999999999999E-2</v>
      </c>
    </row>
    <row r="41" spans="1:4" x14ac:dyDescent="0.2">
      <c r="C41" s="275">
        <v>0</v>
      </c>
      <c r="D41" s="214">
        <f>D40</f>
        <v>3.9199999999999999E-2</v>
      </c>
    </row>
  </sheetData>
  <autoFilter ref="A6:D38" xr:uid="{00000000-0009-0000-0000-000008000000}">
    <sortState ref="A7:D38">
      <sortCondition ref="C6:C38"/>
    </sortState>
  </autoFilter>
  <mergeCells count="1">
    <mergeCell ref="H1:I1"/>
  </mergeCells>
  <hyperlinks>
    <hyperlink ref="H1:I1" location="Index!A1" display="Regresar al Índice" xr:uid="{EEDBC9AF-8B2B-405C-9929-95FAAACD7ADF}"/>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F9FDF-99EF-4812-BA6C-250C2EE3CF70}">
  <sheetPr codeName="Hoja42"/>
  <dimension ref="A1:I41"/>
  <sheetViews>
    <sheetView workbookViewId="0"/>
  </sheetViews>
  <sheetFormatPr baseColWidth="10" defaultRowHeight="12.75" x14ac:dyDescent="0.2"/>
  <cols>
    <col min="1" max="16384" width="11.42578125" style="152"/>
  </cols>
  <sheetData>
    <row r="1" spans="1:9" ht="15" x14ac:dyDescent="0.25">
      <c r="A1" s="27" t="s">
        <v>1858</v>
      </c>
      <c r="H1" s="151" t="s">
        <v>1294</v>
      </c>
      <c r="I1" s="151"/>
    </row>
    <row r="2" spans="1:9" x14ac:dyDescent="0.2">
      <c r="A2" s="152" t="s">
        <v>1247</v>
      </c>
    </row>
    <row r="6" spans="1:9" x14ac:dyDescent="0.2">
      <c r="A6" s="152" t="s">
        <v>126</v>
      </c>
      <c r="B6" s="152" t="s">
        <v>513</v>
      </c>
      <c r="C6" s="152" t="s">
        <v>520</v>
      </c>
      <c r="D6" s="152" t="s">
        <v>127</v>
      </c>
    </row>
    <row r="7" spans="1:9" x14ac:dyDescent="0.2">
      <c r="A7" s="152">
        <v>11</v>
      </c>
      <c r="B7" s="152" t="s">
        <v>14</v>
      </c>
      <c r="C7" s="229">
        <v>1.3761508381367599E-2</v>
      </c>
      <c r="D7" s="273">
        <f t="shared" ref="D7:D38" si="0">_xlfn.RANK.EQ(C7,$C$7:$C$38,0)</f>
        <v>32</v>
      </c>
    </row>
    <row r="8" spans="1:9" x14ac:dyDescent="0.2">
      <c r="A8" s="152">
        <v>14</v>
      </c>
      <c r="B8" s="152" t="s">
        <v>0</v>
      </c>
      <c r="C8" s="229">
        <v>3.4725880658869702E-2</v>
      </c>
      <c r="D8" s="273">
        <f t="shared" si="0"/>
        <v>31</v>
      </c>
    </row>
    <row r="9" spans="1:9" x14ac:dyDescent="0.2">
      <c r="A9" s="152">
        <v>3</v>
      </c>
      <c r="B9" s="152" t="s">
        <v>5</v>
      </c>
      <c r="C9" s="229">
        <v>3.55046002935595E-2</v>
      </c>
      <c r="D9" s="273">
        <f t="shared" si="0"/>
        <v>30</v>
      </c>
    </row>
    <row r="10" spans="1:9" x14ac:dyDescent="0.2">
      <c r="A10" s="152">
        <v>23</v>
      </c>
      <c r="B10" s="152" t="s">
        <v>24</v>
      </c>
      <c r="C10" s="229">
        <v>3.5835846915903503E-2</v>
      </c>
      <c r="D10" s="273">
        <f t="shared" si="0"/>
        <v>29</v>
      </c>
    </row>
    <row r="11" spans="1:9" x14ac:dyDescent="0.2">
      <c r="A11" s="152">
        <v>32</v>
      </c>
      <c r="B11" s="152" t="s">
        <v>33</v>
      </c>
      <c r="C11" s="229">
        <v>4.1667391115361101E-2</v>
      </c>
      <c r="D11" s="273">
        <f t="shared" si="0"/>
        <v>28</v>
      </c>
    </row>
    <row r="12" spans="1:9" x14ac:dyDescent="0.2">
      <c r="A12" s="152">
        <v>18</v>
      </c>
      <c r="B12" s="152" t="s">
        <v>19</v>
      </c>
      <c r="C12" s="229">
        <v>4.1938117977029503E-2</v>
      </c>
      <c r="D12" s="273">
        <f t="shared" si="0"/>
        <v>27</v>
      </c>
    </row>
    <row r="13" spans="1:9" x14ac:dyDescent="0.2">
      <c r="A13" s="152">
        <v>24</v>
      </c>
      <c r="B13" s="152" t="s">
        <v>25</v>
      </c>
      <c r="C13" s="229">
        <v>4.4077995821652401E-2</v>
      </c>
      <c r="D13" s="273">
        <f t="shared" si="0"/>
        <v>26</v>
      </c>
    </row>
    <row r="14" spans="1:9" x14ac:dyDescent="0.2">
      <c r="A14" s="152">
        <v>4</v>
      </c>
      <c r="B14" s="152" t="s">
        <v>6</v>
      </c>
      <c r="C14" s="229">
        <v>4.4139047549751002E-2</v>
      </c>
      <c r="D14" s="273">
        <f t="shared" si="0"/>
        <v>25</v>
      </c>
    </row>
    <row r="15" spans="1:9" x14ac:dyDescent="0.2">
      <c r="A15" s="152">
        <v>22</v>
      </c>
      <c r="B15" s="152" t="s">
        <v>23</v>
      </c>
      <c r="C15" s="229">
        <v>4.42059671918427E-2</v>
      </c>
      <c r="D15" s="273">
        <f t="shared" si="0"/>
        <v>24</v>
      </c>
    </row>
    <row r="16" spans="1:9" x14ac:dyDescent="0.2">
      <c r="A16" s="152">
        <v>2</v>
      </c>
      <c r="B16" s="152" t="s">
        <v>4</v>
      </c>
      <c r="C16" s="229">
        <v>4.44001843847028E-2</v>
      </c>
      <c r="D16" s="273">
        <f t="shared" si="0"/>
        <v>23</v>
      </c>
    </row>
    <row r="17" spans="1:4" x14ac:dyDescent="0.2">
      <c r="A17" s="152">
        <v>28</v>
      </c>
      <c r="B17" s="152" t="s">
        <v>29</v>
      </c>
      <c r="C17" s="229">
        <v>4.4428558663211597E-2</v>
      </c>
      <c r="D17" s="273">
        <f t="shared" si="0"/>
        <v>22</v>
      </c>
    </row>
    <row r="18" spans="1:4" x14ac:dyDescent="0.2">
      <c r="A18" s="152">
        <v>1</v>
      </c>
      <c r="B18" s="152" t="s">
        <v>3</v>
      </c>
      <c r="C18" s="229">
        <v>4.5816285238972999E-2</v>
      </c>
      <c r="D18" s="273">
        <f t="shared" si="0"/>
        <v>21</v>
      </c>
    </row>
    <row r="19" spans="1:4" x14ac:dyDescent="0.2">
      <c r="A19" s="152">
        <v>10</v>
      </c>
      <c r="B19" s="152" t="s">
        <v>12</v>
      </c>
      <c r="C19" s="229">
        <v>4.5965216933722797E-2</v>
      </c>
      <c r="D19" s="273">
        <f t="shared" si="0"/>
        <v>20</v>
      </c>
    </row>
    <row r="20" spans="1:4" x14ac:dyDescent="0.2">
      <c r="A20" s="152">
        <v>9</v>
      </c>
      <c r="B20" s="152" t="s">
        <v>9</v>
      </c>
      <c r="C20" s="229">
        <v>4.6887545771385798E-2</v>
      </c>
      <c r="D20" s="273">
        <f t="shared" si="0"/>
        <v>19</v>
      </c>
    </row>
    <row r="21" spans="1:4" x14ac:dyDescent="0.2">
      <c r="A21" s="152">
        <v>27</v>
      </c>
      <c r="B21" s="152" t="s">
        <v>28</v>
      </c>
      <c r="C21" s="229">
        <v>4.6965470978675303E-2</v>
      </c>
      <c r="D21" s="273">
        <f t="shared" si="0"/>
        <v>18</v>
      </c>
    </row>
    <row r="22" spans="1:4" x14ac:dyDescent="0.2">
      <c r="A22" s="152">
        <v>20</v>
      </c>
      <c r="B22" s="152" t="s">
        <v>21</v>
      </c>
      <c r="C22" s="229">
        <v>4.8084650415215702E-2</v>
      </c>
      <c r="D22" s="273">
        <f t="shared" si="0"/>
        <v>17</v>
      </c>
    </row>
    <row r="23" spans="1:4" x14ac:dyDescent="0.2">
      <c r="A23" s="152">
        <v>21</v>
      </c>
      <c r="B23" s="274" t="s">
        <v>22</v>
      </c>
      <c r="C23" s="229">
        <v>4.9460643049304101E-2</v>
      </c>
      <c r="D23" s="273">
        <f t="shared" si="0"/>
        <v>16</v>
      </c>
    </row>
    <row r="24" spans="1:4" x14ac:dyDescent="0.2">
      <c r="A24" s="152">
        <v>19</v>
      </c>
      <c r="B24" s="152" t="s">
        <v>20</v>
      </c>
      <c r="C24" s="229">
        <v>4.9576241384160898E-2</v>
      </c>
      <c r="D24" s="273">
        <f t="shared" si="0"/>
        <v>15</v>
      </c>
    </row>
    <row r="25" spans="1:4" x14ac:dyDescent="0.2">
      <c r="A25" s="152">
        <v>5</v>
      </c>
      <c r="B25" s="152" t="s">
        <v>10</v>
      </c>
      <c r="C25" s="229">
        <v>5.0048408621095698E-2</v>
      </c>
      <c r="D25" s="273">
        <f t="shared" si="0"/>
        <v>14</v>
      </c>
    </row>
    <row r="26" spans="1:4" x14ac:dyDescent="0.2">
      <c r="A26" s="152">
        <v>8</v>
      </c>
      <c r="B26" s="152" t="s">
        <v>8</v>
      </c>
      <c r="C26" s="229">
        <v>5.0827789637792199E-2</v>
      </c>
      <c r="D26" s="273">
        <f t="shared" si="0"/>
        <v>13</v>
      </c>
    </row>
    <row r="27" spans="1:4" x14ac:dyDescent="0.2">
      <c r="A27" s="152">
        <v>15</v>
      </c>
      <c r="B27" s="152" t="s">
        <v>13</v>
      </c>
      <c r="C27" s="229">
        <v>5.0949050949050903E-2</v>
      </c>
      <c r="D27" s="273">
        <f t="shared" si="0"/>
        <v>12</v>
      </c>
    </row>
    <row r="28" spans="1:4" x14ac:dyDescent="0.2">
      <c r="A28" s="152">
        <v>26</v>
      </c>
      <c r="B28" s="152" t="s">
        <v>27</v>
      </c>
      <c r="C28" s="229">
        <v>5.0978408734172899E-2</v>
      </c>
      <c r="D28" s="273">
        <f t="shared" si="0"/>
        <v>11</v>
      </c>
    </row>
    <row r="29" spans="1:4" x14ac:dyDescent="0.2">
      <c r="A29" s="152">
        <v>6</v>
      </c>
      <c r="B29" s="152" t="s">
        <v>11</v>
      </c>
      <c r="C29" s="229">
        <v>5.23498545349073E-2</v>
      </c>
      <c r="D29" s="273">
        <f t="shared" si="0"/>
        <v>10</v>
      </c>
    </row>
    <row r="30" spans="1:4" x14ac:dyDescent="0.2">
      <c r="A30" s="152">
        <v>16</v>
      </c>
      <c r="B30" s="152" t="s">
        <v>17</v>
      </c>
      <c r="C30" s="229">
        <v>5.2381036805900102E-2</v>
      </c>
      <c r="D30" s="273">
        <f t="shared" si="0"/>
        <v>9</v>
      </c>
    </row>
    <row r="31" spans="1:4" x14ac:dyDescent="0.2">
      <c r="A31" s="152">
        <v>25</v>
      </c>
      <c r="B31" s="152" t="s">
        <v>26</v>
      </c>
      <c r="C31" s="229">
        <v>5.3753867581075997E-2</v>
      </c>
      <c r="D31" s="273">
        <f t="shared" si="0"/>
        <v>8</v>
      </c>
    </row>
    <row r="32" spans="1:4" x14ac:dyDescent="0.2">
      <c r="A32" s="152">
        <v>31</v>
      </c>
      <c r="B32" s="152" t="s">
        <v>32</v>
      </c>
      <c r="C32" s="229">
        <v>5.6693655485584402E-2</v>
      </c>
      <c r="D32" s="273">
        <f t="shared" si="0"/>
        <v>7</v>
      </c>
    </row>
    <row r="33" spans="1:4" x14ac:dyDescent="0.2">
      <c r="A33" s="152">
        <v>29</v>
      </c>
      <c r="B33" s="152" t="s">
        <v>30</v>
      </c>
      <c r="C33" s="229">
        <v>5.7195750019740602E-2</v>
      </c>
      <c r="D33" s="273">
        <f t="shared" si="0"/>
        <v>6</v>
      </c>
    </row>
    <row r="34" spans="1:4" x14ac:dyDescent="0.2">
      <c r="A34" s="152">
        <v>17</v>
      </c>
      <c r="B34" s="152" t="s">
        <v>18</v>
      </c>
      <c r="C34" s="229">
        <v>6.09336831629421E-2</v>
      </c>
      <c r="D34" s="273">
        <f t="shared" si="0"/>
        <v>5</v>
      </c>
    </row>
    <row r="35" spans="1:4" x14ac:dyDescent="0.2">
      <c r="A35" s="152">
        <v>13</v>
      </c>
      <c r="B35" s="152" t="s">
        <v>16</v>
      </c>
      <c r="C35" s="229">
        <v>6.0946088841115499E-2</v>
      </c>
      <c r="D35" s="273">
        <f t="shared" si="0"/>
        <v>4</v>
      </c>
    </row>
    <row r="36" spans="1:4" x14ac:dyDescent="0.2">
      <c r="A36" s="152">
        <v>30</v>
      </c>
      <c r="B36" s="152" t="s">
        <v>31</v>
      </c>
      <c r="C36" s="229">
        <v>6.2759422214843097E-2</v>
      </c>
      <c r="D36" s="273">
        <f t="shared" si="0"/>
        <v>3</v>
      </c>
    </row>
    <row r="37" spans="1:4" x14ac:dyDescent="0.2">
      <c r="A37" s="152">
        <v>7</v>
      </c>
      <c r="B37" s="152" t="s">
        <v>7</v>
      </c>
      <c r="C37" s="229">
        <v>6.3951782809291494E-2</v>
      </c>
      <c r="D37" s="273">
        <f t="shared" si="0"/>
        <v>2</v>
      </c>
    </row>
    <row r="38" spans="1:4" x14ac:dyDescent="0.2">
      <c r="A38" s="152">
        <v>12</v>
      </c>
      <c r="B38" s="152" t="s">
        <v>15</v>
      </c>
      <c r="C38" s="229">
        <v>6.7233211148765501E-2</v>
      </c>
      <c r="D38" s="273">
        <f t="shared" si="0"/>
        <v>1</v>
      </c>
    </row>
    <row r="40" spans="1:4" x14ac:dyDescent="0.2">
      <c r="B40" s="152" t="s">
        <v>1</v>
      </c>
      <c r="C40" s="275">
        <v>1</v>
      </c>
      <c r="D40" s="214">
        <v>4.6799999999999994E-2</v>
      </c>
    </row>
    <row r="41" spans="1:4" x14ac:dyDescent="0.2">
      <c r="C41" s="275">
        <v>0</v>
      </c>
      <c r="D41" s="214">
        <f>D40</f>
        <v>4.6799999999999994E-2</v>
      </c>
    </row>
  </sheetData>
  <autoFilter ref="A6:D38" xr:uid="{00000000-0009-0000-0000-000009000000}">
    <sortState ref="A7:D38">
      <sortCondition ref="C6:C38"/>
    </sortState>
  </autoFilter>
  <mergeCells count="1">
    <mergeCell ref="H1:I1"/>
  </mergeCells>
  <hyperlinks>
    <hyperlink ref="H1:I1" location="Index!A1" display="Regresar al Índice" xr:uid="{905F7D92-8690-4181-93A7-4D81B529B4AA}"/>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9FA5-5C63-4823-B37E-16A8DD9D94B5}">
  <sheetPr codeName="Hoja43"/>
  <dimension ref="A1:I41"/>
  <sheetViews>
    <sheetView workbookViewId="0"/>
  </sheetViews>
  <sheetFormatPr baseColWidth="10" defaultRowHeight="12.75" x14ac:dyDescent="0.2"/>
  <cols>
    <col min="1" max="16384" width="11.42578125" style="152"/>
  </cols>
  <sheetData>
    <row r="1" spans="1:9" ht="15" x14ac:dyDescent="0.25">
      <c r="A1" s="27" t="s">
        <v>1859</v>
      </c>
      <c r="H1" s="151" t="s">
        <v>1294</v>
      </c>
      <c r="I1" s="151"/>
    </row>
    <row r="2" spans="1:9" x14ac:dyDescent="0.2">
      <c r="A2" s="152" t="s">
        <v>1247</v>
      </c>
    </row>
    <row r="6" spans="1:9" x14ac:dyDescent="0.2">
      <c r="A6" s="152" t="s">
        <v>126</v>
      </c>
      <c r="B6" s="152" t="s">
        <v>513</v>
      </c>
      <c r="C6" s="152" t="s">
        <v>521</v>
      </c>
      <c r="D6" s="152" t="s">
        <v>127</v>
      </c>
    </row>
    <row r="7" spans="1:9" x14ac:dyDescent="0.2">
      <c r="A7" s="152">
        <v>29</v>
      </c>
      <c r="B7" s="152" t="s">
        <v>30</v>
      </c>
      <c r="C7" s="229">
        <v>4.5570959090393902E-2</v>
      </c>
      <c r="D7" s="273">
        <f t="shared" ref="D7:D38" si="0">_xlfn.RANK.EQ(C7,$C$7:$C$38,0)</f>
        <v>32</v>
      </c>
    </row>
    <row r="8" spans="1:9" x14ac:dyDescent="0.2">
      <c r="A8" s="152">
        <v>27</v>
      </c>
      <c r="B8" s="152" t="s">
        <v>28</v>
      </c>
      <c r="C8" s="229">
        <v>4.6928900692981598E-2</v>
      </c>
      <c r="D8" s="273">
        <f t="shared" si="0"/>
        <v>31</v>
      </c>
    </row>
    <row r="9" spans="1:9" x14ac:dyDescent="0.2">
      <c r="A9" s="152">
        <v>20</v>
      </c>
      <c r="B9" s="152" t="s">
        <v>21</v>
      </c>
      <c r="C9" s="229">
        <v>6.744451413501E-2</v>
      </c>
      <c r="D9" s="273">
        <f t="shared" si="0"/>
        <v>30</v>
      </c>
    </row>
    <row r="10" spans="1:9" x14ac:dyDescent="0.2">
      <c r="A10" s="152">
        <v>3</v>
      </c>
      <c r="B10" s="152" t="s">
        <v>5</v>
      </c>
      <c r="C10" s="229">
        <v>7.0361715098557195E-2</v>
      </c>
      <c r="D10" s="273">
        <f t="shared" si="0"/>
        <v>29</v>
      </c>
    </row>
    <row r="11" spans="1:9" x14ac:dyDescent="0.2">
      <c r="A11" s="152">
        <v>13</v>
      </c>
      <c r="B11" s="152" t="s">
        <v>16</v>
      </c>
      <c r="C11" s="229">
        <v>7.1060081550510898E-2</v>
      </c>
      <c r="D11" s="273">
        <f t="shared" si="0"/>
        <v>28</v>
      </c>
    </row>
    <row r="12" spans="1:9" x14ac:dyDescent="0.2">
      <c r="A12" s="152">
        <v>32</v>
      </c>
      <c r="B12" s="152" t="s">
        <v>33</v>
      </c>
      <c r="C12" s="229">
        <v>7.1166016985578603E-2</v>
      </c>
      <c r="D12" s="273">
        <f t="shared" si="0"/>
        <v>27</v>
      </c>
    </row>
    <row r="13" spans="1:9" x14ac:dyDescent="0.2">
      <c r="A13" s="152">
        <v>7</v>
      </c>
      <c r="B13" s="274" t="s">
        <v>7</v>
      </c>
      <c r="C13" s="229">
        <v>7.5005123300771998E-2</v>
      </c>
      <c r="D13" s="273">
        <f t="shared" si="0"/>
        <v>26</v>
      </c>
    </row>
    <row r="14" spans="1:9" x14ac:dyDescent="0.2">
      <c r="A14" s="152">
        <v>25</v>
      </c>
      <c r="B14" s="152" t="s">
        <v>26</v>
      </c>
      <c r="C14" s="229">
        <v>7.5374994122349201E-2</v>
      </c>
      <c r="D14" s="273">
        <f t="shared" si="0"/>
        <v>25</v>
      </c>
    </row>
    <row r="15" spans="1:9" x14ac:dyDescent="0.2">
      <c r="A15" s="152">
        <v>15</v>
      </c>
      <c r="B15" s="152" t="s">
        <v>13</v>
      </c>
      <c r="C15" s="229">
        <v>7.5784668956754994E-2</v>
      </c>
      <c r="D15" s="273">
        <f t="shared" si="0"/>
        <v>24</v>
      </c>
    </row>
    <row r="16" spans="1:9" x14ac:dyDescent="0.2">
      <c r="A16" s="152">
        <v>4</v>
      </c>
      <c r="B16" s="152" t="s">
        <v>6</v>
      </c>
      <c r="C16" s="229">
        <v>8.0145422974659694E-2</v>
      </c>
      <c r="D16" s="273">
        <f t="shared" si="0"/>
        <v>23</v>
      </c>
    </row>
    <row r="17" spans="1:4" x14ac:dyDescent="0.2">
      <c r="A17" s="152">
        <v>10</v>
      </c>
      <c r="B17" s="152" t="s">
        <v>12</v>
      </c>
      <c r="C17" s="229">
        <v>8.0653138061963503E-2</v>
      </c>
      <c r="D17" s="273">
        <f t="shared" si="0"/>
        <v>22</v>
      </c>
    </row>
    <row r="18" spans="1:4" x14ac:dyDescent="0.2">
      <c r="A18" s="152">
        <v>26</v>
      </c>
      <c r="B18" s="152" t="s">
        <v>27</v>
      </c>
      <c r="C18" s="229">
        <v>8.0767148828676999E-2</v>
      </c>
      <c r="D18" s="273">
        <f t="shared" si="0"/>
        <v>21</v>
      </c>
    </row>
    <row r="19" spans="1:4" x14ac:dyDescent="0.2">
      <c r="A19" s="152">
        <v>5</v>
      </c>
      <c r="B19" s="152" t="s">
        <v>10</v>
      </c>
      <c r="C19" s="229">
        <v>8.0911102245112596E-2</v>
      </c>
      <c r="D19" s="273">
        <f t="shared" si="0"/>
        <v>20</v>
      </c>
    </row>
    <row r="20" spans="1:4" x14ac:dyDescent="0.2">
      <c r="A20" s="152">
        <v>22</v>
      </c>
      <c r="B20" s="152" t="s">
        <v>23</v>
      </c>
      <c r="C20" s="229">
        <v>8.4219769385412993E-2</v>
      </c>
      <c r="D20" s="273">
        <f t="shared" si="0"/>
        <v>19</v>
      </c>
    </row>
    <row r="21" spans="1:4" x14ac:dyDescent="0.2">
      <c r="A21" s="152">
        <v>24</v>
      </c>
      <c r="B21" s="152" t="s">
        <v>25</v>
      </c>
      <c r="C21" s="229">
        <v>8.5278480548527796E-2</v>
      </c>
      <c r="D21" s="273">
        <f t="shared" si="0"/>
        <v>18</v>
      </c>
    </row>
    <row r="22" spans="1:4" x14ac:dyDescent="0.2">
      <c r="A22" s="152">
        <v>17</v>
      </c>
      <c r="B22" s="152" t="s">
        <v>18</v>
      </c>
      <c r="C22" s="229">
        <v>8.5343527891449403E-2</v>
      </c>
      <c r="D22" s="273">
        <f t="shared" si="0"/>
        <v>17</v>
      </c>
    </row>
    <row r="23" spans="1:4" x14ac:dyDescent="0.2">
      <c r="A23" s="152">
        <v>9</v>
      </c>
      <c r="B23" s="152" t="s">
        <v>9</v>
      </c>
      <c r="C23" s="229">
        <v>8.5523438431871504E-2</v>
      </c>
      <c r="D23" s="273">
        <f t="shared" si="0"/>
        <v>16</v>
      </c>
    </row>
    <row r="24" spans="1:4" x14ac:dyDescent="0.2">
      <c r="A24" s="152">
        <v>6</v>
      </c>
      <c r="B24" s="152" t="s">
        <v>11</v>
      </c>
      <c r="C24" s="229">
        <v>8.7127079747561606E-2</v>
      </c>
      <c r="D24" s="273">
        <f t="shared" si="0"/>
        <v>15</v>
      </c>
    </row>
    <row r="25" spans="1:4" x14ac:dyDescent="0.2">
      <c r="A25" s="152">
        <v>8</v>
      </c>
      <c r="B25" s="152" t="s">
        <v>8</v>
      </c>
      <c r="C25" s="229">
        <v>9.0868852221109603E-2</v>
      </c>
      <c r="D25" s="273">
        <f t="shared" si="0"/>
        <v>14</v>
      </c>
    </row>
    <row r="26" spans="1:4" x14ac:dyDescent="0.2">
      <c r="A26" s="152">
        <v>18</v>
      </c>
      <c r="B26" s="152" t="s">
        <v>19</v>
      </c>
      <c r="C26" s="229">
        <v>9.1218024812047299E-2</v>
      </c>
      <c r="D26" s="273">
        <f t="shared" si="0"/>
        <v>13</v>
      </c>
    </row>
    <row r="27" spans="1:4" x14ac:dyDescent="0.2">
      <c r="A27" s="152">
        <v>14</v>
      </c>
      <c r="B27" s="152" t="s">
        <v>0</v>
      </c>
      <c r="C27" s="229">
        <v>9.1588163246790505E-2</v>
      </c>
      <c r="D27" s="273">
        <f t="shared" si="0"/>
        <v>12</v>
      </c>
    </row>
    <row r="28" spans="1:4" x14ac:dyDescent="0.2">
      <c r="A28" s="152">
        <v>19</v>
      </c>
      <c r="B28" s="152" t="s">
        <v>20</v>
      </c>
      <c r="C28" s="229">
        <v>9.4383011665060398E-2</v>
      </c>
      <c r="D28" s="273">
        <f t="shared" si="0"/>
        <v>11</v>
      </c>
    </row>
    <row r="29" spans="1:4" x14ac:dyDescent="0.2">
      <c r="A29" s="152">
        <v>23</v>
      </c>
      <c r="B29" s="152" t="s">
        <v>24</v>
      </c>
      <c r="C29" s="229">
        <v>9.4630149144913106E-2</v>
      </c>
      <c r="D29" s="273">
        <f t="shared" si="0"/>
        <v>10</v>
      </c>
    </row>
    <row r="30" spans="1:4" x14ac:dyDescent="0.2">
      <c r="A30" s="152">
        <v>28</v>
      </c>
      <c r="B30" s="152" t="s">
        <v>29</v>
      </c>
      <c r="C30" s="229">
        <v>9.5013528593484803E-2</v>
      </c>
      <c r="D30" s="273">
        <f t="shared" si="0"/>
        <v>9</v>
      </c>
    </row>
    <row r="31" spans="1:4" x14ac:dyDescent="0.2">
      <c r="A31" s="152">
        <v>2</v>
      </c>
      <c r="B31" s="152" t="s">
        <v>4</v>
      </c>
      <c r="C31" s="229">
        <v>9.5898815771966003E-2</v>
      </c>
      <c r="D31" s="273">
        <f t="shared" si="0"/>
        <v>8</v>
      </c>
    </row>
    <row r="32" spans="1:4" x14ac:dyDescent="0.2">
      <c r="A32" s="152">
        <v>30</v>
      </c>
      <c r="B32" s="152" t="s">
        <v>31</v>
      </c>
      <c r="C32" s="229">
        <v>0.100350383255857</v>
      </c>
      <c r="D32" s="273">
        <f t="shared" si="0"/>
        <v>7</v>
      </c>
    </row>
    <row r="33" spans="1:4" x14ac:dyDescent="0.2">
      <c r="A33" s="152">
        <v>11</v>
      </c>
      <c r="B33" s="152" t="s">
        <v>14</v>
      </c>
      <c r="C33" s="229">
        <v>0.102496179317371</v>
      </c>
      <c r="D33" s="273">
        <f t="shared" si="0"/>
        <v>6</v>
      </c>
    </row>
    <row r="34" spans="1:4" x14ac:dyDescent="0.2">
      <c r="A34" s="152">
        <v>31</v>
      </c>
      <c r="B34" s="152" t="s">
        <v>32</v>
      </c>
      <c r="C34" s="229">
        <v>0.104268517834724</v>
      </c>
      <c r="D34" s="273">
        <f t="shared" si="0"/>
        <v>5</v>
      </c>
    </row>
    <row r="35" spans="1:4" x14ac:dyDescent="0.2">
      <c r="A35" s="152">
        <v>21</v>
      </c>
      <c r="B35" s="152" t="s">
        <v>22</v>
      </c>
      <c r="C35" s="229">
        <v>0.105356224780719</v>
      </c>
      <c r="D35" s="273">
        <f t="shared" si="0"/>
        <v>4</v>
      </c>
    </row>
    <row r="36" spans="1:4" x14ac:dyDescent="0.2">
      <c r="A36" s="152">
        <v>12</v>
      </c>
      <c r="B36" s="152" t="s">
        <v>15</v>
      </c>
      <c r="C36" s="229">
        <v>0.114974376389232</v>
      </c>
      <c r="D36" s="273">
        <f t="shared" si="0"/>
        <v>3</v>
      </c>
    </row>
    <row r="37" spans="1:4" x14ac:dyDescent="0.2">
      <c r="A37" s="152">
        <v>1</v>
      </c>
      <c r="B37" s="152" t="s">
        <v>3</v>
      </c>
      <c r="C37" s="229">
        <v>0.12622651315893099</v>
      </c>
      <c r="D37" s="273">
        <f t="shared" si="0"/>
        <v>2</v>
      </c>
    </row>
    <row r="38" spans="1:4" x14ac:dyDescent="0.2">
      <c r="A38" s="152">
        <v>16</v>
      </c>
      <c r="B38" s="152" t="s">
        <v>17</v>
      </c>
      <c r="C38" s="229">
        <v>0.13031738302863999</v>
      </c>
      <c r="D38" s="273">
        <f t="shared" si="0"/>
        <v>1</v>
      </c>
    </row>
    <row r="40" spans="1:4" x14ac:dyDescent="0.2">
      <c r="B40" s="152" t="s">
        <v>1</v>
      </c>
      <c r="C40" s="275">
        <v>1</v>
      </c>
      <c r="D40" s="214">
        <v>9.0200000000000002E-2</v>
      </c>
    </row>
    <row r="41" spans="1:4" x14ac:dyDescent="0.2">
      <c r="C41" s="275">
        <v>0</v>
      </c>
      <c r="D41" s="214">
        <f>D40</f>
        <v>9.0200000000000002E-2</v>
      </c>
    </row>
  </sheetData>
  <autoFilter ref="A6:D38" xr:uid="{00000000-0009-0000-0000-00000A000000}">
    <sortState ref="A7:D38">
      <sortCondition ref="C6:C38"/>
    </sortState>
  </autoFilter>
  <mergeCells count="1">
    <mergeCell ref="H1:I1"/>
  </mergeCells>
  <hyperlinks>
    <hyperlink ref="H1:I1" location="Index!A1" display="Regresar al Índice" xr:uid="{3405AFCA-5CBE-4B92-A366-8A14CDBA7BD9}"/>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D0329-6117-4552-B7A8-C80279CE7DBE}">
  <sheetPr codeName="Hoja18"/>
  <dimension ref="A1:AB250"/>
  <sheetViews>
    <sheetView zoomScaleNormal="100" workbookViewId="0"/>
  </sheetViews>
  <sheetFormatPr baseColWidth="10" defaultColWidth="11.42578125" defaultRowHeight="12.75" x14ac:dyDescent="0.2"/>
  <cols>
    <col min="1" max="1" width="23.28515625" style="146" customWidth="1"/>
    <col min="2" max="2" width="27.85546875" style="62" bestFit="1" customWidth="1"/>
    <col min="3" max="3" width="15.5703125" style="146" bestFit="1" customWidth="1"/>
    <col min="4" max="4" width="20.140625" style="146" bestFit="1" customWidth="1"/>
    <col min="5" max="5" width="17.140625" style="146" bestFit="1" customWidth="1"/>
    <col min="6" max="6" width="11.42578125" style="146"/>
    <col min="7" max="7" width="13.5703125" style="146" customWidth="1"/>
    <col min="8" max="8" width="22.140625" style="146" bestFit="1" customWidth="1"/>
    <col min="9" max="9" width="15.28515625" style="146" bestFit="1" customWidth="1"/>
    <col min="10" max="10" width="13.5703125" style="146" bestFit="1" customWidth="1"/>
    <col min="11" max="11" width="12" style="146" bestFit="1" customWidth="1"/>
    <col min="12" max="14" width="11.42578125" style="146"/>
    <col min="15" max="15" width="11.85546875" style="146" bestFit="1" customWidth="1"/>
    <col min="16" max="16" width="9.7109375" style="146" bestFit="1" customWidth="1"/>
    <col min="17" max="17" width="27.85546875" style="146" bestFit="1" customWidth="1"/>
    <col min="18" max="18" width="12.42578125" style="146" bestFit="1" customWidth="1"/>
    <col min="19" max="19" width="15.28515625" style="146" bestFit="1" customWidth="1"/>
    <col min="20" max="23" width="11.42578125" style="146"/>
    <col min="24" max="24" width="22.42578125" style="146" bestFit="1" customWidth="1"/>
    <col min="25" max="25" width="12.42578125" style="146" bestFit="1" customWidth="1"/>
    <col min="26" max="26" width="15.28515625" style="146" bestFit="1" customWidth="1"/>
    <col min="27" max="28" width="12" style="146" bestFit="1" customWidth="1"/>
    <col min="29" max="16384" width="11.42578125" style="146"/>
  </cols>
  <sheetData>
    <row r="1" spans="1:13" ht="15" x14ac:dyDescent="0.25">
      <c r="A1" s="27" t="s">
        <v>1818</v>
      </c>
      <c r="H1" s="151" t="s">
        <v>1294</v>
      </c>
      <c r="I1" s="151"/>
    </row>
    <row r="2" spans="1:13" x14ac:dyDescent="0.2">
      <c r="A2" s="146" t="s">
        <v>1956</v>
      </c>
    </row>
    <row r="5" spans="1:13" ht="25.5" x14ac:dyDescent="0.2">
      <c r="A5" s="299" t="s">
        <v>540</v>
      </c>
      <c r="B5" s="299" t="s">
        <v>1007</v>
      </c>
      <c r="C5" s="299" t="s">
        <v>993</v>
      </c>
      <c r="D5" s="299" t="s">
        <v>1578</v>
      </c>
      <c r="E5" s="299" t="s">
        <v>1579</v>
      </c>
      <c r="M5" s="63"/>
    </row>
    <row r="6" spans="1:13" x14ac:dyDescent="0.2">
      <c r="A6" s="308" t="s">
        <v>55</v>
      </c>
      <c r="B6" s="307">
        <v>694680</v>
      </c>
      <c r="C6" s="307">
        <v>54403</v>
      </c>
      <c r="D6" s="303">
        <v>7.8299999999999995E-2</v>
      </c>
      <c r="E6" s="303">
        <v>0.37430000000000002</v>
      </c>
      <c r="M6" s="63"/>
    </row>
    <row r="7" spans="1:13" x14ac:dyDescent="0.2">
      <c r="A7" s="308" t="s">
        <v>142</v>
      </c>
      <c r="B7" s="305">
        <v>466643</v>
      </c>
      <c r="C7" s="305">
        <v>29073</v>
      </c>
      <c r="D7" s="306">
        <v>6.2300000000000001E-2</v>
      </c>
      <c r="E7" s="306">
        <v>0.2</v>
      </c>
      <c r="M7" s="63"/>
    </row>
    <row r="8" spans="1:13" x14ac:dyDescent="0.2">
      <c r="A8" s="308" t="s">
        <v>144</v>
      </c>
      <c r="B8" s="307">
        <v>79496</v>
      </c>
      <c r="C8" s="307">
        <v>26707</v>
      </c>
      <c r="D8" s="303">
        <v>0.33600000000000002</v>
      </c>
      <c r="E8" s="303">
        <v>0.1837</v>
      </c>
      <c r="M8" s="63"/>
    </row>
    <row r="9" spans="1:13" x14ac:dyDescent="0.2">
      <c r="A9" s="308" t="s">
        <v>143</v>
      </c>
      <c r="B9" s="305">
        <v>117928</v>
      </c>
      <c r="C9" s="305">
        <v>8081</v>
      </c>
      <c r="D9" s="306">
        <v>6.8500000000000005E-2</v>
      </c>
      <c r="E9" s="306">
        <v>5.5599999999999997E-2</v>
      </c>
      <c r="M9" s="63"/>
    </row>
    <row r="10" spans="1:13" x14ac:dyDescent="0.2">
      <c r="A10" s="308" t="s">
        <v>1580</v>
      </c>
      <c r="B10" s="307">
        <v>135754</v>
      </c>
      <c r="C10" s="307">
        <v>5981</v>
      </c>
      <c r="D10" s="303">
        <v>4.41E-2</v>
      </c>
      <c r="E10" s="303">
        <v>4.1099999999999998E-2</v>
      </c>
      <c r="M10" s="63"/>
    </row>
    <row r="11" spans="1:13" x14ac:dyDescent="0.2">
      <c r="A11" s="308" t="s">
        <v>154</v>
      </c>
      <c r="B11" s="305">
        <v>32654</v>
      </c>
      <c r="C11" s="305">
        <v>3083</v>
      </c>
      <c r="D11" s="306">
        <v>9.4399999999999998E-2</v>
      </c>
      <c r="E11" s="306">
        <v>2.12E-2</v>
      </c>
      <c r="M11" s="63"/>
    </row>
    <row r="12" spans="1:13" x14ac:dyDescent="0.2">
      <c r="A12" s="308" t="s">
        <v>156</v>
      </c>
      <c r="B12" s="307">
        <v>68431</v>
      </c>
      <c r="C12" s="307">
        <v>1668</v>
      </c>
      <c r="D12" s="303">
        <v>2.4400000000000002E-2</v>
      </c>
      <c r="E12" s="303">
        <v>1.15E-2</v>
      </c>
      <c r="M12" s="63"/>
    </row>
    <row r="13" spans="1:13" x14ac:dyDescent="0.2">
      <c r="A13" s="308" t="s">
        <v>259</v>
      </c>
      <c r="B13" s="305">
        <v>40044</v>
      </c>
      <c r="C13" s="305">
        <v>1645</v>
      </c>
      <c r="D13" s="306">
        <v>4.1099999999999998E-2</v>
      </c>
      <c r="E13" s="306">
        <v>1.1299999999999999E-2</v>
      </c>
      <c r="M13" s="63"/>
    </row>
    <row r="14" spans="1:13" x14ac:dyDescent="0.2">
      <c r="A14" s="308" t="s">
        <v>146</v>
      </c>
      <c r="B14" s="307">
        <v>36320</v>
      </c>
      <c r="C14" s="307">
        <v>1616</v>
      </c>
      <c r="D14" s="303">
        <v>4.4499999999999998E-2</v>
      </c>
      <c r="E14" s="303">
        <v>1.11E-2</v>
      </c>
      <c r="M14" s="63"/>
    </row>
    <row r="15" spans="1:13" x14ac:dyDescent="0.2">
      <c r="A15" s="308" t="s">
        <v>147</v>
      </c>
      <c r="B15" s="305">
        <v>23197</v>
      </c>
      <c r="C15" s="305">
        <v>1405</v>
      </c>
      <c r="D15" s="306">
        <v>6.0600000000000001E-2</v>
      </c>
      <c r="E15" s="306">
        <v>9.7000000000000003E-3</v>
      </c>
      <c r="M15" s="63"/>
    </row>
    <row r="16" spans="1:13" x14ac:dyDescent="0.2">
      <c r="A16" s="27"/>
      <c r="B16" s="27"/>
      <c r="C16" s="27"/>
      <c r="D16" s="27"/>
      <c r="E16" s="27"/>
      <c r="F16" s="27"/>
      <c r="M16" s="63"/>
    </row>
    <row r="17" spans="6:28" x14ac:dyDescent="0.2">
      <c r="F17" s="63"/>
      <c r="G17" s="63"/>
      <c r="H17" s="63"/>
      <c r="I17" s="63"/>
      <c r="J17" s="63"/>
      <c r="K17" s="63"/>
      <c r="L17" s="63"/>
      <c r="M17" s="63"/>
      <c r="N17" s="63"/>
      <c r="O17" s="63"/>
      <c r="P17" s="63"/>
      <c r="Q17" s="63"/>
      <c r="R17" s="63"/>
      <c r="S17" s="63"/>
      <c r="T17" s="63"/>
      <c r="U17" s="63"/>
      <c r="V17" s="63"/>
      <c r="W17" s="63"/>
      <c r="X17" s="63"/>
      <c r="Y17" s="63"/>
      <c r="Z17" s="63"/>
      <c r="AA17" s="63"/>
      <c r="AB17" s="63"/>
    </row>
    <row r="18" spans="6:28" x14ac:dyDescent="0.2">
      <c r="G18" s="63"/>
      <c r="H18" s="63"/>
      <c r="I18" s="63"/>
      <c r="J18" s="63"/>
      <c r="K18" s="63"/>
      <c r="L18" s="63"/>
      <c r="M18" s="63"/>
      <c r="N18" s="63"/>
      <c r="O18" s="63"/>
      <c r="P18" s="63"/>
      <c r="Q18" s="63"/>
      <c r="R18" s="63"/>
      <c r="S18" s="63"/>
      <c r="T18" s="63"/>
      <c r="U18" s="63"/>
      <c r="V18" s="63"/>
      <c r="W18" s="63"/>
      <c r="X18" s="63"/>
      <c r="Y18" s="63"/>
      <c r="Z18" s="63"/>
      <c r="AA18" s="63"/>
      <c r="AB18" s="63"/>
    </row>
    <row r="19" spans="6:28" x14ac:dyDescent="0.2">
      <c r="F19" s="63"/>
      <c r="G19" s="63"/>
      <c r="H19" s="63"/>
      <c r="I19" s="63"/>
      <c r="J19" s="63"/>
      <c r="K19" s="63"/>
      <c r="L19" s="63"/>
      <c r="M19" s="63"/>
      <c r="N19" s="63"/>
      <c r="O19" s="63"/>
      <c r="P19" s="63"/>
      <c r="Q19" s="63"/>
      <c r="R19" s="63"/>
      <c r="S19" s="63"/>
      <c r="T19" s="63"/>
      <c r="U19" s="63"/>
      <c r="V19" s="63"/>
      <c r="W19" s="63"/>
      <c r="X19" s="63"/>
      <c r="Y19" s="63"/>
      <c r="Z19" s="63"/>
      <c r="AA19" s="63"/>
      <c r="AB19" s="63"/>
    </row>
    <row r="20" spans="6:28" x14ac:dyDescent="0.2">
      <c r="F20" s="63"/>
      <c r="G20" s="63"/>
      <c r="H20" s="63"/>
      <c r="I20" s="63"/>
      <c r="J20" s="63"/>
      <c r="K20" s="63"/>
      <c r="L20" s="63"/>
      <c r="M20" s="63"/>
      <c r="N20" s="63"/>
      <c r="O20" s="63"/>
      <c r="P20" s="63"/>
      <c r="Q20" s="63"/>
      <c r="R20" s="63"/>
      <c r="S20" s="63"/>
      <c r="T20" s="63"/>
      <c r="U20" s="63"/>
      <c r="V20" s="63"/>
      <c r="W20" s="63"/>
      <c r="X20" s="63"/>
      <c r="Y20" s="63"/>
      <c r="Z20" s="63"/>
      <c r="AA20" s="63"/>
      <c r="AB20" s="63"/>
    </row>
    <row r="21" spans="6:28" x14ac:dyDescent="0.2">
      <c r="F21" s="63" t="s">
        <v>1260</v>
      </c>
      <c r="G21" s="63"/>
      <c r="H21" s="63"/>
      <c r="I21" s="63"/>
      <c r="J21" s="63"/>
      <c r="K21" s="63"/>
      <c r="L21" s="63"/>
      <c r="M21" s="63"/>
      <c r="N21" s="63"/>
      <c r="O21" s="63"/>
      <c r="P21" s="63"/>
      <c r="Q21" s="63"/>
      <c r="R21" s="63"/>
      <c r="S21" s="63"/>
      <c r="T21" s="63"/>
      <c r="U21" s="63"/>
      <c r="V21" s="63"/>
      <c r="W21" s="63"/>
      <c r="X21" s="63"/>
      <c r="Y21" s="63"/>
      <c r="Z21" s="63"/>
      <c r="AA21" s="63"/>
      <c r="AB21" s="63"/>
    </row>
    <row r="22" spans="6:28" x14ac:dyDescent="0.2">
      <c r="F22" s="63"/>
      <c r="G22" s="63"/>
      <c r="H22" s="63"/>
      <c r="I22" s="63"/>
      <c r="J22" s="63"/>
      <c r="K22" s="63"/>
      <c r="L22" s="63"/>
      <c r="M22" s="63"/>
      <c r="N22" s="63"/>
      <c r="O22" s="63"/>
      <c r="P22" s="63"/>
      <c r="Q22" s="63"/>
      <c r="R22" s="63"/>
      <c r="S22" s="63"/>
      <c r="T22" s="63"/>
      <c r="U22" s="63"/>
      <c r="V22" s="63"/>
      <c r="W22" s="63"/>
      <c r="X22" s="63"/>
      <c r="Y22" s="63"/>
      <c r="Z22" s="63"/>
      <c r="AA22" s="63"/>
      <c r="AB22" s="63"/>
    </row>
    <row r="23" spans="6:28" x14ac:dyDescent="0.2">
      <c r="F23" s="63"/>
      <c r="G23" s="63"/>
      <c r="H23" s="63"/>
      <c r="I23" s="63"/>
      <c r="J23" s="63"/>
      <c r="K23" s="63"/>
      <c r="L23" s="63"/>
      <c r="M23" s="63"/>
      <c r="N23" s="63"/>
      <c r="O23" s="63"/>
      <c r="P23" s="63"/>
      <c r="Q23" s="63"/>
      <c r="R23" s="63"/>
      <c r="S23" s="63"/>
      <c r="T23" s="63"/>
      <c r="U23" s="63"/>
      <c r="V23" s="63"/>
      <c r="W23" s="63"/>
      <c r="X23" s="63"/>
      <c r="Y23" s="63"/>
      <c r="Z23" s="63"/>
      <c r="AA23" s="63"/>
      <c r="AB23" s="63"/>
    </row>
    <row r="24" spans="6:28" x14ac:dyDescent="0.2">
      <c r="F24" s="63"/>
      <c r="G24" s="63"/>
      <c r="H24" s="63"/>
      <c r="I24" s="63"/>
      <c r="J24" s="63"/>
      <c r="K24" s="63"/>
      <c r="L24" s="63"/>
      <c r="M24" s="63"/>
      <c r="N24" s="63"/>
      <c r="O24" s="63"/>
      <c r="P24" s="63"/>
      <c r="Q24" s="63"/>
      <c r="R24" s="63"/>
      <c r="S24" s="63"/>
      <c r="T24" s="63"/>
      <c r="U24" s="63"/>
      <c r="V24" s="63"/>
      <c r="W24" s="63"/>
      <c r="X24" s="63"/>
      <c r="Y24" s="63"/>
      <c r="Z24" s="63"/>
      <c r="AA24" s="63"/>
      <c r="AB24" s="63"/>
    </row>
    <row r="25" spans="6:28" x14ac:dyDescent="0.2">
      <c r="F25" s="63"/>
      <c r="G25" s="63"/>
      <c r="H25" s="63"/>
      <c r="I25" s="63"/>
      <c r="J25" s="63"/>
      <c r="K25" s="63"/>
      <c r="L25" s="63"/>
      <c r="M25" s="63"/>
      <c r="N25" s="63"/>
      <c r="O25" s="63"/>
      <c r="P25" s="63"/>
      <c r="Q25" s="63"/>
      <c r="R25" s="63"/>
      <c r="S25" s="63"/>
      <c r="T25" s="63"/>
      <c r="U25" s="63"/>
      <c r="V25" s="63"/>
      <c r="W25" s="63"/>
      <c r="X25" s="63"/>
      <c r="Y25" s="63"/>
      <c r="Z25" s="63"/>
      <c r="AA25" s="63"/>
      <c r="AB25" s="63"/>
    </row>
    <row r="26" spans="6:28" x14ac:dyDescent="0.2">
      <c r="F26" s="63"/>
      <c r="G26" s="63"/>
      <c r="H26" s="63"/>
      <c r="I26" s="63"/>
      <c r="J26" s="63"/>
      <c r="K26" s="63"/>
      <c r="L26" s="63"/>
      <c r="M26" s="63"/>
      <c r="N26" s="63"/>
      <c r="O26" s="63"/>
      <c r="P26" s="63"/>
      <c r="Q26" s="63"/>
      <c r="R26" s="63"/>
      <c r="S26" s="63"/>
      <c r="T26" s="63"/>
      <c r="U26" s="63"/>
      <c r="V26" s="63"/>
      <c r="W26" s="63"/>
      <c r="X26" s="63"/>
      <c r="Y26" s="63"/>
      <c r="Z26" s="63"/>
      <c r="AA26" s="63"/>
      <c r="AB26" s="63"/>
    </row>
    <row r="27" spans="6:28" x14ac:dyDescent="0.2">
      <c r="F27" s="63"/>
      <c r="G27" s="63"/>
      <c r="H27" s="63"/>
      <c r="I27" s="63"/>
      <c r="J27" s="63"/>
      <c r="K27" s="63"/>
      <c r="L27" s="63"/>
      <c r="M27" s="63"/>
      <c r="N27" s="63"/>
      <c r="O27" s="63"/>
      <c r="P27" s="63"/>
      <c r="Q27" s="63"/>
      <c r="R27" s="63"/>
      <c r="S27" s="63"/>
      <c r="T27" s="63"/>
      <c r="U27" s="63"/>
      <c r="V27" s="63"/>
      <c r="W27" s="63"/>
      <c r="X27" s="63"/>
      <c r="Y27" s="63"/>
      <c r="Z27" s="63"/>
      <c r="AA27" s="63"/>
      <c r="AB27" s="63"/>
    </row>
    <row r="28" spans="6:28" x14ac:dyDescent="0.2">
      <c r="F28" s="63"/>
      <c r="G28" s="63"/>
      <c r="H28" s="63"/>
      <c r="I28" s="63"/>
      <c r="J28" s="63"/>
      <c r="K28" s="63"/>
      <c r="L28" s="63"/>
      <c r="M28" s="63"/>
      <c r="N28" s="63"/>
      <c r="O28" s="63"/>
      <c r="P28" s="63"/>
      <c r="Q28" s="63"/>
      <c r="R28" s="63"/>
      <c r="S28" s="63"/>
      <c r="T28" s="63"/>
      <c r="U28" s="63"/>
      <c r="V28" s="63"/>
      <c r="W28" s="63"/>
      <c r="X28" s="63"/>
      <c r="Y28" s="63"/>
      <c r="Z28" s="63"/>
      <c r="AA28" s="63"/>
      <c r="AB28" s="63"/>
    </row>
    <row r="29" spans="6:28" x14ac:dyDescent="0.2">
      <c r="F29" s="63"/>
      <c r="G29" s="63"/>
      <c r="H29" s="63"/>
      <c r="I29" s="63"/>
      <c r="J29" s="63"/>
      <c r="K29" s="63"/>
      <c r="L29" s="63"/>
      <c r="M29" s="63"/>
      <c r="N29" s="63"/>
      <c r="O29" s="63"/>
      <c r="P29" s="63"/>
      <c r="Q29" s="63"/>
      <c r="R29" s="63"/>
      <c r="S29" s="63"/>
      <c r="T29" s="63"/>
      <c r="U29" s="63"/>
      <c r="V29" s="63"/>
      <c r="W29" s="63"/>
      <c r="X29" s="63"/>
      <c r="Y29" s="63"/>
      <c r="Z29" s="63"/>
      <c r="AA29" s="63"/>
      <c r="AB29" s="63"/>
    </row>
    <row r="30" spans="6:28" x14ac:dyDescent="0.2">
      <c r="F30" s="63"/>
      <c r="G30" s="63"/>
      <c r="H30" s="63"/>
      <c r="I30" s="63"/>
      <c r="J30" s="63"/>
      <c r="K30" s="63"/>
      <c r="L30" s="63"/>
      <c r="M30" s="63"/>
      <c r="N30" s="63"/>
      <c r="O30" s="63"/>
      <c r="P30" s="63"/>
      <c r="Q30" s="63"/>
      <c r="R30" s="63"/>
      <c r="S30" s="63"/>
      <c r="T30" s="63"/>
      <c r="U30" s="63"/>
      <c r="V30" s="63"/>
      <c r="W30" s="63"/>
      <c r="X30" s="63"/>
      <c r="Y30" s="63"/>
      <c r="Z30" s="63"/>
      <c r="AA30" s="63"/>
      <c r="AB30" s="63"/>
    </row>
    <row r="31" spans="6:28" x14ac:dyDescent="0.2">
      <c r="F31" s="63"/>
      <c r="G31" s="63"/>
      <c r="H31" s="63"/>
      <c r="I31" s="63"/>
      <c r="J31" s="63"/>
      <c r="K31" s="63"/>
      <c r="L31" s="63"/>
      <c r="M31" s="63"/>
      <c r="N31" s="63"/>
      <c r="O31" s="63"/>
      <c r="P31" s="63"/>
      <c r="Q31" s="63"/>
      <c r="R31" s="63"/>
      <c r="S31" s="63"/>
      <c r="T31" s="63"/>
      <c r="U31" s="63"/>
      <c r="V31" s="63"/>
      <c r="W31" s="63"/>
      <c r="X31" s="63"/>
      <c r="Y31" s="63"/>
      <c r="Z31" s="63"/>
      <c r="AA31" s="63"/>
      <c r="AB31" s="63"/>
    </row>
    <row r="32" spans="6:28" x14ac:dyDescent="0.2">
      <c r="F32" s="63"/>
      <c r="G32" s="63"/>
      <c r="H32" s="63"/>
      <c r="I32" s="63"/>
      <c r="J32" s="63"/>
      <c r="K32" s="63"/>
      <c r="L32" s="63"/>
      <c r="M32" s="63"/>
      <c r="N32" s="63"/>
      <c r="O32" s="63"/>
      <c r="P32" s="63"/>
      <c r="Q32" s="63"/>
      <c r="R32" s="63"/>
      <c r="S32" s="63"/>
      <c r="T32" s="63"/>
      <c r="U32" s="63"/>
      <c r="V32" s="63"/>
      <c r="W32" s="63"/>
      <c r="X32" s="63"/>
      <c r="Y32" s="63"/>
      <c r="Z32" s="63"/>
      <c r="AA32" s="63"/>
      <c r="AB32" s="63"/>
    </row>
    <row r="33" spans="6:28" x14ac:dyDescent="0.2">
      <c r="F33" s="63"/>
      <c r="G33" s="63"/>
      <c r="H33" s="63"/>
      <c r="I33" s="63"/>
      <c r="J33" s="63"/>
      <c r="K33" s="63"/>
      <c r="L33" s="63"/>
      <c r="M33" s="63"/>
      <c r="N33" s="63"/>
      <c r="O33" s="63"/>
      <c r="P33" s="63"/>
      <c r="Q33" s="63"/>
      <c r="R33" s="63"/>
      <c r="S33" s="63"/>
      <c r="T33" s="63"/>
      <c r="U33" s="63"/>
      <c r="V33" s="63"/>
      <c r="W33" s="63"/>
      <c r="X33" s="63"/>
      <c r="Y33" s="63"/>
      <c r="Z33" s="63"/>
      <c r="AA33" s="63"/>
      <c r="AB33" s="63"/>
    </row>
    <row r="34" spans="6:28" x14ac:dyDescent="0.2">
      <c r="F34" s="63"/>
      <c r="G34" s="63"/>
      <c r="H34" s="63"/>
      <c r="I34" s="63"/>
      <c r="J34" s="63"/>
      <c r="K34" s="63"/>
      <c r="L34" s="63"/>
      <c r="M34" s="63"/>
      <c r="N34" s="63"/>
      <c r="O34" s="63"/>
      <c r="P34" s="63"/>
      <c r="Q34" s="63"/>
      <c r="R34" s="63"/>
      <c r="S34" s="63"/>
      <c r="T34" s="63"/>
      <c r="U34" s="63"/>
      <c r="V34" s="63"/>
      <c r="W34" s="63"/>
      <c r="X34" s="63"/>
      <c r="Y34" s="63"/>
      <c r="Z34" s="63"/>
      <c r="AA34" s="63"/>
      <c r="AB34" s="63"/>
    </row>
    <row r="35" spans="6:28" x14ac:dyDescent="0.2">
      <c r="F35" s="63"/>
      <c r="G35" s="63"/>
      <c r="H35" s="63"/>
      <c r="I35" s="63"/>
      <c r="J35" s="63"/>
      <c r="K35" s="63"/>
      <c r="L35" s="63"/>
      <c r="M35" s="63"/>
      <c r="N35" s="63"/>
      <c r="O35" s="63"/>
      <c r="P35" s="63"/>
      <c r="Q35" s="63"/>
      <c r="R35" s="63"/>
      <c r="S35" s="63"/>
      <c r="T35" s="63"/>
      <c r="U35" s="63"/>
      <c r="V35" s="63"/>
      <c r="W35" s="63"/>
      <c r="X35" s="63"/>
      <c r="Y35" s="63"/>
      <c r="Z35" s="63"/>
      <c r="AA35" s="63"/>
      <c r="AB35" s="63"/>
    </row>
    <row r="36" spans="6:28" x14ac:dyDescent="0.2">
      <c r="F36" s="63"/>
      <c r="G36" s="63"/>
      <c r="H36" s="63"/>
      <c r="I36" s="63"/>
      <c r="J36" s="63"/>
      <c r="K36" s="63"/>
      <c r="L36" s="63"/>
      <c r="M36" s="63"/>
      <c r="N36" s="63"/>
      <c r="O36" s="63"/>
      <c r="P36" s="63"/>
      <c r="Q36" s="63"/>
      <c r="R36" s="63"/>
      <c r="S36" s="63"/>
      <c r="T36" s="63"/>
      <c r="U36" s="63"/>
      <c r="V36" s="63"/>
      <c r="W36" s="63"/>
      <c r="X36" s="63"/>
      <c r="Y36" s="63"/>
      <c r="Z36" s="63"/>
      <c r="AA36" s="63"/>
      <c r="AB36" s="63"/>
    </row>
    <row r="37" spans="6:28" x14ac:dyDescent="0.2">
      <c r="F37" s="63"/>
      <c r="G37" s="63"/>
      <c r="H37" s="63"/>
      <c r="I37" s="63"/>
      <c r="J37" s="63"/>
      <c r="K37" s="63"/>
      <c r="L37" s="63"/>
      <c r="M37" s="63"/>
      <c r="N37" s="63"/>
      <c r="O37" s="63"/>
      <c r="P37" s="63"/>
      <c r="Q37" s="63"/>
      <c r="R37" s="63"/>
      <c r="S37" s="63"/>
      <c r="T37" s="63"/>
      <c r="U37" s="63"/>
      <c r="V37" s="63"/>
      <c r="W37" s="63"/>
      <c r="X37" s="63"/>
      <c r="Y37" s="63"/>
      <c r="Z37" s="63"/>
      <c r="AA37" s="63"/>
      <c r="AB37" s="63"/>
    </row>
    <row r="38" spans="6:28" x14ac:dyDescent="0.2">
      <c r="F38" s="63"/>
      <c r="G38" s="63"/>
      <c r="H38" s="63"/>
      <c r="I38" s="63"/>
      <c r="J38" s="63"/>
      <c r="K38" s="63"/>
      <c r="L38" s="63"/>
      <c r="M38" s="63"/>
      <c r="N38" s="63"/>
      <c r="O38" s="63"/>
      <c r="P38" s="63"/>
      <c r="Q38" s="63"/>
      <c r="R38" s="63"/>
      <c r="S38" s="63"/>
      <c r="T38" s="63"/>
      <c r="U38" s="63"/>
      <c r="V38" s="63"/>
      <c r="W38" s="63"/>
      <c r="X38" s="63"/>
      <c r="Y38" s="63"/>
      <c r="Z38" s="63"/>
      <c r="AA38" s="63"/>
      <c r="AB38" s="63"/>
    </row>
    <row r="39" spans="6:28" x14ac:dyDescent="0.2">
      <c r="F39" s="63"/>
      <c r="G39" s="63"/>
      <c r="H39" s="63"/>
      <c r="I39" s="63"/>
      <c r="J39" s="63"/>
      <c r="K39" s="63"/>
      <c r="L39" s="63"/>
      <c r="M39" s="63"/>
      <c r="N39" s="63"/>
      <c r="O39" s="63"/>
      <c r="P39" s="63"/>
      <c r="Q39" s="63"/>
      <c r="R39" s="63"/>
      <c r="S39" s="63"/>
      <c r="T39" s="63"/>
      <c r="U39" s="63"/>
      <c r="V39" s="63"/>
      <c r="W39" s="63"/>
      <c r="X39" s="63"/>
      <c r="Y39" s="63"/>
      <c r="Z39" s="63"/>
      <c r="AA39" s="63"/>
      <c r="AB39" s="63"/>
    </row>
    <row r="40" spans="6:28" x14ac:dyDescent="0.2">
      <c r="F40" s="63"/>
      <c r="G40" s="63"/>
      <c r="H40" s="63"/>
      <c r="I40" s="63"/>
      <c r="J40" s="63"/>
      <c r="K40" s="63"/>
      <c r="L40" s="63"/>
      <c r="M40" s="63"/>
      <c r="N40" s="63"/>
      <c r="O40" s="63"/>
      <c r="P40" s="63"/>
      <c r="Q40" s="63"/>
      <c r="R40" s="63"/>
      <c r="S40" s="63"/>
      <c r="T40" s="63"/>
      <c r="U40" s="63"/>
      <c r="V40" s="63"/>
      <c r="W40" s="63"/>
      <c r="X40" s="63"/>
      <c r="Y40" s="63"/>
      <c r="Z40" s="63"/>
      <c r="AA40" s="63"/>
      <c r="AB40" s="63"/>
    </row>
    <row r="41" spans="6:28" x14ac:dyDescent="0.2">
      <c r="F41" s="63"/>
      <c r="G41" s="63"/>
      <c r="H41" s="63"/>
      <c r="I41" s="63"/>
      <c r="J41" s="63"/>
      <c r="K41" s="63"/>
      <c r="L41" s="63"/>
      <c r="M41" s="63"/>
      <c r="N41" s="63"/>
      <c r="O41" s="63"/>
      <c r="P41" s="63"/>
      <c r="Q41" s="63"/>
      <c r="R41" s="63"/>
      <c r="S41" s="63"/>
      <c r="T41" s="63"/>
      <c r="U41" s="63"/>
      <c r="V41" s="63"/>
      <c r="W41" s="63"/>
      <c r="X41" s="63"/>
      <c r="Y41" s="63"/>
      <c r="Z41" s="63"/>
      <c r="AA41" s="63"/>
      <c r="AB41" s="63"/>
    </row>
    <row r="42" spans="6:28" x14ac:dyDescent="0.2">
      <c r="F42" s="63"/>
      <c r="G42" s="63"/>
      <c r="H42" s="63"/>
      <c r="I42" s="63"/>
      <c r="J42" s="63"/>
      <c r="K42" s="63"/>
      <c r="L42" s="63"/>
      <c r="M42" s="63"/>
      <c r="N42" s="63"/>
      <c r="O42" s="63"/>
      <c r="P42" s="63"/>
      <c r="Q42" s="63"/>
      <c r="R42" s="63"/>
      <c r="S42" s="63"/>
      <c r="T42" s="63"/>
      <c r="U42" s="63"/>
      <c r="V42" s="63"/>
      <c r="W42" s="63"/>
      <c r="X42" s="63"/>
      <c r="Y42" s="63"/>
      <c r="Z42" s="63"/>
      <c r="AA42" s="63"/>
      <c r="AB42" s="63"/>
    </row>
    <row r="43" spans="6:28" x14ac:dyDescent="0.2">
      <c r="F43" s="63"/>
      <c r="G43" s="63"/>
      <c r="H43" s="63"/>
      <c r="I43" s="63"/>
      <c r="J43" s="63"/>
      <c r="K43" s="63"/>
      <c r="L43" s="63"/>
      <c r="M43" s="63"/>
      <c r="N43" s="63"/>
      <c r="O43" s="63"/>
      <c r="P43" s="63"/>
      <c r="Q43" s="63"/>
      <c r="R43" s="63"/>
      <c r="S43" s="63"/>
      <c r="T43" s="63"/>
      <c r="U43" s="63"/>
      <c r="V43" s="63"/>
      <c r="W43" s="63"/>
      <c r="X43" s="63"/>
      <c r="Y43" s="63"/>
      <c r="Z43" s="63"/>
      <c r="AA43" s="63"/>
      <c r="AB43" s="63"/>
    </row>
    <row r="44" spans="6:28" x14ac:dyDescent="0.2">
      <c r="F44" s="63"/>
      <c r="G44" s="63"/>
      <c r="H44" s="63"/>
      <c r="I44" s="63"/>
      <c r="J44" s="63"/>
      <c r="K44" s="63"/>
      <c r="L44" s="63"/>
      <c r="M44" s="63"/>
      <c r="N44" s="63"/>
      <c r="O44" s="63"/>
      <c r="P44" s="63"/>
      <c r="Q44" s="63"/>
      <c r="R44" s="63"/>
      <c r="S44" s="63"/>
      <c r="T44" s="63"/>
      <c r="U44" s="63"/>
      <c r="V44" s="63"/>
      <c r="W44" s="63"/>
      <c r="X44" s="63"/>
      <c r="Y44" s="63"/>
      <c r="Z44" s="63"/>
      <c r="AA44" s="63"/>
      <c r="AB44" s="63"/>
    </row>
    <row r="45" spans="6:28" x14ac:dyDescent="0.2">
      <c r="F45" s="63"/>
      <c r="G45" s="63"/>
      <c r="H45" s="63"/>
      <c r="I45" s="63"/>
      <c r="J45" s="63"/>
      <c r="K45" s="63"/>
      <c r="L45" s="63"/>
      <c r="M45" s="63"/>
      <c r="N45" s="63"/>
      <c r="O45" s="63"/>
      <c r="P45" s="63"/>
      <c r="Q45" s="63"/>
      <c r="R45" s="63"/>
      <c r="S45" s="63"/>
      <c r="T45" s="63"/>
      <c r="U45" s="63"/>
      <c r="V45" s="63"/>
      <c r="W45" s="63"/>
      <c r="X45" s="63"/>
      <c r="Y45" s="63"/>
      <c r="Z45" s="63"/>
      <c r="AA45" s="63"/>
      <c r="AB45" s="63"/>
    </row>
    <row r="46" spans="6:28" x14ac:dyDescent="0.2">
      <c r="F46" s="63"/>
      <c r="G46" s="63"/>
      <c r="H46" s="63"/>
      <c r="I46" s="63"/>
      <c r="J46" s="63"/>
      <c r="K46" s="63"/>
      <c r="L46" s="63"/>
      <c r="M46" s="63"/>
      <c r="N46" s="63"/>
      <c r="O46" s="63"/>
      <c r="P46" s="63"/>
      <c r="Q46" s="63"/>
      <c r="R46" s="63"/>
      <c r="S46" s="63"/>
      <c r="T46" s="63"/>
      <c r="U46" s="63"/>
      <c r="V46" s="63"/>
      <c r="W46" s="63"/>
      <c r="X46" s="63"/>
      <c r="Y46" s="63"/>
      <c r="Z46" s="63"/>
      <c r="AA46" s="63"/>
      <c r="AB46" s="63"/>
    </row>
    <row r="47" spans="6:28" x14ac:dyDescent="0.2">
      <c r="F47" s="63"/>
      <c r="G47" s="63"/>
      <c r="H47" s="63"/>
      <c r="I47" s="63"/>
      <c r="J47" s="63"/>
      <c r="K47" s="63"/>
      <c r="L47" s="63"/>
      <c r="M47" s="63"/>
      <c r="N47" s="63"/>
      <c r="O47" s="63"/>
      <c r="P47" s="63"/>
      <c r="Q47" s="63"/>
      <c r="R47" s="63"/>
      <c r="S47" s="63"/>
      <c r="T47" s="63"/>
      <c r="U47" s="63"/>
      <c r="V47" s="63"/>
      <c r="W47" s="63"/>
      <c r="X47" s="63"/>
      <c r="Y47" s="63"/>
      <c r="Z47" s="63"/>
      <c r="AA47" s="63"/>
      <c r="AB47" s="63"/>
    </row>
    <row r="48" spans="6:28" x14ac:dyDescent="0.2">
      <c r="F48" s="63"/>
      <c r="G48" s="63"/>
      <c r="H48" s="63"/>
      <c r="I48" s="63"/>
      <c r="J48" s="63"/>
      <c r="K48" s="63"/>
      <c r="L48" s="63"/>
      <c r="M48" s="63"/>
      <c r="N48" s="63"/>
      <c r="O48" s="63"/>
      <c r="P48" s="63"/>
      <c r="Q48" s="63"/>
      <c r="R48" s="63"/>
      <c r="S48" s="63"/>
      <c r="T48" s="63"/>
      <c r="U48" s="63"/>
      <c r="V48" s="63"/>
      <c r="W48" s="63"/>
      <c r="X48" s="63"/>
      <c r="Y48" s="63"/>
      <c r="Z48" s="63"/>
      <c r="AA48" s="63"/>
      <c r="AB48" s="63"/>
    </row>
    <row r="49" spans="6:28" x14ac:dyDescent="0.2">
      <c r="F49" s="63"/>
      <c r="G49" s="63"/>
      <c r="H49" s="63"/>
      <c r="I49" s="63"/>
      <c r="J49" s="63"/>
      <c r="K49" s="63"/>
      <c r="L49" s="63"/>
      <c r="M49" s="63"/>
      <c r="N49" s="63"/>
      <c r="O49" s="63"/>
      <c r="P49" s="63"/>
      <c r="Q49" s="63"/>
      <c r="R49" s="63"/>
      <c r="S49" s="63"/>
      <c r="T49" s="63"/>
      <c r="U49" s="63"/>
      <c r="V49" s="63"/>
      <c r="W49" s="63"/>
      <c r="X49" s="63"/>
      <c r="Y49" s="63"/>
      <c r="Z49" s="63"/>
      <c r="AA49" s="63"/>
      <c r="AB49" s="63"/>
    </row>
    <row r="50" spans="6:28" x14ac:dyDescent="0.2">
      <c r="F50" s="63"/>
      <c r="G50" s="63"/>
      <c r="H50" s="63"/>
      <c r="I50" s="63"/>
      <c r="J50" s="63"/>
      <c r="K50" s="63"/>
      <c r="L50" s="63"/>
      <c r="M50" s="63"/>
      <c r="N50" s="63"/>
      <c r="O50" s="63"/>
      <c r="P50" s="63"/>
      <c r="Q50" s="63"/>
      <c r="R50" s="63"/>
      <c r="S50" s="63"/>
      <c r="T50" s="63"/>
      <c r="U50" s="63"/>
      <c r="V50" s="63"/>
      <c r="W50" s="63"/>
      <c r="X50" s="63"/>
      <c r="Y50" s="63"/>
      <c r="Z50" s="63"/>
      <c r="AA50" s="63"/>
      <c r="AB50" s="63"/>
    </row>
    <row r="51" spans="6:28" x14ac:dyDescent="0.2">
      <c r="F51" s="63"/>
      <c r="G51" s="63"/>
      <c r="H51" s="63"/>
      <c r="I51" s="63"/>
      <c r="J51" s="63"/>
      <c r="K51" s="63"/>
      <c r="L51" s="63"/>
      <c r="M51" s="63"/>
      <c r="N51" s="63"/>
      <c r="O51" s="63"/>
      <c r="P51" s="63"/>
      <c r="Q51" s="63"/>
      <c r="R51" s="63"/>
      <c r="S51" s="63"/>
      <c r="T51" s="63"/>
      <c r="U51" s="63"/>
      <c r="V51" s="63"/>
      <c r="W51" s="63"/>
      <c r="X51" s="63"/>
      <c r="Y51" s="63"/>
      <c r="Z51" s="63"/>
      <c r="AA51" s="63"/>
      <c r="AB51" s="63"/>
    </row>
    <row r="52" spans="6:28" x14ac:dyDescent="0.2">
      <c r="F52" s="63"/>
      <c r="G52" s="63"/>
      <c r="H52" s="63"/>
      <c r="I52" s="63"/>
      <c r="J52" s="63"/>
      <c r="K52" s="63"/>
      <c r="L52" s="63"/>
      <c r="M52" s="63"/>
      <c r="N52" s="63"/>
      <c r="O52" s="63"/>
      <c r="P52" s="63"/>
      <c r="Q52" s="63"/>
      <c r="R52" s="63"/>
      <c r="S52" s="63"/>
      <c r="T52" s="63"/>
      <c r="U52" s="63"/>
      <c r="V52" s="63"/>
      <c r="W52" s="63"/>
      <c r="X52" s="63"/>
      <c r="Y52" s="63"/>
      <c r="Z52" s="63"/>
      <c r="AA52" s="63"/>
      <c r="AB52" s="63"/>
    </row>
    <row r="53" spans="6:28" x14ac:dyDescent="0.2">
      <c r="F53" s="63"/>
      <c r="G53" s="63"/>
      <c r="H53" s="63"/>
      <c r="I53" s="63"/>
      <c r="J53" s="63"/>
      <c r="K53" s="63"/>
      <c r="L53" s="63"/>
      <c r="M53" s="63"/>
      <c r="N53" s="63"/>
      <c r="O53" s="63"/>
      <c r="P53" s="63"/>
      <c r="Q53" s="63"/>
      <c r="R53" s="63"/>
      <c r="S53" s="63"/>
      <c r="T53" s="63"/>
      <c r="U53" s="63"/>
      <c r="V53" s="63"/>
      <c r="W53" s="63"/>
      <c r="X53" s="63"/>
      <c r="Y53" s="63"/>
      <c r="Z53" s="63"/>
      <c r="AA53" s="63"/>
      <c r="AB53" s="63"/>
    </row>
    <row r="54" spans="6:28" x14ac:dyDescent="0.2">
      <c r="F54" s="63"/>
      <c r="G54" s="63"/>
      <c r="H54" s="63"/>
      <c r="I54" s="63"/>
      <c r="J54" s="63"/>
      <c r="K54" s="63"/>
      <c r="L54" s="63"/>
      <c r="M54" s="63"/>
      <c r="N54" s="63"/>
      <c r="O54" s="63"/>
      <c r="P54" s="63"/>
      <c r="Q54" s="63"/>
      <c r="R54" s="63"/>
      <c r="S54" s="63"/>
      <c r="T54" s="63"/>
      <c r="U54" s="63"/>
      <c r="V54" s="63"/>
      <c r="W54" s="63"/>
      <c r="X54" s="63"/>
      <c r="Y54" s="63"/>
      <c r="Z54" s="63"/>
      <c r="AA54" s="63"/>
      <c r="AB54" s="63"/>
    </row>
    <row r="55" spans="6:28" x14ac:dyDescent="0.2">
      <c r="F55" s="63"/>
      <c r="G55" s="63"/>
      <c r="H55" s="63"/>
      <c r="I55" s="63"/>
      <c r="J55" s="63"/>
      <c r="K55" s="63"/>
      <c r="L55" s="63"/>
      <c r="M55" s="63"/>
      <c r="N55" s="63"/>
      <c r="O55" s="63"/>
      <c r="P55" s="63"/>
      <c r="Q55" s="63"/>
      <c r="R55" s="63"/>
      <c r="S55" s="63"/>
      <c r="T55" s="63"/>
      <c r="U55" s="63"/>
      <c r="V55" s="63"/>
      <c r="W55" s="63"/>
      <c r="X55" s="63"/>
      <c r="Y55" s="63"/>
      <c r="Z55" s="63"/>
      <c r="AA55" s="63"/>
      <c r="AB55" s="63"/>
    </row>
    <row r="56" spans="6:28" x14ac:dyDescent="0.2">
      <c r="F56" s="63"/>
      <c r="G56" s="63"/>
      <c r="H56" s="63"/>
      <c r="I56" s="63"/>
      <c r="J56" s="63"/>
      <c r="K56" s="63"/>
      <c r="L56" s="63"/>
      <c r="M56" s="63"/>
      <c r="N56" s="63"/>
      <c r="O56" s="63"/>
      <c r="P56" s="63"/>
      <c r="Q56" s="63"/>
      <c r="R56" s="63"/>
      <c r="S56" s="63"/>
      <c r="T56" s="63"/>
      <c r="U56" s="63"/>
      <c r="V56" s="63"/>
      <c r="W56" s="63"/>
      <c r="X56" s="63"/>
      <c r="Y56" s="63"/>
      <c r="Z56" s="63"/>
      <c r="AA56" s="63"/>
      <c r="AB56" s="63"/>
    </row>
    <row r="57" spans="6:28" x14ac:dyDescent="0.2">
      <c r="F57" s="63"/>
      <c r="G57" s="63"/>
      <c r="H57" s="63"/>
      <c r="I57" s="63"/>
      <c r="J57" s="63"/>
      <c r="K57" s="63"/>
      <c r="L57" s="63"/>
      <c r="M57" s="63"/>
      <c r="N57" s="63"/>
      <c r="O57" s="63"/>
      <c r="P57" s="63"/>
      <c r="Q57" s="63"/>
      <c r="R57" s="63"/>
      <c r="S57" s="63"/>
      <c r="T57" s="63"/>
      <c r="U57" s="63"/>
      <c r="V57" s="63"/>
      <c r="W57" s="63"/>
      <c r="X57" s="63"/>
      <c r="Y57" s="63"/>
      <c r="Z57" s="63"/>
      <c r="AA57" s="63"/>
      <c r="AB57" s="63"/>
    </row>
    <row r="58" spans="6:28" x14ac:dyDescent="0.2">
      <c r="F58" s="63"/>
      <c r="G58" s="63"/>
      <c r="H58" s="63"/>
      <c r="I58" s="63"/>
      <c r="J58" s="63"/>
      <c r="K58" s="63"/>
      <c r="L58" s="63"/>
      <c r="M58" s="63"/>
      <c r="N58" s="63"/>
      <c r="O58" s="63"/>
      <c r="P58" s="63"/>
      <c r="Q58" s="63"/>
      <c r="R58" s="63"/>
      <c r="S58" s="63"/>
      <c r="T58" s="63"/>
      <c r="U58" s="63"/>
      <c r="V58" s="63"/>
      <c r="W58" s="63"/>
      <c r="X58" s="63"/>
      <c r="Y58" s="63"/>
      <c r="Z58" s="63"/>
      <c r="AA58" s="63"/>
      <c r="AB58" s="63"/>
    </row>
    <row r="59" spans="6:28" x14ac:dyDescent="0.2">
      <c r="F59" s="63"/>
      <c r="G59" s="63"/>
      <c r="H59" s="63"/>
      <c r="I59" s="63"/>
      <c r="J59" s="63"/>
      <c r="K59" s="63"/>
      <c r="L59" s="63"/>
      <c r="M59" s="63"/>
      <c r="N59" s="63"/>
      <c r="O59" s="63"/>
      <c r="P59" s="63"/>
      <c r="Q59" s="63"/>
      <c r="R59" s="63"/>
      <c r="S59" s="63"/>
      <c r="T59" s="63"/>
      <c r="U59" s="63"/>
      <c r="V59" s="63"/>
      <c r="W59" s="63"/>
      <c r="X59" s="63"/>
      <c r="Y59" s="63"/>
      <c r="Z59" s="63"/>
      <c r="AA59" s="63"/>
      <c r="AB59" s="63"/>
    </row>
    <row r="60" spans="6:28" x14ac:dyDescent="0.2">
      <c r="F60" s="63"/>
      <c r="G60" s="63"/>
      <c r="H60" s="63"/>
      <c r="I60" s="63"/>
      <c r="J60" s="63"/>
      <c r="K60" s="63"/>
      <c r="L60" s="63"/>
      <c r="M60" s="63"/>
      <c r="N60" s="63"/>
      <c r="O60" s="63"/>
      <c r="P60" s="63"/>
      <c r="Q60" s="63"/>
      <c r="R60" s="63"/>
      <c r="S60" s="63"/>
      <c r="T60" s="63"/>
      <c r="U60" s="63"/>
      <c r="V60" s="63"/>
      <c r="W60" s="63"/>
      <c r="X60" s="63"/>
      <c r="Y60" s="63"/>
      <c r="Z60" s="63"/>
      <c r="AA60" s="63"/>
      <c r="AB60" s="63"/>
    </row>
    <row r="61" spans="6:28" x14ac:dyDescent="0.2">
      <c r="F61" s="63"/>
      <c r="G61" s="63"/>
      <c r="H61" s="63"/>
      <c r="I61" s="63"/>
      <c r="J61" s="63"/>
      <c r="K61" s="63"/>
      <c r="L61" s="63"/>
      <c r="M61" s="63"/>
      <c r="N61" s="63"/>
      <c r="O61" s="63"/>
      <c r="P61" s="63"/>
      <c r="Q61" s="63"/>
      <c r="R61" s="63"/>
      <c r="S61" s="63"/>
      <c r="T61" s="63"/>
      <c r="U61" s="63"/>
      <c r="V61" s="63"/>
      <c r="W61" s="63"/>
      <c r="X61" s="63"/>
      <c r="Y61" s="63"/>
      <c r="Z61" s="63"/>
      <c r="AA61" s="63"/>
      <c r="AB61" s="63"/>
    </row>
    <row r="62" spans="6:28" x14ac:dyDescent="0.2">
      <c r="F62" s="63"/>
      <c r="G62" s="63"/>
      <c r="H62" s="63"/>
      <c r="I62" s="63"/>
      <c r="J62" s="63"/>
      <c r="K62" s="63"/>
      <c r="L62" s="63"/>
      <c r="M62" s="63"/>
      <c r="N62" s="63"/>
      <c r="O62" s="63"/>
      <c r="P62" s="63"/>
      <c r="Q62" s="63"/>
      <c r="R62" s="63"/>
      <c r="S62" s="63"/>
      <c r="T62" s="63"/>
      <c r="U62" s="63"/>
      <c r="V62" s="63"/>
      <c r="W62" s="63"/>
      <c r="X62" s="63"/>
      <c r="Y62" s="63"/>
      <c r="Z62" s="63"/>
      <c r="AA62" s="63"/>
      <c r="AB62" s="63"/>
    </row>
    <row r="63" spans="6:28" x14ac:dyDescent="0.2">
      <c r="F63" s="63"/>
      <c r="G63" s="63"/>
      <c r="H63" s="63"/>
      <c r="I63" s="63"/>
      <c r="J63" s="63"/>
      <c r="K63" s="63"/>
      <c r="L63" s="63"/>
      <c r="M63" s="63"/>
      <c r="N63" s="63"/>
      <c r="O63" s="63"/>
      <c r="P63" s="63"/>
      <c r="Q63" s="63"/>
      <c r="R63" s="63"/>
      <c r="S63" s="63"/>
      <c r="T63" s="63"/>
      <c r="U63" s="63"/>
      <c r="V63" s="63"/>
      <c r="W63" s="63"/>
      <c r="X63" s="63"/>
      <c r="Y63" s="63"/>
      <c r="Z63" s="63"/>
      <c r="AA63" s="63"/>
      <c r="AB63" s="63"/>
    </row>
    <row r="64" spans="6:28" x14ac:dyDescent="0.2">
      <c r="F64" s="63"/>
      <c r="G64" s="63"/>
      <c r="H64" s="63"/>
      <c r="I64" s="63"/>
      <c r="J64" s="63"/>
      <c r="K64" s="63"/>
      <c r="L64" s="63"/>
      <c r="M64" s="63"/>
      <c r="N64" s="63"/>
      <c r="O64" s="63"/>
      <c r="P64" s="63"/>
      <c r="Q64" s="63"/>
      <c r="R64" s="63"/>
      <c r="S64" s="63"/>
      <c r="T64" s="63"/>
      <c r="U64" s="63"/>
      <c r="V64" s="63"/>
      <c r="W64" s="63"/>
      <c r="X64" s="63"/>
      <c r="Y64" s="63"/>
      <c r="Z64" s="63"/>
      <c r="AA64" s="63"/>
      <c r="AB64" s="63"/>
    </row>
    <row r="65" spans="6:28" x14ac:dyDescent="0.2">
      <c r="F65" s="63"/>
      <c r="G65" s="63"/>
      <c r="H65" s="63"/>
      <c r="I65" s="63"/>
      <c r="J65" s="63"/>
      <c r="K65" s="63"/>
      <c r="L65" s="63"/>
      <c r="M65" s="63"/>
      <c r="N65" s="63"/>
      <c r="O65" s="63"/>
      <c r="P65" s="63"/>
      <c r="Q65" s="63"/>
      <c r="R65" s="63"/>
      <c r="S65" s="63"/>
      <c r="T65" s="63"/>
      <c r="U65" s="63"/>
      <c r="V65" s="63"/>
      <c r="W65" s="63"/>
      <c r="X65" s="63"/>
      <c r="Y65" s="63"/>
      <c r="Z65" s="63"/>
      <c r="AA65" s="63"/>
      <c r="AB65" s="63"/>
    </row>
    <row r="66" spans="6:28" x14ac:dyDescent="0.2">
      <c r="F66" s="63"/>
      <c r="G66" s="63"/>
      <c r="H66" s="63"/>
      <c r="I66" s="63"/>
      <c r="J66" s="63"/>
      <c r="K66" s="63"/>
      <c r="L66" s="63"/>
      <c r="M66" s="63"/>
      <c r="N66" s="63"/>
      <c r="O66" s="63"/>
      <c r="P66" s="63"/>
      <c r="Q66" s="63"/>
      <c r="R66" s="63"/>
      <c r="S66" s="63"/>
      <c r="T66" s="63"/>
      <c r="U66" s="63"/>
      <c r="V66" s="63"/>
      <c r="W66" s="63"/>
      <c r="X66" s="63"/>
      <c r="Y66" s="63"/>
      <c r="Z66" s="63"/>
      <c r="AA66" s="63"/>
      <c r="AB66" s="63"/>
    </row>
    <row r="67" spans="6:28" x14ac:dyDescent="0.2">
      <c r="F67" s="63"/>
      <c r="G67" s="63"/>
      <c r="H67" s="63"/>
      <c r="I67" s="63"/>
      <c r="J67" s="63"/>
      <c r="K67" s="63"/>
      <c r="L67" s="63"/>
      <c r="M67" s="63"/>
      <c r="N67" s="63"/>
      <c r="O67" s="63"/>
      <c r="P67" s="63"/>
      <c r="Q67" s="63"/>
      <c r="R67" s="63"/>
      <c r="S67" s="63"/>
      <c r="T67" s="63"/>
      <c r="U67" s="63"/>
      <c r="V67" s="63"/>
      <c r="W67" s="63"/>
      <c r="X67" s="63"/>
      <c r="Y67" s="63"/>
      <c r="Z67" s="63"/>
      <c r="AA67" s="63"/>
      <c r="AB67" s="63"/>
    </row>
    <row r="68" spans="6:28" x14ac:dyDescent="0.2">
      <c r="F68" s="63"/>
      <c r="G68" s="63"/>
      <c r="H68" s="63"/>
      <c r="I68" s="63"/>
      <c r="J68" s="63"/>
      <c r="K68" s="63"/>
      <c r="L68" s="63"/>
      <c r="M68" s="63"/>
      <c r="N68" s="63"/>
      <c r="O68" s="63"/>
      <c r="P68" s="63"/>
      <c r="Q68" s="63"/>
      <c r="R68" s="63"/>
      <c r="S68" s="63"/>
      <c r="T68" s="63"/>
      <c r="U68" s="63"/>
      <c r="V68" s="63"/>
      <c r="W68" s="63"/>
      <c r="X68" s="63"/>
      <c r="Y68" s="63"/>
      <c r="Z68" s="63"/>
      <c r="AA68" s="63"/>
      <c r="AB68" s="63"/>
    </row>
    <row r="69" spans="6:28" x14ac:dyDescent="0.2">
      <c r="F69" s="63"/>
      <c r="G69" s="63"/>
      <c r="H69" s="63"/>
      <c r="I69" s="63"/>
      <c r="J69" s="63"/>
      <c r="K69" s="63"/>
      <c r="L69" s="63"/>
      <c r="M69" s="63"/>
      <c r="N69" s="63"/>
      <c r="O69" s="63"/>
      <c r="P69" s="63"/>
      <c r="Q69" s="63"/>
      <c r="R69" s="63"/>
      <c r="S69" s="63"/>
      <c r="T69" s="63"/>
      <c r="U69" s="63"/>
      <c r="V69" s="63"/>
      <c r="W69" s="63"/>
      <c r="X69" s="63"/>
      <c r="Y69" s="63"/>
      <c r="Z69" s="63"/>
      <c r="AA69" s="63"/>
      <c r="AB69" s="63"/>
    </row>
    <row r="70" spans="6:28" x14ac:dyDescent="0.2">
      <c r="F70" s="63"/>
      <c r="G70" s="63"/>
      <c r="H70" s="63"/>
      <c r="I70" s="63"/>
      <c r="J70" s="63"/>
      <c r="K70" s="63"/>
      <c r="L70" s="63"/>
      <c r="M70" s="63"/>
      <c r="N70" s="63"/>
      <c r="O70" s="63"/>
      <c r="P70" s="63"/>
      <c r="Q70" s="63"/>
      <c r="R70" s="63"/>
      <c r="S70" s="63"/>
      <c r="T70" s="63"/>
      <c r="U70" s="63"/>
      <c r="V70" s="63"/>
      <c r="W70" s="63"/>
      <c r="X70" s="63"/>
      <c r="Y70" s="63"/>
      <c r="Z70" s="63"/>
      <c r="AA70" s="63"/>
      <c r="AB70" s="63"/>
    </row>
    <row r="71" spans="6:28" x14ac:dyDescent="0.2">
      <c r="F71" s="63"/>
      <c r="G71" s="63"/>
      <c r="H71" s="63"/>
      <c r="I71" s="63"/>
      <c r="J71" s="63"/>
      <c r="K71" s="63"/>
      <c r="L71" s="63"/>
      <c r="M71" s="63"/>
      <c r="N71" s="63"/>
      <c r="O71" s="63"/>
      <c r="P71" s="63"/>
      <c r="Q71" s="63"/>
      <c r="R71" s="63"/>
      <c r="S71" s="63"/>
      <c r="T71" s="63"/>
      <c r="U71" s="63"/>
      <c r="V71" s="63"/>
      <c r="W71" s="63"/>
      <c r="X71" s="63"/>
      <c r="Y71" s="63"/>
      <c r="Z71" s="63"/>
      <c r="AA71" s="63"/>
      <c r="AB71" s="63"/>
    </row>
    <row r="72" spans="6:28" x14ac:dyDescent="0.2">
      <c r="F72" s="63"/>
      <c r="G72" s="63"/>
      <c r="H72" s="63"/>
      <c r="I72" s="63"/>
      <c r="J72" s="63"/>
      <c r="K72" s="63"/>
      <c r="L72" s="63"/>
      <c r="M72" s="63"/>
      <c r="N72" s="63"/>
      <c r="O72" s="63"/>
      <c r="P72" s="63"/>
      <c r="Q72" s="63"/>
      <c r="R72" s="63"/>
      <c r="S72" s="63"/>
      <c r="T72" s="63"/>
      <c r="U72" s="63"/>
      <c r="V72" s="63"/>
      <c r="W72" s="63"/>
      <c r="X72" s="63"/>
      <c r="Y72" s="63"/>
      <c r="Z72" s="63"/>
      <c r="AA72" s="63"/>
      <c r="AB72" s="63"/>
    </row>
    <row r="73" spans="6:28" x14ac:dyDescent="0.2">
      <c r="F73" s="63"/>
      <c r="G73" s="63"/>
      <c r="H73" s="63"/>
      <c r="I73" s="63"/>
      <c r="J73" s="63"/>
      <c r="K73" s="63"/>
      <c r="L73" s="63"/>
      <c r="M73" s="63"/>
      <c r="N73" s="63"/>
      <c r="O73" s="63"/>
      <c r="P73" s="63"/>
      <c r="Q73" s="63"/>
      <c r="R73" s="63"/>
      <c r="S73" s="63"/>
      <c r="T73" s="63"/>
      <c r="U73" s="63"/>
      <c r="V73" s="63"/>
      <c r="W73" s="63"/>
      <c r="X73" s="63"/>
      <c r="Y73" s="63"/>
      <c r="Z73" s="63"/>
      <c r="AA73" s="63"/>
      <c r="AB73" s="63"/>
    </row>
    <row r="74" spans="6:28" x14ac:dyDescent="0.2">
      <c r="F74" s="63"/>
      <c r="G74" s="63"/>
      <c r="H74" s="63"/>
      <c r="I74" s="63"/>
      <c r="J74" s="63"/>
      <c r="K74" s="63"/>
      <c r="L74" s="63"/>
      <c r="M74" s="63"/>
      <c r="N74" s="63"/>
      <c r="O74" s="63"/>
      <c r="P74" s="63"/>
      <c r="Q74" s="63"/>
      <c r="R74" s="63"/>
      <c r="S74" s="63"/>
      <c r="T74" s="63"/>
      <c r="U74" s="63"/>
      <c r="V74" s="63"/>
      <c r="W74" s="63"/>
      <c r="X74" s="63"/>
      <c r="Y74" s="63"/>
      <c r="Z74" s="63"/>
      <c r="AA74" s="63"/>
      <c r="AB74" s="63"/>
    </row>
    <row r="75" spans="6:28" x14ac:dyDescent="0.2">
      <c r="F75" s="63"/>
      <c r="G75" s="63"/>
      <c r="H75" s="63"/>
      <c r="I75" s="63"/>
      <c r="J75" s="63"/>
      <c r="K75" s="63"/>
      <c r="L75" s="63"/>
      <c r="M75" s="63"/>
      <c r="N75" s="63"/>
      <c r="O75" s="63"/>
      <c r="P75" s="63"/>
      <c r="Q75" s="63"/>
      <c r="R75" s="63"/>
      <c r="S75" s="63"/>
      <c r="T75" s="63"/>
      <c r="U75" s="63"/>
      <c r="V75" s="63"/>
      <c r="W75" s="63"/>
      <c r="X75" s="63"/>
      <c r="Y75" s="63"/>
      <c r="Z75" s="63"/>
      <c r="AA75" s="63"/>
      <c r="AB75" s="63"/>
    </row>
    <row r="76" spans="6:28" x14ac:dyDescent="0.2">
      <c r="F76" s="63"/>
      <c r="G76" s="63"/>
      <c r="H76" s="63"/>
      <c r="I76" s="63"/>
      <c r="J76" s="63"/>
      <c r="K76" s="63"/>
      <c r="L76" s="63"/>
      <c r="M76" s="63"/>
      <c r="N76" s="63"/>
      <c r="O76" s="63"/>
      <c r="P76" s="63"/>
      <c r="Q76" s="63"/>
      <c r="R76" s="63"/>
      <c r="S76" s="63"/>
      <c r="T76" s="63"/>
      <c r="U76" s="63"/>
      <c r="V76" s="63"/>
      <c r="W76" s="63"/>
      <c r="X76" s="63"/>
      <c r="Y76" s="63"/>
      <c r="Z76" s="63"/>
      <c r="AA76" s="63"/>
      <c r="AB76" s="63"/>
    </row>
    <row r="77" spans="6:28" x14ac:dyDescent="0.2">
      <c r="F77" s="63"/>
      <c r="G77" s="63"/>
      <c r="H77" s="63"/>
      <c r="I77" s="63"/>
      <c r="J77" s="63"/>
      <c r="K77" s="63"/>
      <c r="L77" s="63"/>
      <c r="M77" s="63"/>
      <c r="N77" s="63"/>
      <c r="O77" s="63"/>
      <c r="P77" s="63"/>
      <c r="Q77" s="63"/>
      <c r="R77" s="63"/>
      <c r="S77" s="63"/>
      <c r="T77" s="63"/>
      <c r="U77" s="63"/>
      <c r="V77" s="63"/>
      <c r="W77" s="63"/>
      <c r="X77" s="63"/>
      <c r="Y77" s="63"/>
      <c r="Z77" s="63"/>
      <c r="AA77" s="63"/>
      <c r="AB77" s="63"/>
    </row>
    <row r="78" spans="6:28" x14ac:dyDescent="0.2">
      <c r="F78" s="63"/>
      <c r="G78" s="63"/>
      <c r="H78" s="63"/>
      <c r="I78" s="63"/>
      <c r="J78" s="63"/>
      <c r="K78" s="63"/>
      <c r="L78" s="63"/>
      <c r="M78" s="63"/>
      <c r="N78" s="63"/>
      <c r="O78" s="63"/>
      <c r="P78" s="63"/>
      <c r="Q78" s="63"/>
      <c r="R78" s="63"/>
      <c r="S78" s="63"/>
      <c r="T78" s="63"/>
      <c r="U78" s="63"/>
      <c r="V78" s="63"/>
      <c r="W78" s="63"/>
      <c r="X78" s="63"/>
      <c r="Y78" s="63"/>
      <c r="Z78" s="63"/>
      <c r="AA78" s="63"/>
      <c r="AB78" s="63"/>
    </row>
    <row r="79" spans="6:28" x14ac:dyDescent="0.2">
      <c r="F79" s="63"/>
      <c r="G79" s="63"/>
      <c r="H79" s="63"/>
      <c r="I79" s="63"/>
      <c r="J79" s="63"/>
      <c r="K79" s="63"/>
      <c r="L79" s="63"/>
      <c r="M79" s="63"/>
      <c r="N79" s="63"/>
      <c r="O79" s="63"/>
      <c r="P79" s="63"/>
      <c r="Q79" s="63"/>
      <c r="R79" s="63"/>
      <c r="S79" s="63"/>
      <c r="T79" s="63"/>
      <c r="U79" s="63"/>
      <c r="V79" s="63"/>
      <c r="W79" s="63"/>
      <c r="X79" s="63"/>
      <c r="Y79" s="63"/>
      <c r="Z79" s="63"/>
      <c r="AA79" s="63"/>
      <c r="AB79" s="63"/>
    </row>
    <row r="80" spans="6:28" x14ac:dyDescent="0.2">
      <c r="F80" s="63"/>
      <c r="G80" s="63"/>
      <c r="H80" s="63"/>
      <c r="I80" s="63"/>
      <c r="J80" s="63"/>
      <c r="K80" s="63"/>
      <c r="L80" s="63"/>
      <c r="M80" s="63"/>
      <c r="N80" s="63"/>
      <c r="O80" s="63"/>
      <c r="P80" s="63"/>
      <c r="Q80" s="63"/>
      <c r="R80" s="63"/>
      <c r="S80" s="63"/>
      <c r="T80" s="63"/>
      <c r="U80" s="63"/>
      <c r="V80" s="63"/>
      <c r="W80" s="63"/>
      <c r="X80" s="63"/>
      <c r="Y80" s="63"/>
      <c r="Z80" s="63"/>
      <c r="AA80" s="63"/>
      <c r="AB80" s="63"/>
    </row>
    <row r="81" spans="6:28" x14ac:dyDescent="0.2">
      <c r="F81" s="63"/>
      <c r="G81" s="63"/>
      <c r="H81" s="63"/>
      <c r="I81" s="63"/>
      <c r="J81" s="63"/>
      <c r="K81" s="63"/>
      <c r="L81" s="63"/>
      <c r="M81" s="63"/>
      <c r="N81" s="63"/>
      <c r="O81" s="63"/>
      <c r="P81" s="63"/>
      <c r="Q81" s="63"/>
      <c r="R81" s="63"/>
      <c r="S81" s="63"/>
      <c r="T81" s="63"/>
      <c r="U81" s="63"/>
      <c r="V81" s="63"/>
      <c r="W81" s="63"/>
      <c r="X81" s="63"/>
      <c r="Y81" s="63"/>
      <c r="Z81" s="63"/>
      <c r="AA81" s="63"/>
      <c r="AB81" s="63"/>
    </row>
    <row r="82" spans="6:28" x14ac:dyDescent="0.2">
      <c r="F82" s="63"/>
      <c r="G82" s="63"/>
      <c r="H82" s="63"/>
      <c r="I82" s="63"/>
      <c r="J82" s="63"/>
      <c r="K82" s="63"/>
      <c r="L82" s="63"/>
      <c r="M82" s="63"/>
      <c r="N82" s="63"/>
      <c r="O82" s="63"/>
      <c r="P82" s="63"/>
      <c r="Q82" s="63"/>
      <c r="R82" s="63"/>
      <c r="S82" s="63"/>
      <c r="T82" s="63"/>
      <c r="U82" s="63"/>
      <c r="V82" s="63"/>
      <c r="W82" s="63"/>
      <c r="X82" s="63"/>
      <c r="Y82" s="63"/>
      <c r="Z82" s="63"/>
      <c r="AA82" s="63"/>
      <c r="AB82" s="63"/>
    </row>
    <row r="83" spans="6:28" x14ac:dyDescent="0.2">
      <c r="F83" s="63"/>
      <c r="G83" s="63"/>
      <c r="H83" s="63"/>
      <c r="I83" s="63"/>
      <c r="J83" s="63"/>
      <c r="K83" s="63"/>
      <c r="L83" s="63"/>
      <c r="M83" s="63"/>
      <c r="N83" s="63"/>
      <c r="O83" s="63"/>
      <c r="P83" s="63"/>
      <c r="Q83" s="63"/>
      <c r="R83" s="63"/>
      <c r="S83" s="63"/>
      <c r="T83" s="63"/>
      <c r="U83" s="63"/>
      <c r="V83" s="63"/>
      <c r="W83" s="63"/>
      <c r="X83" s="63"/>
      <c r="Y83" s="63"/>
      <c r="Z83" s="63"/>
      <c r="AA83" s="63"/>
      <c r="AB83" s="63"/>
    </row>
    <row r="84" spans="6:28" x14ac:dyDescent="0.2">
      <c r="F84" s="63"/>
      <c r="G84" s="63"/>
      <c r="H84" s="63"/>
      <c r="I84" s="63"/>
      <c r="J84" s="63"/>
      <c r="K84" s="63"/>
      <c r="L84" s="63"/>
      <c r="M84" s="63"/>
      <c r="N84" s="63"/>
      <c r="O84" s="63"/>
      <c r="P84" s="63"/>
      <c r="Q84" s="63"/>
      <c r="R84" s="63"/>
      <c r="S84" s="63"/>
      <c r="T84" s="63"/>
      <c r="U84" s="63"/>
      <c r="V84" s="63"/>
      <c r="W84" s="63"/>
      <c r="X84" s="63"/>
      <c r="Y84" s="63"/>
      <c r="Z84" s="63"/>
      <c r="AA84" s="63"/>
      <c r="AB84" s="63"/>
    </row>
    <row r="85" spans="6:28" x14ac:dyDescent="0.2">
      <c r="F85" s="63"/>
      <c r="G85" s="63"/>
      <c r="H85" s="63"/>
      <c r="I85" s="63"/>
      <c r="J85" s="63"/>
      <c r="K85" s="63"/>
      <c r="L85" s="63"/>
      <c r="M85" s="63"/>
      <c r="N85" s="63"/>
      <c r="O85" s="63"/>
      <c r="P85" s="63"/>
      <c r="Q85" s="63"/>
      <c r="R85" s="63"/>
      <c r="S85" s="63"/>
      <c r="T85" s="63"/>
      <c r="U85" s="63"/>
      <c r="V85" s="63"/>
      <c r="W85" s="63"/>
      <c r="X85" s="63"/>
      <c r="Y85" s="63"/>
      <c r="Z85" s="63"/>
      <c r="AA85" s="63"/>
      <c r="AB85" s="63"/>
    </row>
    <row r="86" spans="6:28" x14ac:dyDescent="0.2">
      <c r="F86" s="63"/>
      <c r="G86" s="63"/>
      <c r="H86" s="63"/>
      <c r="I86" s="63"/>
      <c r="J86" s="63"/>
      <c r="K86" s="63"/>
      <c r="L86" s="63"/>
      <c r="M86" s="63"/>
      <c r="N86" s="63"/>
      <c r="O86" s="63"/>
      <c r="P86" s="63"/>
      <c r="Q86" s="63"/>
      <c r="R86" s="63"/>
      <c r="S86" s="63"/>
      <c r="T86" s="63"/>
      <c r="U86" s="63"/>
      <c r="V86" s="63"/>
      <c r="W86" s="63"/>
      <c r="X86" s="63"/>
      <c r="Y86" s="63"/>
      <c r="Z86" s="63"/>
      <c r="AA86" s="63"/>
      <c r="AB86" s="63"/>
    </row>
    <row r="87" spans="6:28" x14ac:dyDescent="0.2">
      <c r="F87" s="63"/>
      <c r="G87" s="63"/>
      <c r="H87" s="63"/>
      <c r="I87" s="63"/>
      <c r="J87" s="63"/>
      <c r="K87" s="63"/>
      <c r="L87" s="63"/>
      <c r="M87" s="63"/>
      <c r="N87" s="63"/>
      <c r="O87" s="63"/>
      <c r="P87" s="63"/>
      <c r="Q87" s="63"/>
      <c r="R87" s="63"/>
      <c r="S87" s="63"/>
      <c r="T87" s="63"/>
      <c r="U87" s="63"/>
      <c r="V87" s="63"/>
      <c r="W87" s="63"/>
      <c r="X87" s="63"/>
      <c r="Y87" s="63"/>
      <c r="Z87" s="63"/>
      <c r="AA87" s="63"/>
      <c r="AB87" s="63"/>
    </row>
    <row r="88" spans="6:28" x14ac:dyDescent="0.2">
      <c r="F88" s="63"/>
      <c r="G88" s="63"/>
      <c r="H88" s="63"/>
      <c r="I88" s="63"/>
      <c r="J88" s="63"/>
      <c r="K88" s="63"/>
      <c r="L88" s="63"/>
      <c r="M88" s="63"/>
      <c r="N88" s="63"/>
      <c r="O88" s="63"/>
      <c r="P88" s="63"/>
      <c r="Q88" s="63"/>
      <c r="R88" s="63"/>
      <c r="S88" s="63"/>
      <c r="T88" s="63"/>
      <c r="U88" s="63"/>
      <c r="V88" s="63"/>
      <c r="W88" s="63"/>
      <c r="X88" s="63"/>
      <c r="Y88" s="63"/>
      <c r="Z88" s="63"/>
      <c r="AA88" s="63"/>
      <c r="AB88" s="63"/>
    </row>
    <row r="89" spans="6:28" x14ac:dyDescent="0.2">
      <c r="F89" s="63"/>
      <c r="G89" s="63"/>
      <c r="H89" s="63"/>
      <c r="I89" s="63"/>
      <c r="J89" s="63"/>
      <c r="K89" s="63"/>
      <c r="L89" s="63"/>
      <c r="M89" s="63"/>
      <c r="N89" s="63"/>
      <c r="O89" s="63"/>
      <c r="P89" s="63"/>
      <c r="Q89" s="63"/>
      <c r="R89" s="63"/>
      <c r="S89" s="63"/>
      <c r="T89" s="63"/>
      <c r="U89" s="63"/>
      <c r="V89" s="63"/>
      <c r="W89" s="63"/>
      <c r="X89" s="63"/>
      <c r="Y89" s="63"/>
      <c r="Z89" s="63"/>
      <c r="AA89" s="63"/>
      <c r="AB89" s="63"/>
    </row>
    <row r="90" spans="6:28" x14ac:dyDescent="0.2">
      <c r="F90" s="63"/>
      <c r="G90" s="63"/>
      <c r="H90" s="63"/>
      <c r="I90" s="63"/>
      <c r="J90" s="63"/>
      <c r="K90" s="63"/>
      <c r="L90" s="63"/>
      <c r="M90" s="63"/>
      <c r="N90" s="63"/>
      <c r="O90" s="63"/>
      <c r="P90" s="63"/>
      <c r="Q90" s="63"/>
      <c r="R90" s="63"/>
      <c r="S90" s="63"/>
      <c r="T90" s="63"/>
      <c r="U90" s="63"/>
      <c r="V90" s="63"/>
      <c r="W90" s="63"/>
      <c r="X90" s="63"/>
      <c r="Y90" s="63"/>
      <c r="Z90" s="63"/>
      <c r="AA90" s="63"/>
      <c r="AB90" s="63"/>
    </row>
    <row r="91" spans="6:28" x14ac:dyDescent="0.2">
      <c r="F91" s="63"/>
      <c r="G91" s="63"/>
      <c r="H91" s="63"/>
      <c r="I91" s="63"/>
      <c r="J91" s="63"/>
      <c r="K91" s="63"/>
      <c r="L91" s="63"/>
      <c r="M91" s="63"/>
      <c r="N91" s="63"/>
      <c r="O91" s="63"/>
      <c r="P91" s="63"/>
      <c r="Q91" s="63"/>
      <c r="R91" s="63"/>
      <c r="S91" s="63"/>
      <c r="T91" s="63"/>
      <c r="U91" s="63"/>
      <c r="V91" s="63"/>
      <c r="W91" s="63"/>
      <c r="X91" s="63"/>
      <c r="Y91" s="63"/>
      <c r="Z91" s="63"/>
      <c r="AA91" s="63"/>
      <c r="AB91" s="63"/>
    </row>
    <row r="92" spans="6:28" x14ac:dyDescent="0.2">
      <c r="F92" s="63"/>
      <c r="G92" s="63"/>
      <c r="H92" s="63"/>
      <c r="I92" s="63"/>
      <c r="J92" s="63"/>
      <c r="K92" s="63"/>
      <c r="L92" s="63"/>
      <c r="M92" s="63"/>
      <c r="N92" s="63"/>
      <c r="O92" s="63"/>
      <c r="P92" s="63"/>
      <c r="Q92" s="63"/>
      <c r="R92" s="63"/>
      <c r="S92" s="63"/>
      <c r="T92" s="63"/>
      <c r="U92" s="63"/>
      <c r="V92" s="63"/>
      <c r="W92" s="63"/>
      <c r="X92" s="63"/>
      <c r="Y92" s="63"/>
      <c r="Z92" s="63"/>
      <c r="AA92" s="63"/>
      <c r="AB92" s="63"/>
    </row>
    <row r="93" spans="6:28" x14ac:dyDescent="0.2">
      <c r="F93" s="63"/>
      <c r="G93" s="63"/>
      <c r="H93" s="63"/>
      <c r="I93" s="63"/>
      <c r="J93" s="63"/>
      <c r="K93" s="63"/>
      <c r="L93" s="63"/>
      <c r="M93" s="63"/>
      <c r="N93" s="63"/>
      <c r="O93" s="63"/>
      <c r="P93" s="63"/>
      <c r="Q93" s="63"/>
      <c r="R93" s="63"/>
      <c r="S93" s="63"/>
      <c r="T93" s="63"/>
      <c r="U93" s="63"/>
      <c r="V93" s="63"/>
      <c r="W93" s="63"/>
      <c r="X93" s="63"/>
      <c r="Y93" s="63"/>
      <c r="Z93" s="63"/>
      <c r="AA93" s="63"/>
      <c r="AB93" s="63"/>
    </row>
    <row r="94" spans="6:28" x14ac:dyDescent="0.2">
      <c r="F94" s="63"/>
      <c r="G94" s="63"/>
      <c r="H94" s="63"/>
      <c r="I94" s="63"/>
      <c r="J94" s="63"/>
      <c r="K94" s="63"/>
      <c r="L94" s="63"/>
      <c r="M94" s="63"/>
      <c r="N94" s="63"/>
      <c r="O94" s="63"/>
      <c r="P94" s="63"/>
      <c r="Q94" s="63"/>
      <c r="R94" s="63"/>
      <c r="S94" s="63"/>
      <c r="T94" s="63"/>
      <c r="U94" s="63"/>
      <c r="V94" s="63"/>
      <c r="W94" s="63"/>
      <c r="X94" s="63"/>
      <c r="Y94" s="63"/>
      <c r="Z94" s="63"/>
      <c r="AA94" s="63"/>
      <c r="AB94" s="63"/>
    </row>
    <row r="95" spans="6:28" x14ac:dyDescent="0.2">
      <c r="F95" s="63"/>
      <c r="G95" s="63"/>
      <c r="H95" s="63"/>
      <c r="I95" s="63"/>
      <c r="J95" s="63"/>
      <c r="K95" s="63"/>
      <c r="L95" s="63"/>
      <c r="M95" s="63"/>
      <c r="N95" s="63"/>
      <c r="O95" s="63"/>
      <c r="P95" s="63"/>
      <c r="Q95" s="63"/>
      <c r="R95" s="63"/>
      <c r="S95" s="63"/>
      <c r="T95" s="63"/>
      <c r="U95" s="63"/>
      <c r="V95" s="63"/>
      <c r="W95" s="63"/>
      <c r="X95" s="63"/>
      <c r="Y95" s="63"/>
      <c r="Z95" s="63"/>
      <c r="AA95" s="63"/>
      <c r="AB95" s="63"/>
    </row>
    <row r="96" spans="6:28" x14ac:dyDescent="0.2">
      <c r="F96" s="63"/>
      <c r="G96" s="63"/>
      <c r="H96" s="63"/>
      <c r="I96" s="63"/>
      <c r="J96" s="63"/>
      <c r="K96" s="63"/>
      <c r="L96" s="63"/>
      <c r="M96" s="63"/>
      <c r="N96" s="63"/>
      <c r="O96" s="63"/>
      <c r="P96" s="63"/>
      <c r="Q96" s="63"/>
      <c r="R96" s="63"/>
      <c r="S96" s="63"/>
      <c r="T96" s="63"/>
      <c r="U96" s="63"/>
      <c r="V96" s="63"/>
      <c r="W96" s="63"/>
      <c r="X96" s="63"/>
      <c r="Y96" s="63"/>
      <c r="Z96" s="63"/>
      <c r="AA96" s="63"/>
      <c r="AB96" s="63"/>
    </row>
    <row r="97" spans="6:28" x14ac:dyDescent="0.2">
      <c r="F97" s="63"/>
      <c r="G97" s="63"/>
      <c r="H97" s="63"/>
      <c r="I97" s="63"/>
      <c r="J97" s="63"/>
      <c r="K97" s="63"/>
      <c r="L97" s="63"/>
      <c r="M97" s="63"/>
      <c r="N97" s="63"/>
      <c r="O97" s="63"/>
      <c r="P97" s="63"/>
      <c r="Q97" s="63"/>
      <c r="R97" s="63"/>
      <c r="S97" s="63"/>
      <c r="T97" s="63"/>
      <c r="U97" s="63"/>
      <c r="V97" s="63"/>
      <c r="W97" s="63"/>
      <c r="X97" s="63"/>
      <c r="Y97" s="63"/>
      <c r="Z97" s="63"/>
      <c r="AA97" s="63"/>
      <c r="AB97" s="63"/>
    </row>
    <row r="98" spans="6:28" x14ac:dyDescent="0.2">
      <c r="F98" s="63"/>
      <c r="G98" s="63"/>
      <c r="H98" s="63"/>
      <c r="I98" s="63"/>
      <c r="J98" s="63"/>
      <c r="K98" s="63"/>
      <c r="L98" s="63"/>
      <c r="M98" s="63"/>
      <c r="N98" s="63"/>
      <c r="O98" s="63"/>
      <c r="P98" s="63"/>
      <c r="Q98" s="63"/>
      <c r="R98" s="63"/>
      <c r="S98" s="63"/>
      <c r="T98" s="63"/>
      <c r="U98" s="63"/>
      <c r="V98" s="63"/>
      <c r="W98" s="63"/>
      <c r="X98" s="63"/>
      <c r="Y98" s="63"/>
      <c r="Z98" s="63"/>
      <c r="AA98" s="63"/>
      <c r="AB98" s="63"/>
    </row>
    <row r="99" spans="6:28" x14ac:dyDescent="0.2">
      <c r="F99" s="63"/>
      <c r="G99" s="63"/>
      <c r="H99" s="63"/>
      <c r="I99" s="63"/>
      <c r="J99" s="63"/>
      <c r="K99" s="63"/>
      <c r="L99" s="63"/>
      <c r="M99" s="63"/>
      <c r="N99" s="63"/>
      <c r="O99" s="63"/>
      <c r="P99" s="63"/>
      <c r="Q99" s="63"/>
      <c r="R99" s="63"/>
      <c r="S99" s="63"/>
      <c r="T99" s="63"/>
      <c r="U99" s="63"/>
      <c r="V99" s="63"/>
      <c r="W99" s="63"/>
      <c r="X99" s="63"/>
      <c r="Y99" s="63"/>
      <c r="Z99" s="63"/>
      <c r="AA99" s="63"/>
      <c r="AB99" s="63"/>
    </row>
    <row r="100" spans="6:28" x14ac:dyDescent="0.2">
      <c r="F100" s="63"/>
      <c r="G100" s="63"/>
      <c r="H100" s="63"/>
      <c r="I100" s="63"/>
      <c r="J100" s="63"/>
      <c r="K100" s="63"/>
      <c r="L100" s="63"/>
      <c r="M100" s="63"/>
      <c r="N100" s="63"/>
      <c r="O100" s="63"/>
      <c r="P100" s="63"/>
      <c r="Q100" s="63"/>
      <c r="R100" s="63"/>
      <c r="S100" s="63"/>
      <c r="T100" s="63"/>
      <c r="U100" s="63"/>
      <c r="V100" s="63"/>
      <c r="W100" s="63"/>
      <c r="X100" s="63"/>
      <c r="Y100" s="63"/>
      <c r="Z100" s="63"/>
      <c r="AA100" s="63"/>
      <c r="AB100" s="63"/>
    </row>
    <row r="101" spans="6:28" x14ac:dyDescent="0.2">
      <c r="F101" s="63"/>
      <c r="G101" s="63"/>
      <c r="H101" s="63"/>
      <c r="I101" s="63"/>
      <c r="J101" s="63"/>
      <c r="K101" s="63"/>
      <c r="L101" s="63"/>
      <c r="M101" s="63"/>
      <c r="N101" s="63"/>
      <c r="O101" s="63"/>
      <c r="P101" s="63"/>
      <c r="Q101" s="63"/>
      <c r="R101" s="63"/>
      <c r="S101" s="63"/>
      <c r="T101" s="63"/>
      <c r="U101" s="63"/>
      <c r="V101" s="63"/>
      <c r="W101" s="63"/>
      <c r="X101" s="63"/>
      <c r="Y101" s="63"/>
      <c r="Z101" s="63"/>
      <c r="AA101" s="63"/>
      <c r="AB101" s="63"/>
    </row>
    <row r="102" spans="6:28" x14ac:dyDescent="0.2">
      <c r="F102" s="63"/>
      <c r="G102" s="63"/>
      <c r="H102" s="63"/>
      <c r="I102" s="63"/>
      <c r="J102" s="63"/>
      <c r="K102" s="63"/>
      <c r="L102" s="63"/>
      <c r="M102" s="63"/>
      <c r="N102" s="63"/>
      <c r="O102" s="63"/>
      <c r="P102" s="63"/>
      <c r="Q102" s="63"/>
      <c r="R102" s="63"/>
      <c r="S102" s="63"/>
      <c r="T102" s="63"/>
      <c r="U102" s="63"/>
      <c r="V102" s="63"/>
      <c r="W102" s="63"/>
      <c r="X102" s="63"/>
      <c r="Y102" s="63"/>
      <c r="Z102" s="63"/>
      <c r="AA102" s="63"/>
      <c r="AB102" s="63"/>
    </row>
    <row r="103" spans="6:28" x14ac:dyDescent="0.2">
      <c r="F103" s="63"/>
      <c r="G103" s="63"/>
      <c r="H103" s="63"/>
      <c r="I103" s="63"/>
      <c r="J103" s="63"/>
      <c r="K103" s="63"/>
      <c r="L103" s="63"/>
      <c r="M103" s="63"/>
      <c r="N103" s="63"/>
      <c r="O103" s="63"/>
      <c r="P103" s="63"/>
      <c r="Q103" s="63"/>
      <c r="R103" s="63"/>
      <c r="S103" s="63"/>
      <c r="T103" s="63"/>
      <c r="U103" s="63"/>
      <c r="V103" s="63"/>
      <c r="W103" s="63"/>
      <c r="X103" s="63"/>
      <c r="Y103" s="63"/>
      <c r="Z103" s="63"/>
      <c r="AA103" s="63"/>
      <c r="AB103" s="63"/>
    </row>
    <row r="104" spans="6:28" x14ac:dyDescent="0.2">
      <c r="F104" s="63"/>
      <c r="G104" s="63"/>
      <c r="H104" s="63"/>
      <c r="I104" s="63"/>
      <c r="J104" s="63"/>
      <c r="K104" s="63"/>
      <c r="L104" s="63"/>
      <c r="M104" s="63"/>
      <c r="N104" s="63"/>
      <c r="O104" s="63"/>
      <c r="P104" s="63"/>
      <c r="Q104" s="63"/>
      <c r="R104" s="63"/>
      <c r="S104" s="63"/>
      <c r="T104" s="63"/>
      <c r="U104" s="63"/>
      <c r="V104" s="63"/>
      <c r="W104" s="63"/>
      <c r="X104" s="63"/>
      <c r="Y104" s="63"/>
      <c r="Z104" s="63"/>
      <c r="AA104" s="63"/>
      <c r="AB104" s="63"/>
    </row>
    <row r="105" spans="6:28" x14ac:dyDescent="0.2">
      <c r="F105" s="63"/>
      <c r="G105" s="63"/>
      <c r="H105" s="63"/>
      <c r="I105" s="63"/>
      <c r="J105" s="63"/>
      <c r="K105" s="63"/>
      <c r="L105" s="63"/>
      <c r="M105" s="63"/>
      <c r="N105" s="63"/>
      <c r="O105" s="63"/>
      <c r="P105" s="63"/>
      <c r="Q105" s="63"/>
      <c r="R105" s="63"/>
      <c r="S105" s="63"/>
      <c r="T105" s="63"/>
      <c r="U105" s="63"/>
      <c r="V105" s="63"/>
      <c r="W105" s="63"/>
      <c r="X105" s="63"/>
      <c r="Y105" s="63"/>
      <c r="Z105" s="63"/>
      <c r="AA105" s="63"/>
      <c r="AB105" s="63"/>
    </row>
    <row r="106" spans="6:28" x14ac:dyDescent="0.2">
      <c r="F106" s="63"/>
      <c r="G106" s="63"/>
      <c r="H106" s="63"/>
      <c r="I106" s="63"/>
      <c r="J106" s="63"/>
      <c r="K106" s="63"/>
      <c r="L106" s="63"/>
      <c r="M106" s="63"/>
      <c r="N106" s="63"/>
      <c r="O106" s="63"/>
      <c r="P106" s="63"/>
      <c r="Q106" s="63"/>
      <c r="R106" s="63"/>
      <c r="S106" s="63"/>
      <c r="T106" s="63"/>
      <c r="U106" s="63"/>
      <c r="V106" s="63"/>
      <c r="W106" s="63"/>
      <c r="X106" s="63"/>
      <c r="Y106" s="63"/>
      <c r="Z106" s="63"/>
      <c r="AA106" s="63"/>
      <c r="AB106" s="63"/>
    </row>
    <row r="107" spans="6:28" x14ac:dyDescent="0.2">
      <c r="F107" s="63"/>
      <c r="G107" s="63"/>
      <c r="H107" s="63"/>
      <c r="I107" s="63"/>
      <c r="J107" s="63"/>
      <c r="K107" s="63"/>
      <c r="L107" s="63"/>
      <c r="M107" s="63"/>
      <c r="N107" s="63"/>
      <c r="O107" s="63"/>
      <c r="P107" s="63"/>
      <c r="Q107" s="63"/>
      <c r="R107" s="63"/>
      <c r="S107" s="63"/>
      <c r="T107" s="63"/>
      <c r="U107" s="63"/>
      <c r="V107" s="63"/>
      <c r="W107" s="63"/>
      <c r="X107" s="63"/>
      <c r="Y107" s="63"/>
      <c r="Z107" s="63"/>
      <c r="AA107" s="63"/>
      <c r="AB107" s="63"/>
    </row>
    <row r="108" spans="6:28" x14ac:dyDescent="0.2">
      <c r="F108" s="63"/>
      <c r="G108" s="63"/>
      <c r="H108" s="63"/>
      <c r="I108" s="63"/>
      <c r="J108" s="63"/>
      <c r="K108" s="63"/>
      <c r="L108" s="63"/>
      <c r="M108" s="63"/>
      <c r="N108" s="63"/>
      <c r="O108" s="63"/>
      <c r="P108" s="63"/>
      <c r="Q108" s="63"/>
      <c r="R108" s="63"/>
      <c r="S108" s="63"/>
      <c r="T108" s="63"/>
      <c r="U108" s="63"/>
      <c r="V108" s="63"/>
      <c r="W108" s="63"/>
      <c r="X108" s="63"/>
      <c r="Y108" s="63"/>
      <c r="Z108" s="63"/>
      <c r="AA108" s="63"/>
      <c r="AB108" s="63"/>
    </row>
    <row r="109" spans="6:28" x14ac:dyDescent="0.2">
      <c r="F109" s="63"/>
      <c r="G109" s="63"/>
      <c r="H109" s="63"/>
      <c r="I109" s="63"/>
      <c r="J109" s="63"/>
      <c r="K109" s="63"/>
      <c r="L109" s="63"/>
      <c r="M109" s="63"/>
      <c r="N109" s="63"/>
      <c r="O109" s="63"/>
      <c r="P109" s="63"/>
      <c r="Q109" s="63"/>
      <c r="R109" s="63"/>
      <c r="S109" s="63"/>
      <c r="T109" s="63"/>
      <c r="U109" s="63"/>
      <c r="V109" s="63"/>
      <c r="W109" s="63"/>
      <c r="X109" s="63"/>
      <c r="Y109" s="63"/>
      <c r="Z109" s="63"/>
      <c r="AA109" s="63"/>
      <c r="AB109" s="63"/>
    </row>
    <row r="110" spans="6:28" x14ac:dyDescent="0.2">
      <c r="F110" s="63"/>
      <c r="G110" s="63"/>
      <c r="H110" s="63"/>
      <c r="I110" s="63"/>
      <c r="J110" s="63"/>
      <c r="K110" s="63"/>
      <c r="L110" s="63"/>
      <c r="M110" s="63"/>
      <c r="N110" s="63"/>
      <c r="O110" s="63"/>
      <c r="P110" s="63"/>
      <c r="Q110" s="63"/>
      <c r="R110" s="63"/>
      <c r="S110" s="63"/>
      <c r="T110" s="63"/>
      <c r="U110" s="63"/>
      <c r="V110" s="63"/>
      <c r="W110" s="63"/>
      <c r="X110" s="63"/>
      <c r="Y110" s="63"/>
      <c r="Z110" s="63"/>
      <c r="AA110" s="63"/>
      <c r="AB110" s="63"/>
    </row>
    <row r="111" spans="6:28" x14ac:dyDescent="0.2">
      <c r="F111" s="63"/>
      <c r="G111" s="63"/>
      <c r="H111" s="63"/>
      <c r="I111" s="63"/>
      <c r="J111" s="63"/>
      <c r="K111" s="63"/>
      <c r="L111" s="63"/>
      <c r="M111" s="63"/>
      <c r="N111" s="63"/>
      <c r="O111" s="63"/>
      <c r="P111" s="63"/>
      <c r="Q111" s="63"/>
      <c r="R111" s="63"/>
      <c r="S111" s="63"/>
      <c r="T111" s="63"/>
      <c r="U111" s="63"/>
      <c r="V111" s="63"/>
      <c r="W111" s="63"/>
      <c r="X111" s="63"/>
      <c r="Y111" s="63"/>
      <c r="Z111" s="63"/>
      <c r="AA111" s="63"/>
      <c r="AB111" s="63"/>
    </row>
    <row r="112" spans="6:28" x14ac:dyDescent="0.2">
      <c r="F112" s="63"/>
      <c r="G112" s="63"/>
      <c r="H112" s="63"/>
      <c r="I112" s="63"/>
      <c r="J112" s="63"/>
      <c r="K112" s="63"/>
      <c r="L112" s="63"/>
      <c r="M112" s="63"/>
      <c r="N112" s="63"/>
      <c r="O112" s="63"/>
      <c r="P112" s="63"/>
      <c r="Q112" s="63"/>
      <c r="R112" s="63"/>
      <c r="S112" s="63"/>
      <c r="T112" s="63"/>
      <c r="U112" s="63"/>
      <c r="V112" s="63"/>
      <c r="W112" s="63"/>
      <c r="X112" s="63"/>
      <c r="Y112" s="63"/>
      <c r="Z112" s="63"/>
      <c r="AA112" s="63"/>
      <c r="AB112" s="63"/>
    </row>
    <row r="113" spans="6:28" x14ac:dyDescent="0.2">
      <c r="F113" s="63"/>
      <c r="G113" s="63"/>
      <c r="H113" s="63"/>
      <c r="I113" s="63"/>
      <c r="J113" s="63"/>
      <c r="K113" s="63"/>
      <c r="L113" s="63"/>
      <c r="M113" s="63"/>
      <c r="N113" s="63"/>
      <c r="O113" s="63"/>
      <c r="P113" s="63"/>
      <c r="Q113" s="63"/>
      <c r="R113" s="63"/>
      <c r="S113" s="63"/>
      <c r="T113" s="63"/>
      <c r="U113" s="63"/>
      <c r="V113" s="63"/>
      <c r="W113" s="63"/>
      <c r="X113" s="63"/>
      <c r="Y113" s="63"/>
      <c r="Z113" s="63"/>
      <c r="AA113" s="63"/>
      <c r="AB113" s="63"/>
    </row>
    <row r="114" spans="6:28" x14ac:dyDescent="0.2">
      <c r="F114" s="63"/>
      <c r="G114" s="63"/>
      <c r="H114" s="63"/>
      <c r="I114" s="63"/>
      <c r="J114" s="63"/>
      <c r="K114" s="63"/>
      <c r="L114" s="63"/>
      <c r="M114" s="63"/>
      <c r="N114" s="63"/>
      <c r="O114" s="63"/>
      <c r="P114" s="63"/>
      <c r="Q114" s="63"/>
      <c r="R114" s="63"/>
      <c r="S114" s="63"/>
      <c r="T114" s="63"/>
      <c r="U114" s="63"/>
      <c r="V114" s="63"/>
      <c r="W114" s="63"/>
      <c r="X114" s="63"/>
      <c r="Y114" s="63"/>
      <c r="Z114" s="63"/>
      <c r="AA114" s="63"/>
      <c r="AB114" s="63"/>
    </row>
    <row r="115" spans="6:28" x14ac:dyDescent="0.2">
      <c r="F115" s="63"/>
      <c r="G115" s="63"/>
      <c r="H115" s="63"/>
      <c r="I115" s="63"/>
      <c r="J115" s="63"/>
      <c r="K115" s="63"/>
      <c r="L115" s="63"/>
      <c r="M115" s="63"/>
      <c r="N115" s="63"/>
      <c r="O115" s="63"/>
      <c r="P115" s="63"/>
      <c r="Q115" s="63"/>
      <c r="R115" s="63"/>
      <c r="S115" s="63"/>
      <c r="T115" s="63"/>
      <c r="U115" s="63"/>
      <c r="V115" s="63"/>
      <c r="W115" s="63"/>
      <c r="X115" s="63"/>
      <c r="Y115" s="63"/>
      <c r="Z115" s="63"/>
      <c r="AA115" s="63"/>
      <c r="AB115" s="63"/>
    </row>
    <row r="116" spans="6:28" x14ac:dyDescent="0.2">
      <c r="F116" s="63"/>
      <c r="G116" s="63"/>
      <c r="H116" s="63"/>
      <c r="I116" s="63"/>
      <c r="J116" s="63"/>
      <c r="K116" s="63"/>
      <c r="L116" s="63"/>
      <c r="M116" s="63"/>
      <c r="N116" s="63"/>
      <c r="O116" s="63"/>
      <c r="P116" s="63"/>
      <c r="Q116" s="63"/>
      <c r="R116" s="63"/>
      <c r="S116" s="63"/>
      <c r="T116" s="63"/>
      <c r="U116" s="63"/>
      <c r="V116" s="63"/>
      <c r="W116" s="63"/>
      <c r="X116" s="63"/>
      <c r="Y116" s="63"/>
      <c r="Z116" s="63"/>
      <c r="AA116" s="63"/>
      <c r="AB116" s="63"/>
    </row>
    <row r="117" spans="6:28" x14ac:dyDescent="0.2">
      <c r="F117" s="63"/>
      <c r="G117" s="63"/>
      <c r="H117" s="63"/>
      <c r="I117" s="63"/>
      <c r="J117" s="63"/>
      <c r="K117" s="63"/>
      <c r="L117" s="63"/>
      <c r="M117" s="63"/>
      <c r="N117" s="63"/>
      <c r="O117" s="63"/>
      <c r="P117" s="63"/>
      <c r="Q117" s="63"/>
      <c r="R117" s="63"/>
      <c r="S117" s="63"/>
      <c r="T117" s="63"/>
      <c r="U117" s="63"/>
      <c r="V117" s="63"/>
      <c r="W117" s="63"/>
      <c r="X117" s="63"/>
      <c r="Y117" s="63"/>
      <c r="Z117" s="63"/>
      <c r="AA117" s="63"/>
      <c r="AB117" s="63"/>
    </row>
    <row r="118" spans="6:28" x14ac:dyDescent="0.2">
      <c r="F118" s="63"/>
      <c r="G118" s="63"/>
      <c r="H118" s="63"/>
      <c r="I118" s="63"/>
      <c r="J118" s="63"/>
      <c r="K118" s="63"/>
      <c r="L118" s="63"/>
      <c r="M118" s="63"/>
      <c r="N118" s="63"/>
      <c r="O118" s="63"/>
      <c r="P118" s="63"/>
      <c r="Q118" s="63"/>
      <c r="R118" s="63"/>
      <c r="S118" s="63"/>
      <c r="T118" s="63"/>
      <c r="U118" s="63"/>
      <c r="V118" s="63"/>
      <c r="W118" s="63"/>
      <c r="X118" s="63"/>
      <c r="Y118" s="63"/>
      <c r="Z118" s="63"/>
      <c r="AA118" s="63"/>
      <c r="AB118" s="63"/>
    </row>
    <row r="119" spans="6:28" x14ac:dyDescent="0.2">
      <c r="F119" s="63"/>
      <c r="G119" s="63"/>
      <c r="H119" s="63"/>
      <c r="I119" s="63"/>
      <c r="J119" s="63"/>
      <c r="K119" s="63"/>
      <c r="L119" s="63"/>
      <c r="M119" s="63"/>
      <c r="N119" s="63"/>
      <c r="O119" s="63"/>
      <c r="P119" s="63"/>
      <c r="Q119" s="63"/>
      <c r="R119" s="63"/>
      <c r="S119" s="63"/>
      <c r="T119" s="63"/>
      <c r="U119" s="63"/>
      <c r="V119" s="63"/>
      <c r="W119" s="63"/>
      <c r="X119" s="63"/>
      <c r="Y119" s="63"/>
      <c r="Z119" s="63"/>
      <c r="AA119" s="63"/>
      <c r="AB119" s="63"/>
    </row>
    <row r="120" spans="6:28" x14ac:dyDescent="0.2">
      <c r="F120" s="63"/>
      <c r="G120" s="63"/>
      <c r="H120" s="63"/>
      <c r="I120" s="63"/>
      <c r="J120" s="63"/>
      <c r="K120" s="63"/>
      <c r="L120" s="63"/>
      <c r="M120" s="63"/>
      <c r="N120" s="63"/>
      <c r="O120" s="63"/>
      <c r="P120" s="63"/>
      <c r="Q120" s="63"/>
      <c r="R120" s="63"/>
      <c r="S120" s="63"/>
      <c r="T120" s="63"/>
      <c r="U120" s="63"/>
      <c r="V120" s="63"/>
      <c r="W120" s="63"/>
      <c r="X120" s="63"/>
      <c r="Y120" s="63"/>
      <c r="Z120" s="63"/>
      <c r="AA120" s="63"/>
      <c r="AB120" s="63"/>
    </row>
    <row r="121" spans="6:28" x14ac:dyDescent="0.2">
      <c r="F121" s="63"/>
      <c r="G121" s="63"/>
      <c r="H121" s="63"/>
      <c r="I121" s="63"/>
      <c r="J121" s="63"/>
      <c r="K121" s="63"/>
      <c r="L121" s="63"/>
      <c r="M121" s="63"/>
      <c r="N121" s="63"/>
      <c r="O121" s="63"/>
      <c r="P121" s="63"/>
      <c r="Q121" s="63"/>
      <c r="R121" s="63"/>
      <c r="S121" s="63"/>
      <c r="T121" s="63"/>
      <c r="U121" s="63"/>
      <c r="V121" s="63"/>
      <c r="W121" s="63"/>
      <c r="X121" s="63"/>
      <c r="Y121" s="63"/>
      <c r="Z121" s="63"/>
      <c r="AA121" s="63"/>
      <c r="AB121" s="63"/>
    </row>
    <row r="122" spans="6:28" x14ac:dyDescent="0.2">
      <c r="F122" s="63"/>
      <c r="G122" s="63"/>
      <c r="H122" s="63"/>
      <c r="I122" s="63"/>
      <c r="J122" s="63"/>
      <c r="K122" s="63"/>
      <c r="L122" s="63"/>
      <c r="M122" s="63"/>
      <c r="N122" s="63"/>
      <c r="O122" s="63"/>
      <c r="P122" s="63"/>
      <c r="Q122" s="63"/>
      <c r="R122" s="63"/>
      <c r="S122" s="63"/>
      <c r="T122" s="63"/>
      <c r="U122" s="63"/>
      <c r="V122" s="63"/>
      <c r="W122" s="63"/>
      <c r="X122" s="63"/>
      <c r="Y122" s="63"/>
      <c r="Z122" s="63"/>
      <c r="AA122" s="63"/>
      <c r="AB122" s="63"/>
    </row>
    <row r="123" spans="6:28" x14ac:dyDescent="0.2">
      <c r="F123" s="63"/>
      <c r="G123" s="63"/>
      <c r="H123" s="63"/>
      <c r="I123" s="63"/>
      <c r="J123" s="63"/>
      <c r="K123" s="63"/>
      <c r="L123" s="63"/>
      <c r="M123" s="63"/>
      <c r="N123" s="63"/>
      <c r="O123" s="63"/>
      <c r="P123" s="63"/>
      <c r="Q123" s="63"/>
      <c r="R123" s="63"/>
      <c r="S123" s="63"/>
      <c r="T123" s="63"/>
      <c r="U123" s="63"/>
      <c r="V123" s="63"/>
      <c r="W123" s="63"/>
      <c r="X123" s="63"/>
      <c r="Y123" s="63"/>
      <c r="Z123" s="63"/>
      <c r="AA123" s="63"/>
      <c r="AB123" s="63"/>
    </row>
    <row r="124" spans="6:28" x14ac:dyDescent="0.2">
      <c r="F124" s="63"/>
      <c r="G124" s="63"/>
      <c r="H124" s="63"/>
      <c r="I124" s="63"/>
      <c r="J124" s="63"/>
      <c r="K124" s="63"/>
      <c r="L124" s="63"/>
      <c r="M124" s="63"/>
      <c r="N124" s="63"/>
      <c r="O124" s="63"/>
      <c r="P124" s="63"/>
      <c r="Q124" s="63"/>
      <c r="R124" s="63"/>
      <c r="S124" s="63"/>
      <c r="T124" s="63"/>
      <c r="U124" s="63"/>
      <c r="V124" s="63"/>
      <c r="W124" s="63"/>
      <c r="X124" s="63"/>
      <c r="Y124" s="63"/>
      <c r="Z124" s="63"/>
      <c r="AA124" s="63"/>
      <c r="AB124" s="63"/>
    </row>
    <row r="125" spans="6:28" x14ac:dyDescent="0.2">
      <c r="F125" s="63"/>
      <c r="G125" s="63"/>
      <c r="H125" s="63"/>
      <c r="I125" s="63"/>
      <c r="J125" s="63"/>
      <c r="K125" s="63"/>
      <c r="L125" s="63"/>
      <c r="M125" s="63"/>
      <c r="N125" s="63"/>
      <c r="O125" s="63"/>
      <c r="P125" s="63"/>
      <c r="Q125" s="63"/>
      <c r="R125" s="63"/>
      <c r="S125" s="63"/>
      <c r="T125" s="63"/>
      <c r="U125" s="63"/>
      <c r="V125" s="63"/>
      <c r="W125" s="63"/>
      <c r="X125" s="63"/>
      <c r="Y125" s="63"/>
      <c r="Z125" s="63"/>
      <c r="AA125" s="63"/>
      <c r="AB125" s="63"/>
    </row>
    <row r="126" spans="6:28" x14ac:dyDescent="0.2">
      <c r="F126" s="63"/>
      <c r="G126" s="63"/>
      <c r="H126" s="63"/>
      <c r="I126" s="63"/>
      <c r="J126" s="63"/>
      <c r="K126" s="63"/>
      <c r="L126" s="63"/>
      <c r="M126" s="63"/>
      <c r="N126" s="63"/>
      <c r="O126" s="63"/>
      <c r="P126" s="63"/>
      <c r="Q126" s="63"/>
      <c r="R126" s="63"/>
      <c r="S126" s="63"/>
      <c r="T126" s="63"/>
      <c r="U126" s="63"/>
      <c r="V126" s="63"/>
      <c r="W126" s="63"/>
      <c r="X126" s="63"/>
      <c r="Y126" s="63"/>
      <c r="Z126" s="63"/>
      <c r="AA126" s="63"/>
      <c r="AB126" s="63"/>
    </row>
    <row r="127" spans="6:28" x14ac:dyDescent="0.2">
      <c r="F127" s="63"/>
      <c r="G127" s="63"/>
      <c r="H127" s="63"/>
      <c r="I127" s="63"/>
      <c r="J127" s="63"/>
      <c r="K127" s="63"/>
      <c r="L127" s="63"/>
      <c r="M127" s="63"/>
      <c r="N127" s="63"/>
      <c r="O127" s="63"/>
      <c r="P127" s="63"/>
      <c r="Q127" s="63"/>
      <c r="R127" s="63"/>
      <c r="S127" s="63"/>
      <c r="T127" s="63"/>
      <c r="U127" s="63"/>
      <c r="V127" s="63"/>
      <c r="W127" s="63"/>
      <c r="X127" s="63"/>
      <c r="Y127" s="63"/>
      <c r="Z127" s="63"/>
      <c r="AA127" s="63"/>
      <c r="AB127" s="63"/>
    </row>
    <row r="128" spans="6:28" x14ac:dyDescent="0.2">
      <c r="F128" s="63"/>
      <c r="G128" s="63"/>
      <c r="H128" s="63"/>
      <c r="I128" s="63"/>
      <c r="J128" s="63"/>
      <c r="K128" s="63"/>
      <c r="L128" s="63"/>
      <c r="M128" s="63"/>
      <c r="N128" s="63"/>
      <c r="O128" s="63"/>
      <c r="P128" s="63"/>
      <c r="Q128" s="63"/>
      <c r="R128" s="63"/>
      <c r="S128" s="63"/>
      <c r="T128" s="63"/>
      <c r="U128" s="63"/>
      <c r="V128" s="63"/>
      <c r="W128" s="63"/>
      <c r="X128" s="63"/>
      <c r="Y128" s="63"/>
      <c r="Z128" s="63"/>
      <c r="AA128" s="63"/>
      <c r="AB128" s="63"/>
    </row>
    <row r="129" spans="1:28" x14ac:dyDescent="0.2">
      <c r="F129" s="63"/>
      <c r="G129" s="63"/>
      <c r="H129" s="63"/>
      <c r="I129" s="63"/>
      <c r="J129" s="63"/>
      <c r="K129" s="63"/>
      <c r="L129" s="63"/>
      <c r="M129" s="63"/>
      <c r="N129" s="63"/>
      <c r="O129" s="63"/>
      <c r="P129" s="63"/>
      <c r="Q129" s="63"/>
      <c r="R129" s="63"/>
      <c r="S129" s="63"/>
      <c r="T129" s="63"/>
      <c r="U129" s="63"/>
      <c r="V129" s="63"/>
      <c r="W129" s="63"/>
      <c r="X129" s="63"/>
      <c r="Y129" s="63"/>
      <c r="Z129" s="63"/>
      <c r="AA129" s="63"/>
      <c r="AB129" s="63"/>
    </row>
    <row r="130" spans="1:28" x14ac:dyDescent="0.2">
      <c r="F130" s="63"/>
      <c r="G130" s="63"/>
      <c r="H130" s="63"/>
      <c r="I130" s="63"/>
      <c r="J130" s="63"/>
      <c r="K130" s="63"/>
      <c r="L130" s="63"/>
      <c r="M130" s="63"/>
      <c r="N130" s="63"/>
      <c r="O130" s="63"/>
      <c r="P130" s="63"/>
      <c r="Q130" s="63"/>
      <c r="R130" s="63"/>
      <c r="S130" s="63"/>
      <c r="T130" s="63"/>
      <c r="U130" s="63"/>
      <c r="V130" s="63"/>
      <c r="W130" s="63"/>
      <c r="X130" s="63"/>
      <c r="Y130" s="63"/>
      <c r="Z130" s="63"/>
      <c r="AA130" s="63"/>
      <c r="AB130" s="63"/>
    </row>
    <row r="131" spans="1:28" x14ac:dyDescent="0.2">
      <c r="F131" s="63"/>
      <c r="G131" s="63"/>
      <c r="H131" s="63"/>
      <c r="I131" s="63"/>
      <c r="J131" s="63"/>
      <c r="K131" s="63"/>
      <c r="L131" s="63"/>
      <c r="M131" s="63"/>
      <c r="N131" s="63"/>
      <c r="O131" s="63"/>
      <c r="P131" s="63"/>
      <c r="Q131" s="63"/>
      <c r="R131" s="63"/>
      <c r="S131" s="63"/>
      <c r="T131" s="63"/>
      <c r="U131" s="63"/>
      <c r="V131" s="63"/>
      <c r="W131" s="63"/>
      <c r="X131" s="63"/>
      <c r="Y131" s="63"/>
      <c r="Z131" s="63"/>
      <c r="AA131" s="63"/>
      <c r="AB131" s="63"/>
    </row>
    <row r="132" spans="1:28" x14ac:dyDescent="0.2">
      <c r="F132" s="63"/>
      <c r="G132" s="63"/>
      <c r="H132" s="63"/>
      <c r="I132" s="63"/>
      <c r="J132" s="63"/>
      <c r="K132" s="63"/>
      <c r="L132" s="63"/>
      <c r="M132" s="63"/>
      <c r="N132" s="63"/>
      <c r="O132" s="63"/>
      <c r="P132" s="63"/>
      <c r="Q132" s="63"/>
      <c r="R132" s="63"/>
      <c r="S132" s="63"/>
      <c r="T132" s="63"/>
      <c r="U132" s="63"/>
      <c r="V132" s="63"/>
      <c r="W132" s="63"/>
      <c r="X132" s="63"/>
      <c r="Y132" s="63"/>
      <c r="Z132" s="63"/>
      <c r="AA132" s="63"/>
      <c r="AB132" s="63"/>
    </row>
    <row r="133" spans="1:28" x14ac:dyDescent="0.2">
      <c r="F133" s="63"/>
      <c r="G133" s="63"/>
      <c r="H133" s="63"/>
      <c r="I133" s="63"/>
      <c r="J133" s="63"/>
      <c r="K133" s="63"/>
      <c r="L133" s="63"/>
      <c r="M133" s="63"/>
      <c r="N133" s="63"/>
      <c r="O133" s="63"/>
      <c r="P133" s="63"/>
      <c r="Q133" s="63"/>
      <c r="R133" s="63"/>
      <c r="S133" s="63"/>
      <c r="T133" s="63"/>
      <c r="U133" s="63"/>
      <c r="V133" s="63"/>
      <c r="W133" s="63"/>
      <c r="X133" s="63"/>
      <c r="Y133" s="63"/>
      <c r="Z133" s="63"/>
      <c r="AA133" s="63"/>
      <c r="AB133" s="63"/>
    </row>
    <row r="134" spans="1:28" x14ac:dyDescent="0.2">
      <c r="F134" s="63"/>
      <c r="G134" s="63"/>
      <c r="H134" s="63"/>
      <c r="I134" s="63"/>
      <c r="J134" s="63"/>
      <c r="K134" s="63"/>
      <c r="L134" s="63"/>
      <c r="M134" s="63"/>
      <c r="N134" s="63"/>
      <c r="O134" s="63"/>
      <c r="P134" s="63"/>
      <c r="Q134" s="63"/>
      <c r="R134" s="63"/>
      <c r="S134" s="63"/>
      <c r="T134" s="63"/>
      <c r="U134" s="63"/>
      <c r="V134" s="63"/>
      <c r="W134" s="63"/>
      <c r="X134" s="63"/>
      <c r="Y134" s="63"/>
      <c r="Z134" s="63"/>
      <c r="AA134" s="63"/>
      <c r="AB134" s="63"/>
    </row>
    <row r="135" spans="1:28" x14ac:dyDescent="0.2">
      <c r="F135" s="63"/>
      <c r="G135" s="63"/>
      <c r="H135" s="63"/>
      <c r="I135" s="63"/>
      <c r="J135" s="63"/>
      <c r="K135" s="63"/>
      <c r="L135" s="63"/>
      <c r="M135" s="63"/>
      <c r="N135" s="63"/>
      <c r="O135" s="63"/>
      <c r="P135" s="63"/>
      <c r="Q135" s="63"/>
      <c r="R135" s="63"/>
      <c r="S135" s="63"/>
      <c r="T135" s="63"/>
      <c r="U135" s="63"/>
      <c r="V135" s="63"/>
      <c r="W135" s="63"/>
      <c r="X135" s="63"/>
      <c r="Y135" s="63"/>
      <c r="Z135" s="63"/>
      <c r="AA135" s="63"/>
      <c r="AB135" s="63"/>
    </row>
    <row r="136" spans="1:28" x14ac:dyDescent="0.2">
      <c r="A136" s="63"/>
      <c r="B136" s="5"/>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row>
    <row r="137" spans="1:28" x14ac:dyDescent="0.2">
      <c r="A137" s="63"/>
      <c r="B137" s="5"/>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row>
    <row r="138" spans="1:28" x14ac:dyDescent="0.2">
      <c r="A138" s="63"/>
      <c r="B138" s="5"/>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row>
    <row r="139" spans="1:28" x14ac:dyDescent="0.2">
      <c r="A139" s="63"/>
      <c r="B139" s="5"/>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row>
    <row r="140" spans="1:28" x14ac:dyDescent="0.2">
      <c r="A140" s="63"/>
      <c r="B140" s="5"/>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row>
    <row r="141" spans="1:28" x14ac:dyDescent="0.2">
      <c r="A141" s="63"/>
      <c r="B141" s="5"/>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row>
    <row r="142" spans="1:28" x14ac:dyDescent="0.2">
      <c r="A142" s="63"/>
      <c r="B142" s="5"/>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row>
    <row r="143" spans="1:28" x14ac:dyDescent="0.2">
      <c r="A143" s="63"/>
      <c r="B143" s="5"/>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row>
    <row r="144" spans="1:28" x14ac:dyDescent="0.2">
      <c r="A144" s="63"/>
      <c r="B144" s="5"/>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row>
    <row r="145" spans="1:28" x14ac:dyDescent="0.2">
      <c r="A145" s="63"/>
      <c r="B145" s="5"/>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row>
    <row r="146" spans="1:28" x14ac:dyDescent="0.2">
      <c r="A146" s="63"/>
      <c r="B146" s="5"/>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row>
    <row r="147" spans="1:28" x14ac:dyDescent="0.2">
      <c r="A147" s="63"/>
      <c r="B147" s="5"/>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row>
    <row r="148" spans="1:28" x14ac:dyDescent="0.2">
      <c r="A148" s="63"/>
      <c r="B148" s="5"/>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row>
    <row r="149" spans="1:28" x14ac:dyDescent="0.2">
      <c r="A149" s="63"/>
      <c r="B149" s="5"/>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row>
    <row r="150" spans="1:28" x14ac:dyDescent="0.2">
      <c r="A150" s="63"/>
      <c r="B150" s="5"/>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row>
    <row r="151" spans="1:28" x14ac:dyDescent="0.2">
      <c r="A151" s="63"/>
      <c r="B151" s="5"/>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row>
    <row r="152" spans="1:28" x14ac:dyDescent="0.2">
      <c r="A152" s="63"/>
      <c r="B152" s="5"/>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row>
    <row r="153" spans="1:28" x14ac:dyDescent="0.2">
      <c r="A153" s="63"/>
      <c r="B153" s="5"/>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row>
    <row r="154" spans="1:28" x14ac:dyDescent="0.2">
      <c r="A154" s="63"/>
      <c r="B154" s="5"/>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row>
    <row r="155" spans="1:28" x14ac:dyDescent="0.2">
      <c r="A155" s="63"/>
      <c r="B155" s="5"/>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row>
    <row r="156" spans="1:28" x14ac:dyDescent="0.2">
      <c r="A156" s="63"/>
      <c r="B156" s="5"/>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row>
    <row r="157" spans="1:28" x14ac:dyDescent="0.2">
      <c r="A157" s="63"/>
      <c r="B157" s="5"/>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row>
    <row r="158" spans="1:28" x14ac:dyDescent="0.2">
      <c r="A158" s="63"/>
      <c r="B158" s="5"/>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row>
    <row r="159" spans="1:28" x14ac:dyDescent="0.2">
      <c r="A159" s="63"/>
      <c r="B159" s="5"/>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row>
    <row r="160" spans="1:28" x14ac:dyDescent="0.2">
      <c r="A160" s="63"/>
      <c r="B160" s="5"/>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row>
    <row r="161" spans="1:28" x14ac:dyDescent="0.2">
      <c r="A161" s="63"/>
      <c r="B161" s="5"/>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row>
    <row r="162" spans="1:28" x14ac:dyDescent="0.2">
      <c r="A162" s="63"/>
      <c r="B162" s="5"/>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row>
    <row r="163" spans="1:28" x14ac:dyDescent="0.2">
      <c r="A163" s="63"/>
      <c r="B163" s="5"/>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row>
    <row r="164" spans="1:28" x14ac:dyDescent="0.2">
      <c r="A164" s="63"/>
      <c r="B164" s="5"/>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row>
    <row r="165" spans="1:28" x14ac:dyDescent="0.2">
      <c r="A165" s="63"/>
      <c r="B165" s="5"/>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row>
    <row r="166" spans="1:28" x14ac:dyDescent="0.2">
      <c r="A166" s="63"/>
      <c r="B166" s="5"/>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row>
    <row r="167" spans="1:28" x14ac:dyDescent="0.2">
      <c r="A167" s="63"/>
      <c r="B167" s="5"/>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row>
    <row r="168" spans="1:28" x14ac:dyDescent="0.2">
      <c r="A168" s="63"/>
      <c r="B168" s="5"/>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row>
    <row r="169" spans="1:28" x14ac:dyDescent="0.2">
      <c r="A169" s="63"/>
      <c r="B169" s="5"/>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row>
    <row r="170" spans="1:28" x14ac:dyDescent="0.2">
      <c r="A170" s="63"/>
      <c r="B170" s="5"/>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row>
    <row r="171" spans="1:28" x14ac:dyDescent="0.2">
      <c r="A171" s="63"/>
      <c r="B171" s="5"/>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row>
    <row r="172" spans="1:28" x14ac:dyDescent="0.2">
      <c r="A172" s="63"/>
      <c r="B172" s="5"/>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row>
    <row r="173" spans="1:28" x14ac:dyDescent="0.2">
      <c r="A173" s="63"/>
      <c r="B173" s="5"/>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row>
    <row r="174" spans="1:28" x14ac:dyDescent="0.2">
      <c r="A174" s="63"/>
      <c r="B174" s="5"/>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row>
    <row r="175" spans="1:28" x14ac:dyDescent="0.2">
      <c r="A175" s="63"/>
      <c r="B175" s="5"/>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row>
    <row r="176" spans="1:28" x14ac:dyDescent="0.2">
      <c r="A176" s="63"/>
      <c r="B176" s="5"/>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row>
    <row r="177" spans="1:28" x14ac:dyDescent="0.2">
      <c r="A177" s="63"/>
      <c r="B177" s="5"/>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row>
    <row r="178" spans="1:28" x14ac:dyDescent="0.2">
      <c r="A178" s="63"/>
      <c r="B178" s="5"/>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row>
    <row r="179" spans="1:28" x14ac:dyDescent="0.2">
      <c r="A179" s="63"/>
      <c r="B179" s="5"/>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row>
    <row r="180" spans="1:28" x14ac:dyDescent="0.2">
      <c r="A180" s="63"/>
      <c r="B180" s="5"/>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row>
    <row r="181" spans="1:28" x14ac:dyDescent="0.2">
      <c r="A181" s="63"/>
      <c r="B181" s="5"/>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row>
    <row r="182" spans="1:28" x14ac:dyDescent="0.2">
      <c r="A182" s="63"/>
      <c r="B182" s="5"/>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row>
    <row r="183" spans="1:28" x14ac:dyDescent="0.2">
      <c r="A183" s="63"/>
      <c r="B183" s="5"/>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row>
    <row r="184" spans="1:28" x14ac:dyDescent="0.2">
      <c r="A184" s="63"/>
      <c r="B184" s="5"/>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row>
    <row r="185" spans="1:28" x14ac:dyDescent="0.2">
      <c r="A185" s="63"/>
      <c r="B185" s="5"/>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row>
    <row r="186" spans="1:28" x14ac:dyDescent="0.2">
      <c r="A186" s="63"/>
      <c r="B186" s="5"/>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row>
    <row r="187" spans="1:28" x14ac:dyDescent="0.2">
      <c r="A187" s="63"/>
      <c r="B187" s="5"/>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row>
    <row r="188" spans="1:28" x14ac:dyDescent="0.2">
      <c r="A188" s="63"/>
      <c r="B188" s="5"/>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row>
    <row r="189" spans="1:28" x14ac:dyDescent="0.2">
      <c r="A189" s="63"/>
      <c r="B189" s="5"/>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row>
    <row r="190" spans="1:28" x14ac:dyDescent="0.2">
      <c r="A190" s="63"/>
      <c r="B190" s="5"/>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row>
    <row r="191" spans="1:28" x14ac:dyDescent="0.2">
      <c r="A191" s="63"/>
      <c r="B191" s="5"/>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row>
    <row r="192" spans="1:28" x14ac:dyDescent="0.2">
      <c r="A192" s="63"/>
      <c r="B192" s="5"/>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row>
    <row r="193" spans="1:28" x14ac:dyDescent="0.2">
      <c r="A193" s="63"/>
      <c r="B193" s="5"/>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row>
    <row r="194" spans="1:28" x14ac:dyDescent="0.2">
      <c r="A194" s="63"/>
      <c r="B194" s="5"/>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row>
    <row r="195" spans="1:28" x14ac:dyDescent="0.2">
      <c r="A195" s="63"/>
      <c r="B195" s="5"/>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row>
    <row r="196" spans="1:28" x14ac:dyDescent="0.2">
      <c r="A196" s="63"/>
      <c r="B196" s="5"/>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row>
    <row r="197" spans="1:28" x14ac:dyDescent="0.2">
      <c r="A197" s="63"/>
      <c r="B197" s="5"/>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row>
    <row r="198" spans="1:28" x14ac:dyDescent="0.2">
      <c r="A198" s="63"/>
      <c r="B198" s="5"/>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row>
    <row r="199" spans="1:28" x14ac:dyDescent="0.2">
      <c r="A199" s="63"/>
      <c r="B199" s="5"/>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row>
    <row r="200" spans="1:28" x14ac:dyDescent="0.2">
      <c r="A200" s="63"/>
      <c r="B200" s="5"/>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row>
    <row r="201" spans="1:28" x14ac:dyDescent="0.2">
      <c r="A201" s="63"/>
      <c r="B201" s="5"/>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row>
    <row r="202" spans="1:28" x14ac:dyDescent="0.2">
      <c r="A202" s="63"/>
      <c r="B202" s="5"/>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row>
    <row r="203" spans="1:28" x14ac:dyDescent="0.2">
      <c r="A203" s="63"/>
      <c r="B203" s="5"/>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row>
    <row r="204" spans="1:28" x14ac:dyDescent="0.2">
      <c r="A204" s="63"/>
      <c r="B204" s="5"/>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row>
    <row r="205" spans="1:28" x14ac:dyDescent="0.2">
      <c r="A205" s="63"/>
      <c r="B205" s="5"/>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row>
    <row r="206" spans="1:28"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row>
    <row r="207" spans="1:28"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row>
    <row r="208" spans="1:28"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row>
    <row r="209" spans="1:28"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row>
    <row r="210" spans="1:28"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row>
    <row r="211" spans="1:28"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row>
    <row r="212" spans="1:28"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row>
    <row r="213" spans="1:28"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row>
    <row r="214" spans="1:28"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row>
    <row r="215" spans="1:28"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row>
    <row r="216" spans="1:28"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row>
    <row r="217" spans="1:28"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row>
    <row r="218" spans="1:28"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row>
    <row r="219" spans="1:28"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row>
    <row r="220" spans="1:28" x14ac:dyDescent="0.2">
      <c r="Q220" s="146">
        <v>1257</v>
      </c>
      <c r="R220" s="146">
        <v>7</v>
      </c>
      <c r="S220" s="146">
        <v>5.5688146380270488E-3</v>
      </c>
      <c r="T220" s="146">
        <v>5.367274957828554E-5</v>
      </c>
    </row>
    <row r="221" spans="1:28" x14ac:dyDescent="0.2">
      <c r="Q221" s="146">
        <v>542</v>
      </c>
      <c r="R221" s="146">
        <v>3</v>
      </c>
      <c r="S221" s="146">
        <v>5.5350553505535052E-3</v>
      </c>
      <c r="T221" s="146">
        <v>2.3002606962122375E-5</v>
      </c>
    </row>
    <row r="222" spans="1:28" x14ac:dyDescent="0.2">
      <c r="Q222" s="146">
        <v>1920</v>
      </c>
      <c r="R222" s="146">
        <v>10</v>
      </c>
      <c r="S222" s="146">
        <v>5.208333333333333E-3</v>
      </c>
      <c r="T222" s="146">
        <v>7.6675356540407909E-5</v>
      </c>
    </row>
    <row r="223" spans="1:28" x14ac:dyDescent="0.2">
      <c r="Q223" s="146">
        <v>194</v>
      </c>
      <c r="R223" s="146">
        <v>1</v>
      </c>
      <c r="S223" s="146">
        <v>5.1546391752577319E-3</v>
      </c>
      <c r="T223" s="146">
        <v>7.6675356540407912E-6</v>
      </c>
    </row>
    <row r="224" spans="1:28" x14ac:dyDescent="0.2">
      <c r="Q224" s="146">
        <v>597</v>
      </c>
      <c r="R224" s="146">
        <v>3</v>
      </c>
      <c r="S224" s="146">
        <v>5.0251256281407036E-3</v>
      </c>
      <c r="T224" s="146">
        <v>2.3002606962122375E-5</v>
      </c>
    </row>
    <row r="225" spans="17:20" x14ac:dyDescent="0.2">
      <c r="Q225" s="146">
        <v>2199</v>
      </c>
      <c r="R225" s="146">
        <v>11</v>
      </c>
      <c r="S225" s="146">
        <v>5.0022737608003635E-3</v>
      </c>
      <c r="T225" s="146">
        <v>8.4342892194448705E-5</v>
      </c>
    </row>
    <row r="226" spans="17:20" x14ac:dyDescent="0.2">
      <c r="Q226" s="146">
        <v>214</v>
      </c>
      <c r="R226" s="146">
        <v>1</v>
      </c>
      <c r="S226" s="146">
        <v>4.6728971962616819E-3</v>
      </c>
      <c r="T226" s="146">
        <v>7.6675356540407912E-6</v>
      </c>
    </row>
    <row r="227" spans="17:20" x14ac:dyDescent="0.2">
      <c r="Q227" s="146">
        <v>880</v>
      </c>
      <c r="R227" s="146">
        <v>4</v>
      </c>
      <c r="S227" s="146">
        <v>4.5454545454545452E-3</v>
      </c>
      <c r="T227" s="146">
        <v>3.0670142616163165E-5</v>
      </c>
    </row>
    <row r="228" spans="17:20" x14ac:dyDescent="0.2">
      <c r="Q228" s="146">
        <v>834</v>
      </c>
      <c r="R228" s="146">
        <v>3</v>
      </c>
      <c r="S228" s="146">
        <v>3.5971223021582736E-3</v>
      </c>
      <c r="T228" s="146">
        <v>2.3002606962122375E-5</v>
      </c>
    </row>
    <row r="229" spans="17:20" x14ac:dyDescent="0.2">
      <c r="Q229" s="146">
        <v>4174</v>
      </c>
      <c r="R229" s="146">
        <v>14</v>
      </c>
      <c r="S229" s="146">
        <v>3.3540967896502154E-3</v>
      </c>
      <c r="T229" s="146">
        <v>1.0734549915657108E-4</v>
      </c>
    </row>
    <row r="230" spans="17:20" x14ac:dyDescent="0.2">
      <c r="Q230" s="146">
        <v>598</v>
      </c>
      <c r="R230" s="146">
        <v>1</v>
      </c>
      <c r="S230" s="146">
        <v>1.6722408026755853E-3</v>
      </c>
      <c r="T230" s="146">
        <v>7.6675356540407912E-6</v>
      </c>
    </row>
    <row r="231" spans="17:20" x14ac:dyDescent="0.2">
      <c r="Q231" s="146">
        <v>2522</v>
      </c>
      <c r="R231" s="146">
        <v>3</v>
      </c>
      <c r="S231" s="146">
        <v>1.1895321173671688E-3</v>
      </c>
      <c r="T231" s="146">
        <v>2.3002606962122375E-5</v>
      </c>
    </row>
    <row r="232" spans="17:20" x14ac:dyDescent="0.2">
      <c r="Q232" s="146">
        <v>675</v>
      </c>
      <c r="R232" s="146">
        <v>0</v>
      </c>
      <c r="S232" s="146">
        <v>0</v>
      </c>
      <c r="T232" s="146">
        <v>0</v>
      </c>
    </row>
    <row r="233" spans="17:20" x14ac:dyDescent="0.2">
      <c r="Q233" s="146">
        <v>58</v>
      </c>
      <c r="R233" s="146">
        <v>0</v>
      </c>
      <c r="S233" s="146">
        <v>0</v>
      </c>
      <c r="T233" s="146">
        <v>0</v>
      </c>
    </row>
    <row r="234" spans="17:20" x14ac:dyDescent="0.2">
      <c r="Q234" s="146">
        <v>3</v>
      </c>
      <c r="R234" s="146">
        <v>0</v>
      </c>
      <c r="S234" s="146">
        <v>0</v>
      </c>
      <c r="T234" s="146">
        <v>0</v>
      </c>
    </row>
    <row r="235" spans="17:20" x14ac:dyDescent="0.2">
      <c r="Q235" s="146">
        <v>8</v>
      </c>
      <c r="R235" s="146">
        <v>0</v>
      </c>
      <c r="S235" s="146">
        <v>0</v>
      </c>
      <c r="T235" s="146">
        <v>0</v>
      </c>
    </row>
    <row r="236" spans="17:20" x14ac:dyDescent="0.2">
      <c r="Q236" s="146">
        <v>151</v>
      </c>
      <c r="R236" s="146">
        <v>0</v>
      </c>
      <c r="S236" s="146">
        <v>0</v>
      </c>
      <c r="T236" s="146">
        <v>0</v>
      </c>
    </row>
    <row r="237" spans="17:20" x14ac:dyDescent="0.2">
      <c r="Q237" s="146">
        <v>96</v>
      </c>
      <c r="R237" s="146">
        <v>0</v>
      </c>
      <c r="S237" s="146">
        <v>0</v>
      </c>
      <c r="T237" s="146">
        <v>0</v>
      </c>
    </row>
    <row r="238" spans="17:20" x14ac:dyDescent="0.2">
      <c r="Q238" s="146">
        <v>57</v>
      </c>
      <c r="R238" s="146">
        <v>0</v>
      </c>
      <c r="S238" s="146">
        <v>0</v>
      </c>
      <c r="T238" s="146">
        <v>0</v>
      </c>
    </row>
    <row r="239" spans="17:20" x14ac:dyDescent="0.2">
      <c r="Q239" s="146">
        <v>85</v>
      </c>
      <c r="R239" s="146">
        <v>0</v>
      </c>
      <c r="S239" s="146">
        <v>0</v>
      </c>
      <c r="T239" s="146">
        <v>0</v>
      </c>
    </row>
    <row r="240" spans="17:20" x14ac:dyDescent="0.2">
      <c r="Q240" s="146">
        <v>14</v>
      </c>
      <c r="R240" s="146">
        <v>0</v>
      </c>
      <c r="S240" s="146">
        <v>0</v>
      </c>
      <c r="T240" s="146">
        <v>0</v>
      </c>
    </row>
    <row r="241" spans="17:20" x14ac:dyDescent="0.2">
      <c r="Q241" s="146">
        <v>206</v>
      </c>
      <c r="R241" s="146">
        <v>0</v>
      </c>
      <c r="S241" s="146">
        <v>0</v>
      </c>
      <c r="T241" s="146">
        <v>0</v>
      </c>
    </row>
    <row r="242" spans="17:20" x14ac:dyDescent="0.2">
      <c r="Q242" s="146">
        <v>37</v>
      </c>
      <c r="R242" s="146">
        <v>0</v>
      </c>
      <c r="S242" s="146">
        <v>0</v>
      </c>
      <c r="T242" s="146">
        <v>0</v>
      </c>
    </row>
    <row r="243" spans="17:20" x14ac:dyDescent="0.2">
      <c r="Q243" s="146">
        <v>13</v>
      </c>
      <c r="R243" s="146">
        <v>0</v>
      </c>
      <c r="S243" s="146">
        <v>0</v>
      </c>
      <c r="T243" s="146">
        <v>0</v>
      </c>
    </row>
    <row r="244" spans="17:20" x14ac:dyDescent="0.2">
      <c r="Q244" s="146">
        <v>103</v>
      </c>
      <c r="R244" s="146">
        <v>0</v>
      </c>
      <c r="S244" s="146">
        <v>0</v>
      </c>
      <c r="T244" s="146">
        <v>0</v>
      </c>
    </row>
    <row r="245" spans="17:20" x14ac:dyDescent="0.2">
      <c r="Q245" s="146">
        <v>8</v>
      </c>
      <c r="R245" s="146">
        <v>0</v>
      </c>
      <c r="S245" s="146">
        <v>0</v>
      </c>
      <c r="T245" s="146">
        <v>0</v>
      </c>
    </row>
    <row r="246" spans="17:20" x14ac:dyDescent="0.2">
      <c r="Q246" s="146">
        <v>347</v>
      </c>
      <c r="R246" s="146">
        <v>0</v>
      </c>
      <c r="S246" s="146">
        <v>0</v>
      </c>
      <c r="T246" s="146">
        <v>0</v>
      </c>
    </row>
    <row r="247" spans="17:20" x14ac:dyDescent="0.2">
      <c r="Q247" s="146">
        <v>476</v>
      </c>
      <c r="R247" s="146">
        <v>0</v>
      </c>
      <c r="S247" s="146">
        <v>0</v>
      </c>
      <c r="T247" s="146">
        <v>0</v>
      </c>
    </row>
    <row r="248" spans="17:20" x14ac:dyDescent="0.2">
      <c r="Q248" s="146">
        <v>50</v>
      </c>
      <c r="R248" s="146">
        <v>0</v>
      </c>
      <c r="S248" s="146">
        <v>0</v>
      </c>
      <c r="T248" s="146">
        <v>0</v>
      </c>
    </row>
    <row r="249" spans="17:20" x14ac:dyDescent="0.2">
      <c r="Q249" s="146">
        <v>302</v>
      </c>
      <c r="R249" s="146">
        <v>0</v>
      </c>
      <c r="S249" s="146">
        <v>0</v>
      </c>
      <c r="T249" s="146">
        <v>0</v>
      </c>
    </row>
    <row r="250" spans="17:20" x14ac:dyDescent="0.2">
      <c r="Q250" s="146">
        <v>41</v>
      </c>
      <c r="R250" s="146">
        <v>0</v>
      </c>
      <c r="S250" s="146">
        <v>0</v>
      </c>
      <c r="T250" s="146">
        <v>0</v>
      </c>
    </row>
  </sheetData>
  <mergeCells count="1">
    <mergeCell ref="H1:I1"/>
  </mergeCells>
  <hyperlinks>
    <hyperlink ref="H1:I1" location="Index!A1" display="Regresar al Índice" xr:uid="{A47CD381-1383-43F4-BB14-322CECD898E7}"/>
  </hyperlinks>
  <pageMargins left="0.7" right="0.7" top="0.75" bottom="0.75" header="0.3" footer="0.3"/>
  <pageSetup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53427-E900-4E18-A670-D443D122973A}">
  <sheetPr codeName="Hoja44"/>
  <dimension ref="A1:I10"/>
  <sheetViews>
    <sheetView workbookViewId="0"/>
  </sheetViews>
  <sheetFormatPr baseColWidth="10" defaultRowHeight="12.75" x14ac:dyDescent="0.2"/>
  <cols>
    <col min="1" max="1" width="90.7109375" style="82" customWidth="1"/>
    <col min="2" max="2" width="4.7109375" style="82" customWidth="1"/>
    <col min="3" max="5" width="11.7109375" style="82" customWidth="1"/>
    <col min="6" max="16384" width="11.42578125" style="82"/>
  </cols>
  <sheetData>
    <row r="1" spans="1:9" ht="15" x14ac:dyDescent="0.25">
      <c r="A1" s="27" t="s">
        <v>1860</v>
      </c>
      <c r="H1" s="151" t="s">
        <v>1294</v>
      </c>
      <c r="I1" s="151"/>
    </row>
    <row r="2" spans="1:9" x14ac:dyDescent="0.2">
      <c r="A2" s="82" t="s">
        <v>141</v>
      </c>
    </row>
    <row r="6" spans="1:9" x14ac:dyDescent="0.2">
      <c r="A6" s="271" t="s">
        <v>53</v>
      </c>
      <c r="B6" s="271" t="s">
        <v>53</v>
      </c>
      <c r="C6" s="271" t="s">
        <v>522</v>
      </c>
      <c r="D6" s="271" t="s">
        <v>523</v>
      </c>
      <c r="E6" s="271" t="s">
        <v>524</v>
      </c>
    </row>
    <row r="7" spans="1:9" x14ac:dyDescent="0.2">
      <c r="A7" s="271" t="s">
        <v>583</v>
      </c>
      <c r="B7" s="271" t="s">
        <v>1112</v>
      </c>
      <c r="C7" s="271">
        <v>22.77</v>
      </c>
      <c r="D7" s="271">
        <v>25.13</v>
      </c>
      <c r="E7" s="271">
        <v>24.21</v>
      </c>
    </row>
    <row r="8" spans="1:9" x14ac:dyDescent="0.2">
      <c r="A8" s="271" t="s">
        <v>584</v>
      </c>
      <c r="B8" s="271" t="s">
        <v>1112</v>
      </c>
      <c r="C8" s="271">
        <v>22.89</v>
      </c>
      <c r="D8" s="271">
        <v>25.17</v>
      </c>
      <c r="E8" s="271">
        <v>24.29</v>
      </c>
    </row>
    <row r="9" spans="1:9" x14ac:dyDescent="0.2">
      <c r="A9" s="82" t="s">
        <v>128</v>
      </c>
      <c r="B9" s="82" t="s">
        <v>128</v>
      </c>
      <c r="C9" s="272">
        <v>5.2700922266140102E-3</v>
      </c>
      <c r="D9" s="272">
        <v>1.59172304019117E-3</v>
      </c>
      <c r="E9" s="272">
        <v>3.30441966129702E-3</v>
      </c>
    </row>
    <row r="10" spans="1:9" x14ac:dyDescent="0.2">
      <c r="A10" s="82" t="s">
        <v>614</v>
      </c>
      <c r="B10" s="82" t="s">
        <v>614</v>
      </c>
      <c r="C10" s="82">
        <v>0.12000000000000099</v>
      </c>
      <c r="D10" s="82">
        <v>4.00000000000027E-2</v>
      </c>
      <c r="E10" s="82">
        <v>7.9999999999998295E-2</v>
      </c>
    </row>
  </sheetData>
  <mergeCells count="1">
    <mergeCell ref="H1:I1"/>
  </mergeCells>
  <hyperlinks>
    <hyperlink ref="H1:I1" location="Index!A1" display="Regresar al Índice" xr:uid="{45E531FD-128A-415E-A8C1-1E0E6BF07CDE}"/>
  </hyperlink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5B1BB-2F6D-4E7E-A910-0FDDEAEF20D4}">
  <sheetPr codeName="Hoja46"/>
  <dimension ref="A1:I86"/>
  <sheetViews>
    <sheetView workbookViewId="0">
      <selection activeCell="A2" sqref="A2"/>
    </sheetView>
  </sheetViews>
  <sheetFormatPr baseColWidth="10" defaultRowHeight="12.75" x14ac:dyDescent="0.2"/>
  <cols>
    <col min="1" max="1" width="90.7109375" style="82" customWidth="1"/>
    <col min="2" max="2" width="3.7109375" style="82" customWidth="1"/>
    <col min="3" max="8" width="11.7109375" style="82" customWidth="1"/>
    <col min="9" max="17" width="9.140625" style="82" customWidth="1"/>
    <col min="18" max="16384" width="11.42578125" style="82"/>
  </cols>
  <sheetData>
    <row r="1" spans="1:9" ht="15" x14ac:dyDescent="0.25">
      <c r="A1" s="27" t="s">
        <v>1976</v>
      </c>
      <c r="B1" s="82" t="s">
        <v>53</v>
      </c>
      <c r="C1" s="82" t="s">
        <v>53</v>
      </c>
      <c r="D1" s="82" t="s">
        <v>53</v>
      </c>
      <c r="E1" s="82" t="s">
        <v>53</v>
      </c>
      <c r="F1" s="82" t="s">
        <v>53</v>
      </c>
      <c r="G1" s="82" t="s">
        <v>53</v>
      </c>
      <c r="H1" s="151" t="s">
        <v>1294</v>
      </c>
      <c r="I1" s="151"/>
    </row>
    <row r="2" spans="1:9" x14ac:dyDescent="0.2">
      <c r="A2" s="82" t="s">
        <v>141</v>
      </c>
      <c r="B2" s="82" t="s">
        <v>53</v>
      </c>
      <c r="C2" s="82" t="s">
        <v>53</v>
      </c>
      <c r="D2" s="82" t="s">
        <v>53</v>
      </c>
      <c r="E2" s="82" t="s">
        <v>53</v>
      </c>
      <c r="F2" s="82" t="s">
        <v>53</v>
      </c>
      <c r="G2" s="82" t="s">
        <v>53</v>
      </c>
      <c r="H2" s="82" t="s">
        <v>53</v>
      </c>
    </row>
    <row r="6" spans="1:9" x14ac:dyDescent="0.2">
      <c r="A6" s="82" t="s">
        <v>401</v>
      </c>
      <c r="B6" s="82" t="s">
        <v>525</v>
      </c>
      <c r="C6" s="82" t="s">
        <v>526</v>
      </c>
      <c r="D6" s="82" t="s">
        <v>527</v>
      </c>
      <c r="E6" s="82" t="s">
        <v>0</v>
      </c>
      <c r="F6" s="82" t="s">
        <v>1</v>
      </c>
      <c r="G6" s="82" t="s">
        <v>685</v>
      </c>
      <c r="H6" s="82" t="s">
        <v>686</v>
      </c>
    </row>
    <row r="7" spans="1:9" x14ac:dyDescent="0.2">
      <c r="A7" s="82" t="s">
        <v>75</v>
      </c>
      <c r="B7" s="82" t="s">
        <v>129</v>
      </c>
      <c r="C7" s="82">
        <v>93.603882444858499</v>
      </c>
      <c r="D7" s="82">
        <v>0.72255882083336698</v>
      </c>
      <c r="E7" s="271">
        <v>16.456392632160899</v>
      </c>
      <c r="F7" s="271">
        <v>16.004980490928599</v>
      </c>
      <c r="G7" s="271">
        <v>22.7751598315288</v>
      </c>
      <c r="H7" s="271">
        <v>22.150418802540099</v>
      </c>
    </row>
    <row r="8" spans="1:9" x14ac:dyDescent="0.2">
      <c r="B8" s="82" t="s">
        <v>130</v>
      </c>
      <c r="C8" s="82">
        <v>94.1447803353567</v>
      </c>
      <c r="D8" s="82">
        <v>0.72673418762095598</v>
      </c>
      <c r="E8" s="271">
        <v>16.4444385250086</v>
      </c>
      <c r="F8" s="271">
        <v>15.8508929874362</v>
      </c>
      <c r="G8" s="271">
        <v>22.627858720726</v>
      </c>
      <c r="H8" s="271">
        <v>21.811128824592402</v>
      </c>
    </row>
    <row r="9" spans="1:9" x14ac:dyDescent="0.2">
      <c r="B9" s="82" t="s">
        <v>131</v>
      </c>
      <c r="C9" s="82">
        <v>94.722489332291602</v>
      </c>
      <c r="D9" s="82">
        <v>0.73119371131492195</v>
      </c>
      <c r="E9" s="271">
        <v>16.3548961058288</v>
      </c>
      <c r="F9" s="271">
        <v>15.7837102260116</v>
      </c>
      <c r="G9" s="271">
        <v>22.367391640195301</v>
      </c>
      <c r="H9" s="271">
        <v>21.586222613467701</v>
      </c>
    </row>
    <row r="10" spans="1:9" x14ac:dyDescent="0.2">
      <c r="B10" s="82" t="s">
        <v>132</v>
      </c>
      <c r="C10" s="82">
        <v>94.838932628162794</v>
      </c>
      <c r="D10" s="82">
        <v>0.732092574998362</v>
      </c>
      <c r="E10" s="271">
        <v>16.356097215837099</v>
      </c>
      <c r="F10" s="271">
        <v>15.777774592384599</v>
      </c>
      <c r="G10" s="271">
        <v>22.341569597087801</v>
      </c>
      <c r="H10" s="271">
        <v>21.551611273232702</v>
      </c>
    </row>
    <row r="11" spans="1:9" x14ac:dyDescent="0.2">
      <c r="B11" s="82" t="s">
        <v>133</v>
      </c>
      <c r="C11" s="82">
        <v>94.725494320572096</v>
      </c>
      <c r="D11" s="82">
        <v>0.73121690779707504</v>
      </c>
      <c r="E11" s="271">
        <v>16.239453203925699</v>
      </c>
      <c r="F11" s="271">
        <v>15.6770200598946</v>
      </c>
      <c r="G11" s="271">
        <v>22.208804297004001</v>
      </c>
      <c r="H11" s="271">
        <v>21.439630146305699</v>
      </c>
    </row>
    <row r="12" spans="1:9" x14ac:dyDescent="0.2">
      <c r="B12" s="82" t="s">
        <v>134</v>
      </c>
      <c r="C12" s="82">
        <v>94.963639641805401</v>
      </c>
      <c r="D12" s="82">
        <v>0.73305522900772202</v>
      </c>
      <c r="E12" s="271">
        <v>16.1180677380863</v>
      </c>
      <c r="F12" s="271">
        <v>15.573428010733799</v>
      </c>
      <c r="G12" s="271">
        <v>21.987521676782801</v>
      </c>
      <c r="H12" s="271">
        <v>21.244549379743599</v>
      </c>
    </row>
    <row r="13" spans="1:9" x14ac:dyDescent="0.2">
      <c r="B13" s="82" t="s">
        <v>135</v>
      </c>
      <c r="C13" s="82">
        <v>95.322735741330604</v>
      </c>
      <c r="D13" s="82">
        <v>0.73582720862503803</v>
      </c>
      <c r="E13" s="271">
        <v>16.0274208341791</v>
      </c>
      <c r="F13" s="271">
        <v>15.4830190630821</v>
      </c>
      <c r="G13" s="271">
        <v>21.781500665255098</v>
      </c>
      <c r="H13" s="271">
        <v>21.041650650583499</v>
      </c>
    </row>
    <row r="14" spans="1:9" x14ac:dyDescent="0.2">
      <c r="B14" s="82" t="s">
        <v>136</v>
      </c>
      <c r="C14" s="82">
        <v>95.793767654306095</v>
      </c>
      <c r="D14" s="82">
        <v>0.73946325720256401</v>
      </c>
      <c r="E14" s="271">
        <v>16.091090318572199</v>
      </c>
      <c r="F14" s="271">
        <v>15.559245428145999</v>
      </c>
      <c r="G14" s="271">
        <v>21.760500149048401</v>
      </c>
      <c r="H14" s="271">
        <v>21.041269159210898</v>
      </c>
    </row>
    <row r="15" spans="1:9" x14ac:dyDescent="0.2">
      <c r="B15" s="82" t="s">
        <v>137</v>
      </c>
      <c r="C15" s="82">
        <v>96.093515235290596</v>
      </c>
      <c r="D15" s="82">
        <v>0.74177710629735305</v>
      </c>
      <c r="E15" s="271">
        <v>16.314386868657198</v>
      </c>
      <c r="F15" s="271">
        <v>15.7850845379142</v>
      </c>
      <c r="G15" s="271">
        <v>21.9936510983629</v>
      </c>
      <c r="H15" s="271">
        <v>21.2800912887522</v>
      </c>
    </row>
    <row r="16" spans="1:9" x14ac:dyDescent="0.2">
      <c r="B16" s="82" t="s">
        <v>138</v>
      </c>
      <c r="C16" s="82">
        <v>96.698269126750404</v>
      </c>
      <c r="D16" s="82">
        <v>0.74644539833069901</v>
      </c>
      <c r="E16" s="271">
        <v>16.442916139327501</v>
      </c>
      <c r="F16" s="271">
        <v>15.9176840132329</v>
      </c>
      <c r="G16" s="271">
        <v>22.028290583744401</v>
      </c>
      <c r="H16" s="271">
        <v>21.324646181529399</v>
      </c>
    </row>
    <row r="17" spans="1:8" x14ac:dyDescent="0.2">
      <c r="B17" s="82" t="s">
        <v>139</v>
      </c>
      <c r="C17" s="82">
        <v>97.695173988821495</v>
      </c>
      <c r="D17" s="82">
        <v>0.75414083128504805</v>
      </c>
      <c r="E17" s="271">
        <v>16.522304881777099</v>
      </c>
      <c r="F17" s="271">
        <v>16.017897338022902</v>
      </c>
      <c r="G17" s="271">
        <v>21.908779098491799</v>
      </c>
      <c r="H17" s="271">
        <v>21.239928503444901</v>
      </c>
    </row>
    <row r="18" spans="1:8" x14ac:dyDescent="0.2">
      <c r="B18" s="82" t="s">
        <v>140</v>
      </c>
      <c r="C18" s="82">
        <v>98.272882985756297</v>
      </c>
      <c r="D18" s="82">
        <v>0.75860035497901401</v>
      </c>
      <c r="E18" s="271">
        <v>16.6704789181466</v>
      </c>
      <c r="F18" s="271">
        <v>16.1586334483668</v>
      </c>
      <c r="G18" s="271">
        <v>21.975311254115901</v>
      </c>
      <c r="H18" s="271">
        <v>21.3005877763052</v>
      </c>
    </row>
    <row r="19" spans="1:8" x14ac:dyDescent="0.2">
      <c r="A19" s="82" t="s">
        <v>76</v>
      </c>
      <c r="B19" s="82" t="s">
        <v>129</v>
      </c>
      <c r="C19" s="82">
        <v>98.794999699501204</v>
      </c>
      <c r="D19" s="82">
        <v>0.76263074375314499</v>
      </c>
      <c r="E19" s="271">
        <v>17.285123927708</v>
      </c>
      <c r="F19" s="271">
        <v>16.705832683727301</v>
      </c>
      <c r="G19" s="271">
        <v>22.665128660618301</v>
      </c>
      <c r="H19" s="271">
        <v>21.9055326848124</v>
      </c>
    </row>
    <row r="20" spans="1:8" x14ac:dyDescent="0.2">
      <c r="B20" s="82" t="s">
        <v>130</v>
      </c>
      <c r="C20" s="82">
        <v>99.171374481639504</v>
      </c>
      <c r="D20" s="82">
        <v>0.76553610314284204</v>
      </c>
      <c r="E20" s="271">
        <v>18.083951641280098</v>
      </c>
      <c r="F20" s="271">
        <v>17.3510480320334</v>
      </c>
      <c r="G20" s="271">
        <v>23.6225980290649</v>
      </c>
      <c r="H20" s="271">
        <v>22.665225011335401</v>
      </c>
    </row>
    <row r="21" spans="1:8" x14ac:dyDescent="0.2">
      <c r="B21" s="82" t="s">
        <v>131</v>
      </c>
      <c r="C21" s="82">
        <v>99.492156980587794</v>
      </c>
      <c r="D21" s="82">
        <v>0.76801232761270399</v>
      </c>
      <c r="E21" s="271">
        <v>18.328773522058398</v>
      </c>
      <c r="F21" s="271">
        <v>17.579471355799399</v>
      </c>
      <c r="G21" s="271">
        <v>23.865207449249901</v>
      </c>
      <c r="H21" s="271">
        <v>22.8895692474672</v>
      </c>
    </row>
    <row r="22" spans="1:8" x14ac:dyDescent="0.2">
      <c r="B22" s="82" t="s">
        <v>132</v>
      </c>
      <c r="C22" s="82">
        <v>99.154847046096506</v>
      </c>
      <c r="D22" s="82">
        <v>0.765408522490999</v>
      </c>
      <c r="E22" s="271">
        <v>18.4167612007118</v>
      </c>
      <c r="F22" s="271">
        <v>17.681710016479698</v>
      </c>
      <c r="G22" s="271">
        <v>24.061348495016802</v>
      </c>
      <c r="H22" s="271">
        <v>23.101010110176301</v>
      </c>
    </row>
    <row r="23" spans="1:8" x14ac:dyDescent="0.2">
      <c r="B23" s="82" t="s">
        <v>133</v>
      </c>
      <c r="C23" s="82">
        <v>98.994080173087298</v>
      </c>
      <c r="D23" s="82">
        <v>0.76416751069579902</v>
      </c>
      <c r="E23" s="271">
        <v>18.651850570488801</v>
      </c>
      <c r="F23" s="271">
        <v>17.889366376945802</v>
      </c>
      <c r="G23" s="271">
        <v>24.408065390670298</v>
      </c>
      <c r="H23" s="271">
        <v>23.410268202395699</v>
      </c>
    </row>
    <row r="24" spans="1:8" x14ac:dyDescent="0.2">
      <c r="B24" s="82" t="s">
        <v>134</v>
      </c>
      <c r="C24" s="82">
        <v>99.376464931786799</v>
      </c>
      <c r="D24" s="82">
        <v>0.76711926304980405</v>
      </c>
      <c r="E24" s="271">
        <v>18.941898614520198</v>
      </c>
      <c r="F24" s="271">
        <v>18.095843377263801</v>
      </c>
      <c r="G24" s="271">
        <v>24.692247381735299</v>
      </c>
      <c r="H24" s="271">
        <v>23.5893481612245</v>
      </c>
    </row>
    <row r="25" spans="1:8" x14ac:dyDescent="0.2">
      <c r="B25" s="82" t="s">
        <v>135</v>
      </c>
      <c r="C25" s="82">
        <v>99.909099104513501</v>
      </c>
      <c r="D25" s="82">
        <v>0.77123083951147098</v>
      </c>
      <c r="E25" s="271">
        <v>19.2196076400867</v>
      </c>
      <c r="F25" s="271">
        <v>18.451393019182198</v>
      </c>
      <c r="G25" s="271">
        <v>24.920693851222499</v>
      </c>
      <c r="H25" s="271">
        <v>23.924604766674101</v>
      </c>
    </row>
    <row r="26" spans="1:8" x14ac:dyDescent="0.2">
      <c r="B26" s="82" t="s">
        <v>136</v>
      </c>
      <c r="C26" s="82">
        <v>100.492</v>
      </c>
      <c r="D26" s="82">
        <v>0.77573044115944301</v>
      </c>
      <c r="E26" s="271">
        <v>19.634224926422402</v>
      </c>
      <c r="F26" s="271">
        <v>18.971086196797899</v>
      </c>
      <c r="G26" s="271">
        <v>25.310628389258799</v>
      </c>
      <c r="H26" s="271">
        <v>24.4557712192431</v>
      </c>
    </row>
    <row r="27" spans="1:8" x14ac:dyDescent="0.2">
      <c r="B27" s="82" t="s">
        <v>137</v>
      </c>
      <c r="C27" s="82">
        <v>100.917</v>
      </c>
      <c r="D27" s="82">
        <v>0.77901115442510305</v>
      </c>
      <c r="E27" s="271">
        <v>19.894079386652599</v>
      </c>
      <c r="F27" s="271">
        <v>19.228593123981401</v>
      </c>
      <c r="G27" s="271">
        <v>25.537605300830499</v>
      </c>
      <c r="H27" s="271">
        <v>24.683334782506101</v>
      </c>
    </row>
    <row r="28" spans="1:8" x14ac:dyDescent="0.2">
      <c r="B28" s="82" t="s">
        <v>138</v>
      </c>
      <c r="C28" s="82">
        <v>101.44</v>
      </c>
      <c r="D28" s="82">
        <v>0.78304836157319901</v>
      </c>
      <c r="E28" s="271">
        <v>20.141253942115199</v>
      </c>
      <c r="F28" s="271">
        <v>19.430086776846899</v>
      </c>
      <c r="G28" s="271">
        <v>25.7215964307109</v>
      </c>
      <c r="H28" s="271">
        <v>24.813393055073199</v>
      </c>
    </row>
    <row r="29" spans="1:8" x14ac:dyDescent="0.2">
      <c r="B29" s="82" t="s">
        <v>139</v>
      </c>
      <c r="C29" s="82">
        <v>102.303</v>
      </c>
      <c r="D29" s="82">
        <v>0.78971013933382195</v>
      </c>
      <c r="E29" s="271">
        <v>20.1839990142598</v>
      </c>
      <c r="F29" s="271">
        <v>19.404950840373999</v>
      </c>
      <c r="G29" s="271">
        <v>25.558743656611099</v>
      </c>
      <c r="H29" s="271">
        <v>24.572244769129401</v>
      </c>
    </row>
    <row r="30" spans="1:8" x14ac:dyDescent="0.2">
      <c r="B30" s="82" t="s">
        <v>140</v>
      </c>
      <c r="C30" s="82">
        <v>103.02</v>
      </c>
      <c r="D30" s="82">
        <v>0.79524489559612499</v>
      </c>
      <c r="E30" s="271">
        <v>19.951792481530902</v>
      </c>
      <c r="F30" s="271">
        <v>19.104687517973002</v>
      </c>
      <c r="G30" s="271">
        <v>25.0888658223638</v>
      </c>
      <c r="H30" s="271">
        <v>24.023653120906701</v>
      </c>
    </row>
    <row r="31" spans="1:8" x14ac:dyDescent="0.2">
      <c r="A31" s="82" t="s">
        <v>77</v>
      </c>
      <c r="B31" s="82" t="s">
        <v>129</v>
      </c>
      <c r="C31" s="82">
        <v>103.108</v>
      </c>
      <c r="D31" s="82">
        <v>0.79592419622525001</v>
      </c>
      <c r="E31" s="271">
        <v>19.893147122035298</v>
      </c>
      <c r="F31" s="271">
        <v>18.816270308070301</v>
      </c>
      <c r="G31" s="271">
        <v>24.9937710354586</v>
      </c>
      <c r="H31" s="271">
        <v>23.640781870067901</v>
      </c>
    </row>
    <row r="32" spans="1:8" x14ac:dyDescent="0.2">
      <c r="B32" s="82" t="s">
        <v>130</v>
      </c>
      <c r="C32" s="82">
        <v>103.07899999999999</v>
      </c>
      <c r="D32" s="82">
        <v>0.79570033579065202</v>
      </c>
      <c r="E32" s="271">
        <v>20.301391729917601</v>
      </c>
      <c r="F32" s="271">
        <v>19.238369871747899</v>
      </c>
      <c r="G32" s="271">
        <v>25.513865982908001</v>
      </c>
      <c r="H32" s="271">
        <v>24.1779084492048</v>
      </c>
    </row>
    <row r="33" spans="1:8" x14ac:dyDescent="0.2">
      <c r="B33" s="82" t="s">
        <v>131</v>
      </c>
      <c r="C33" s="82">
        <v>103.476</v>
      </c>
      <c r="D33" s="82">
        <v>0.79876490794704502</v>
      </c>
      <c r="E33" s="271">
        <v>20.774428473064201</v>
      </c>
      <c r="F33" s="271">
        <v>19.740755868351499</v>
      </c>
      <c r="G33" s="271">
        <v>26.0081887253383</v>
      </c>
      <c r="H33" s="271">
        <v>24.714100071181701</v>
      </c>
    </row>
    <row r="34" spans="1:8" x14ac:dyDescent="0.2">
      <c r="B34" s="82" t="s">
        <v>132</v>
      </c>
      <c r="C34" s="82">
        <v>103.53100000000001</v>
      </c>
      <c r="D34" s="82">
        <v>0.79918947084024905</v>
      </c>
      <c r="E34" s="271">
        <v>20.658890675713199</v>
      </c>
      <c r="F34" s="271">
        <v>19.521537383341101</v>
      </c>
      <c r="G34" s="271">
        <v>25.849803368897</v>
      </c>
      <c r="H34" s="271">
        <v>24.4266698894527</v>
      </c>
    </row>
    <row r="35" spans="1:8" x14ac:dyDescent="0.2">
      <c r="B35" s="82" t="s">
        <v>133</v>
      </c>
      <c r="C35" s="82">
        <v>103.233</v>
      </c>
      <c r="D35" s="82">
        <v>0.79688911189162104</v>
      </c>
      <c r="E35" s="271">
        <v>20.6614093159045</v>
      </c>
      <c r="F35" s="271">
        <v>19.4420275152358</v>
      </c>
      <c r="G35" s="271">
        <v>25.927583910463099</v>
      </c>
      <c r="H35" s="271">
        <v>24.397406395834899</v>
      </c>
    </row>
    <row r="36" spans="1:8" x14ac:dyDescent="0.2">
      <c r="B36" s="82" t="s">
        <v>134</v>
      </c>
      <c r="C36" s="82">
        <v>103.29900000000001</v>
      </c>
      <c r="D36" s="82">
        <v>0.79739858736346503</v>
      </c>
      <c r="E36" s="271">
        <v>20.5192302672233</v>
      </c>
      <c r="F36" s="271">
        <v>19.3298048986649</v>
      </c>
      <c r="G36" s="271">
        <v>25.732714595179502</v>
      </c>
      <c r="H36" s="271">
        <v>24.2410824460793</v>
      </c>
    </row>
    <row r="37" spans="1:8" x14ac:dyDescent="0.2">
      <c r="B37" s="82" t="s">
        <v>135</v>
      </c>
      <c r="C37" s="82">
        <v>103.687</v>
      </c>
      <c r="D37" s="82">
        <v>0.80039368559187896</v>
      </c>
      <c r="E37" s="271">
        <v>20.529053710272301</v>
      </c>
      <c r="F37" s="271">
        <v>19.3989640169521</v>
      </c>
      <c r="G37" s="271">
        <v>25.6486952356343</v>
      </c>
      <c r="H37" s="271">
        <v>24.2367779333577</v>
      </c>
    </row>
    <row r="38" spans="1:8" x14ac:dyDescent="0.2">
      <c r="B38" s="82" t="s">
        <v>136</v>
      </c>
      <c r="C38" s="82">
        <v>103.67</v>
      </c>
      <c r="D38" s="82">
        <v>0.80026245706125299</v>
      </c>
      <c r="E38" s="271">
        <v>20.3882030396639</v>
      </c>
      <c r="F38" s="271">
        <v>19.284820126811301</v>
      </c>
      <c r="G38" s="271">
        <v>25.476895560656502</v>
      </c>
      <c r="H38" s="271">
        <v>24.098119256561802</v>
      </c>
    </row>
    <row r="39" spans="1:8" x14ac:dyDescent="0.2">
      <c r="B39" s="82" t="s">
        <v>137</v>
      </c>
      <c r="C39" s="82">
        <v>103.94199999999999</v>
      </c>
      <c r="D39" s="82">
        <v>0.80236211355127596</v>
      </c>
      <c r="E39" s="271">
        <v>20.369187842913199</v>
      </c>
      <c r="F39" s="271">
        <v>19.3686493233951</v>
      </c>
      <c r="G39" s="271">
        <v>25.3865274779223</v>
      </c>
      <c r="H39" s="271">
        <v>24.139536247130302</v>
      </c>
    </row>
    <row r="40" spans="1:8" x14ac:dyDescent="0.2">
      <c r="B40" s="82" t="s">
        <v>138</v>
      </c>
      <c r="C40" s="82">
        <v>104.503</v>
      </c>
      <c r="D40" s="82">
        <v>0.80669265506194798</v>
      </c>
      <c r="E40" s="271">
        <v>20.348828349988999</v>
      </c>
      <c r="F40" s="271">
        <v>19.327784184716901</v>
      </c>
      <c r="G40" s="271">
        <v>25.225007594033901</v>
      </c>
      <c r="H40" s="271">
        <v>23.959291141968599</v>
      </c>
    </row>
    <row r="41" spans="1:8" x14ac:dyDescent="0.2">
      <c r="B41" s="82" t="s">
        <v>139</v>
      </c>
      <c r="C41" s="82">
        <v>105.346</v>
      </c>
      <c r="D41" s="82">
        <v>0.813200046315952</v>
      </c>
      <c r="E41" s="271">
        <v>20.338896361588901</v>
      </c>
      <c r="F41" s="271">
        <v>19.319981613210199</v>
      </c>
      <c r="G41" s="271">
        <v>25.010938518425402</v>
      </c>
      <c r="H41" s="271">
        <v>23.757969150070402</v>
      </c>
    </row>
    <row r="42" spans="1:8" x14ac:dyDescent="0.2">
      <c r="B42" s="82" t="s">
        <v>140</v>
      </c>
      <c r="C42" s="82">
        <v>105.934</v>
      </c>
      <c r="D42" s="82">
        <v>0.81773900961056001</v>
      </c>
      <c r="E42" s="271">
        <v>20.4740419699867</v>
      </c>
      <c r="F42" s="271">
        <v>19.4418210937631</v>
      </c>
      <c r="G42" s="271">
        <v>25.0373795665408</v>
      </c>
      <c r="H42" s="271">
        <v>23.775093110724999</v>
      </c>
    </row>
    <row r="43" spans="1:8" x14ac:dyDescent="0.2">
      <c r="A43" s="82" t="s">
        <v>78</v>
      </c>
      <c r="B43" s="82" t="s">
        <v>129</v>
      </c>
      <c r="C43" s="82">
        <v>106.447</v>
      </c>
      <c r="D43" s="82">
        <v>0.82169902350534596</v>
      </c>
      <c r="E43" s="271">
        <v>20.578899950059501</v>
      </c>
      <c r="F43" s="271">
        <v>19.5185418298373</v>
      </c>
      <c r="G43" s="271">
        <v>25.044328107231401</v>
      </c>
      <c r="H43" s="271">
        <v>23.7538822263312</v>
      </c>
    </row>
    <row r="44" spans="1:8" x14ac:dyDescent="0.2">
      <c r="B44" s="82" t="s">
        <v>130</v>
      </c>
      <c r="C44" s="82">
        <v>106.889</v>
      </c>
      <c r="D44" s="82">
        <v>0.82511096530163297</v>
      </c>
      <c r="E44" s="271">
        <v>20.427785187324002</v>
      </c>
      <c r="F44" s="271">
        <v>19.404890954363701</v>
      </c>
      <c r="G44" s="271">
        <v>24.757621758009599</v>
      </c>
      <c r="H44" s="271">
        <v>23.517916705021602</v>
      </c>
    </row>
    <row r="45" spans="1:8" x14ac:dyDescent="0.2">
      <c r="B45" s="82" t="s">
        <v>131</v>
      </c>
      <c r="C45" s="82">
        <v>106.83799999999999</v>
      </c>
      <c r="D45" s="82">
        <v>0.82471727970975295</v>
      </c>
      <c r="E45" s="271">
        <v>19.011364567898699</v>
      </c>
      <c r="F45" s="271">
        <v>17.885451920244002</v>
      </c>
      <c r="G45" s="271">
        <v>23.051977975518401</v>
      </c>
      <c r="H45" s="271">
        <v>21.686767526610399</v>
      </c>
    </row>
    <row r="46" spans="1:8" x14ac:dyDescent="0.2">
      <c r="B46" s="82" t="s">
        <v>132</v>
      </c>
      <c r="C46" s="82">
        <v>105.755</v>
      </c>
      <c r="D46" s="82">
        <v>0.81635725037631701</v>
      </c>
      <c r="E46" s="271">
        <v>16.015786981416198</v>
      </c>
      <c r="F46" s="271">
        <v>15.1018600996677</v>
      </c>
      <c r="G46" s="271">
        <v>19.6186007707207</v>
      </c>
      <c r="H46" s="271">
        <v>18.499082469967899</v>
      </c>
    </row>
    <row r="47" spans="1:8" x14ac:dyDescent="0.2">
      <c r="B47" s="82" t="s">
        <v>133</v>
      </c>
      <c r="C47" s="82">
        <v>106.16200000000001</v>
      </c>
      <c r="D47" s="82">
        <v>0.81949901578602002</v>
      </c>
      <c r="E47" s="271">
        <v>17.033472637366302</v>
      </c>
      <c r="F47" s="271">
        <v>16.2544161259429</v>
      </c>
      <c r="G47" s="271">
        <v>20.785226472820899</v>
      </c>
      <c r="H47" s="271">
        <v>19.8345767509586</v>
      </c>
    </row>
    <row r="48" spans="1:8" x14ac:dyDescent="0.2">
      <c r="B48" s="82" t="s">
        <v>134</v>
      </c>
      <c r="C48" s="82">
        <v>106.74299999999999</v>
      </c>
      <c r="D48" s="82">
        <v>0.82398394380331197</v>
      </c>
      <c r="E48" s="271">
        <v>18.372366603082298</v>
      </c>
      <c r="F48" s="271">
        <v>17.653376602343201</v>
      </c>
      <c r="G48" s="271">
        <v>22.296995883536098</v>
      </c>
      <c r="H48" s="271">
        <v>21.424418200261801</v>
      </c>
    </row>
    <row r="49" spans="1:8" x14ac:dyDescent="0.2">
      <c r="B49" s="82" t="s">
        <v>135</v>
      </c>
      <c r="C49" s="82">
        <v>107.444</v>
      </c>
      <c r="D49" s="82">
        <v>0.82939519086031899</v>
      </c>
      <c r="E49" s="271">
        <v>19.387937529456401</v>
      </c>
      <c r="F49" s="271">
        <v>18.600588267834599</v>
      </c>
      <c r="G49" s="271">
        <v>23.375994632119401</v>
      </c>
      <c r="H49" s="271">
        <v>22.426689318683501</v>
      </c>
    </row>
    <row r="50" spans="1:8" x14ac:dyDescent="0.2">
      <c r="B50" s="82" t="s">
        <v>136</v>
      </c>
      <c r="C50" s="82">
        <v>107.867</v>
      </c>
      <c r="D50" s="82">
        <v>0.83266046547531802</v>
      </c>
      <c r="E50" s="271">
        <v>19.352307462252199</v>
      </c>
      <c r="F50" s="271">
        <v>18.600627457198101</v>
      </c>
      <c r="G50" s="271">
        <v>23.241535133056999</v>
      </c>
      <c r="H50" s="271">
        <v>22.3387902133436</v>
      </c>
    </row>
    <row r="51" spans="1:8" x14ac:dyDescent="0.2">
      <c r="B51" s="82" t="s">
        <v>137</v>
      </c>
      <c r="C51" s="82">
        <v>108.114</v>
      </c>
      <c r="D51" s="82">
        <v>0.83456713883206601</v>
      </c>
      <c r="E51" s="271">
        <v>19.215378131058799</v>
      </c>
      <c r="F51" s="271">
        <v>18.535020116818199</v>
      </c>
      <c r="G51" s="271">
        <v>23.0243646520155</v>
      </c>
      <c r="H51" s="271">
        <v>22.209142026316801</v>
      </c>
    </row>
    <row r="52" spans="1:8" x14ac:dyDescent="0.2">
      <c r="B52" s="82" t="s">
        <v>138</v>
      </c>
      <c r="C52" s="82">
        <v>108.774</v>
      </c>
      <c r="D52" s="82">
        <v>0.83966189355050402</v>
      </c>
      <c r="E52" s="271">
        <v>19.0440042103472</v>
      </c>
      <c r="F52" s="271">
        <v>18.392541717000199</v>
      </c>
      <c r="G52" s="271">
        <v>22.6805626843678</v>
      </c>
      <c r="H52" s="271">
        <v>21.904699806284501</v>
      </c>
    </row>
    <row r="53" spans="1:8" x14ac:dyDescent="0.2">
      <c r="B53" s="82" t="s">
        <v>139</v>
      </c>
      <c r="C53" s="82">
        <v>108.85599999999999</v>
      </c>
      <c r="D53" s="82">
        <v>0.84029487822764304</v>
      </c>
      <c r="E53" s="271">
        <v>18.298773726712302</v>
      </c>
      <c r="F53" s="271">
        <v>17.721554810542202</v>
      </c>
      <c r="G53" s="271">
        <v>21.776609855469101</v>
      </c>
      <c r="H53" s="271">
        <v>21.0896856207439</v>
      </c>
    </row>
    <row r="54" spans="1:8" x14ac:dyDescent="0.2">
      <c r="B54" s="82" t="s">
        <v>140</v>
      </c>
      <c r="C54" s="82">
        <v>109.271</v>
      </c>
      <c r="D54" s="82">
        <v>0.84349839823999395</v>
      </c>
      <c r="E54" s="271">
        <v>18.441531287921698</v>
      </c>
      <c r="F54" s="271">
        <v>17.913536170770701</v>
      </c>
      <c r="G54" s="271">
        <v>21.863149149306</v>
      </c>
      <c r="H54" s="271">
        <v>21.2371905010707</v>
      </c>
    </row>
    <row r="55" spans="1:8" x14ac:dyDescent="0.2">
      <c r="A55" s="82" t="s">
        <v>413</v>
      </c>
      <c r="B55" s="82" t="s">
        <v>129</v>
      </c>
      <c r="C55" s="82">
        <v>110.21</v>
      </c>
      <c r="D55" s="82">
        <v>0.850746844725771</v>
      </c>
      <c r="E55" s="271">
        <v>19.407933711383599</v>
      </c>
      <c r="F55" s="271">
        <v>18.924396070714401</v>
      </c>
      <c r="G55" s="271">
        <v>22.812818915172699</v>
      </c>
      <c r="H55" s="271">
        <v>22.2444504943353</v>
      </c>
    </row>
    <row r="56" spans="1:8" x14ac:dyDescent="0.2">
      <c r="B56" s="82" t="s">
        <v>130</v>
      </c>
      <c r="C56" s="82">
        <v>110.907</v>
      </c>
      <c r="D56" s="82">
        <v>0.85612721448145401</v>
      </c>
      <c r="E56" s="271">
        <v>20.2074004150879</v>
      </c>
      <c r="F56" s="271">
        <v>19.7505008653741</v>
      </c>
      <c r="G56" s="271">
        <v>23.6032683849762</v>
      </c>
      <c r="H56" s="271">
        <v>23.069586541921499</v>
      </c>
    </row>
    <row r="57" spans="1:8" x14ac:dyDescent="0.2">
      <c r="B57" s="82" t="s">
        <v>131</v>
      </c>
      <c r="C57" s="82">
        <v>111.824</v>
      </c>
      <c r="D57" s="82">
        <v>0.86320583580995003</v>
      </c>
      <c r="E57" s="271">
        <v>20.696419481761101</v>
      </c>
      <c r="F57" s="271">
        <v>20.1058595572337</v>
      </c>
      <c r="G57" s="271">
        <v>23.9762274803686</v>
      </c>
      <c r="H57" s="271">
        <v>23.2920802005101</v>
      </c>
    </row>
    <row r="58" spans="1:8" x14ac:dyDescent="0.2">
      <c r="B58" s="82" t="s">
        <v>132</v>
      </c>
      <c r="C58" s="82">
        <v>112.19</v>
      </c>
      <c r="D58" s="82">
        <v>0.86603110888108403</v>
      </c>
      <c r="E58" s="271">
        <v>20.730829735878501</v>
      </c>
      <c r="F58" s="271">
        <v>20.187252266965601</v>
      </c>
      <c r="G58" s="271">
        <v>23.9377425629235</v>
      </c>
      <c r="H58" s="271">
        <v>23.310077501774298</v>
      </c>
    </row>
    <row r="59" spans="1:8" x14ac:dyDescent="0.2">
      <c r="B59" s="82" t="s">
        <v>133</v>
      </c>
      <c r="C59" s="82">
        <v>112.419</v>
      </c>
      <c r="D59" s="82">
        <v>0.867798834381875</v>
      </c>
      <c r="E59" s="271">
        <v>20.784416803161701</v>
      </c>
      <c r="F59" s="271">
        <v>20.223854833905801</v>
      </c>
      <c r="G59" s="271">
        <v>23.950731413422801</v>
      </c>
      <c r="H59" s="271">
        <v>23.3047729872915</v>
      </c>
    </row>
    <row r="60" spans="1:8" x14ac:dyDescent="0.2">
      <c r="B60" s="82" t="s">
        <v>134</v>
      </c>
      <c r="C60" s="82">
        <v>113.018</v>
      </c>
      <c r="D60" s="82">
        <v>0.87242271025512397</v>
      </c>
      <c r="E60" s="271">
        <v>20.786572084234201</v>
      </c>
      <c r="F60" s="271">
        <v>20.269044206434099</v>
      </c>
      <c r="G60" s="271">
        <v>23.8262620171311</v>
      </c>
      <c r="H60" s="271">
        <v>23.233054307477602</v>
      </c>
    </row>
    <row r="61" spans="1:8" x14ac:dyDescent="0.2">
      <c r="B61" s="82" t="s">
        <v>135</v>
      </c>
      <c r="C61" s="82">
        <v>113.682</v>
      </c>
      <c r="D61" s="82">
        <v>0.87754834227488498</v>
      </c>
      <c r="E61" s="271">
        <v>20.703444618766301</v>
      </c>
      <c r="F61" s="271">
        <v>20.283476997007099</v>
      </c>
      <c r="G61" s="271">
        <v>23.592369356081701</v>
      </c>
      <c r="H61" s="271">
        <v>23.113800140543599</v>
      </c>
    </row>
    <row r="62" spans="1:8" x14ac:dyDescent="0.2">
      <c r="B62" s="82" t="s">
        <v>136</v>
      </c>
      <c r="C62" s="82">
        <v>113.899</v>
      </c>
      <c r="D62" s="82">
        <v>0.87922343587170504</v>
      </c>
      <c r="E62" s="271">
        <v>20.6232831107389</v>
      </c>
      <c r="F62" s="271">
        <v>20.302700509696901</v>
      </c>
      <c r="G62" s="271">
        <v>23.456248172334</v>
      </c>
      <c r="H62" s="271">
        <v>23.0916279996197</v>
      </c>
    </row>
    <row r="63" spans="1:8" x14ac:dyDescent="0.2">
      <c r="B63" s="82" t="s">
        <v>137</v>
      </c>
      <c r="C63" s="82">
        <v>114.601</v>
      </c>
      <c r="D63" s="82">
        <v>0.884642402254043</v>
      </c>
      <c r="E63" s="271">
        <v>20.546471879437199</v>
      </c>
      <c r="F63" s="271">
        <v>20.189056552793598</v>
      </c>
      <c r="G63" s="271">
        <v>23.225737119411601</v>
      </c>
      <c r="H63" s="271">
        <v>22.8217147418578</v>
      </c>
    </row>
    <row r="64" spans="1:8" x14ac:dyDescent="0.2">
      <c r="B64" s="82" t="s">
        <v>138</v>
      </c>
      <c r="C64" s="82">
        <v>115.56100000000001</v>
      </c>
      <c r="D64" s="82">
        <v>0.89205295457177103</v>
      </c>
      <c r="E64" s="271">
        <v>20.459216329717201</v>
      </c>
      <c r="F64" s="271">
        <v>20.127537314709301</v>
      </c>
      <c r="G64" s="271">
        <v>22.934979616247801</v>
      </c>
      <c r="H64" s="271">
        <v>22.563164228710502</v>
      </c>
    </row>
    <row r="65" spans="1:8" x14ac:dyDescent="0.2">
      <c r="B65" s="82" t="s">
        <v>139</v>
      </c>
      <c r="C65" s="82">
        <v>116.884</v>
      </c>
      <c r="D65" s="82">
        <v>0.902265621984639</v>
      </c>
      <c r="E65" s="271">
        <v>20.4366281700018</v>
      </c>
      <c r="F65" s="271">
        <v>20.0649044777706</v>
      </c>
      <c r="G65" s="271">
        <v>22.650345610031099</v>
      </c>
      <c r="H65" s="271">
        <v>22.238356409541002</v>
      </c>
    </row>
    <row r="66" spans="1:8" x14ac:dyDescent="0.2">
      <c r="B66" s="82" t="s">
        <v>140</v>
      </c>
      <c r="C66" s="82">
        <v>117.30800000000001</v>
      </c>
      <c r="D66" s="82">
        <v>0.90553861592496798</v>
      </c>
      <c r="E66" s="271">
        <v>20.777291779911401</v>
      </c>
      <c r="F66" s="271">
        <v>20.276357755143799</v>
      </c>
      <c r="G66" s="271">
        <v>22.9446778022694</v>
      </c>
      <c r="H66" s="271">
        <v>22.3914887764697</v>
      </c>
    </row>
    <row r="67" spans="1:8" x14ac:dyDescent="0.2">
      <c r="A67" s="82" t="s">
        <v>708</v>
      </c>
      <c r="B67" s="82" t="s">
        <v>129</v>
      </c>
      <c r="C67" s="82">
        <v>118.002</v>
      </c>
      <c r="D67" s="82">
        <v>0.91089582770465904</v>
      </c>
      <c r="E67" s="271">
        <v>21.171153207334399</v>
      </c>
      <c r="F67" s="271">
        <v>20.6509258006312</v>
      </c>
      <c r="G67" s="271">
        <v>23.2421233728593</v>
      </c>
      <c r="H67" s="271">
        <v>22.671007125665401</v>
      </c>
    </row>
    <row r="68" spans="1:8" x14ac:dyDescent="0.2">
      <c r="B68" s="82" t="s">
        <v>130</v>
      </c>
      <c r="C68" s="82">
        <v>118.98099999999999</v>
      </c>
      <c r="D68" s="82">
        <v>0.91845304720367404</v>
      </c>
      <c r="E68" s="271">
        <v>21.348090005392599</v>
      </c>
      <c r="F68" s="271">
        <v>20.852547586578002</v>
      </c>
      <c r="G68" s="271">
        <v>23.2435289646968</v>
      </c>
      <c r="H68" s="271">
        <v>22.7039886797325</v>
      </c>
    </row>
    <row r="69" spans="1:8" x14ac:dyDescent="0.2">
      <c r="B69" s="82" t="s">
        <v>131</v>
      </c>
      <c r="C69" s="82">
        <v>120.15900000000001</v>
      </c>
      <c r="D69" s="82">
        <v>0.92754641244355296</v>
      </c>
      <c r="E69" s="271">
        <v>21.9101389749714</v>
      </c>
      <c r="F69" s="271">
        <v>21.276107201715298</v>
      </c>
      <c r="G69" s="271">
        <v>23.621609313598402</v>
      </c>
      <c r="H69" s="271">
        <v>22.938051310731701</v>
      </c>
    </row>
    <row r="70" spans="1:8" x14ac:dyDescent="0.2">
      <c r="B70" s="82" t="s">
        <v>132</v>
      </c>
      <c r="C70" s="82">
        <v>120.809</v>
      </c>
      <c r="D70" s="82">
        <v>0.93256397390867996</v>
      </c>
      <c r="E70" s="271">
        <v>22.1314881199953</v>
      </c>
      <c r="F70" s="271">
        <v>21.474077446438098</v>
      </c>
      <c r="G70" s="271">
        <v>23.7318712058273</v>
      </c>
      <c r="H70" s="271">
        <v>23.026921527359899</v>
      </c>
    </row>
    <row r="71" spans="1:8" x14ac:dyDescent="0.2">
      <c r="B71" s="82" t="s">
        <v>133</v>
      </c>
      <c r="C71" s="82">
        <v>121.02200000000001</v>
      </c>
      <c r="D71" s="82">
        <v>0.934208190204176</v>
      </c>
      <c r="E71" s="271">
        <v>22.338542680459302</v>
      </c>
      <c r="F71" s="271">
        <v>21.660877728166799</v>
      </c>
      <c r="G71" s="271">
        <v>23.9117392832717</v>
      </c>
      <c r="H71" s="271">
        <v>23.186349633086301</v>
      </c>
    </row>
    <row r="72" spans="1:8" x14ac:dyDescent="0.2">
      <c r="B72" s="82" t="s">
        <v>134</v>
      </c>
      <c r="C72" s="82">
        <v>122.044</v>
      </c>
      <c r="D72" s="82">
        <v>0.94209734069242401</v>
      </c>
      <c r="E72" s="271">
        <v>22.5843976774147</v>
      </c>
      <c r="F72" s="271">
        <v>21.855251581766399</v>
      </c>
      <c r="G72" s="271">
        <v>23.972467283280501</v>
      </c>
      <c r="H72" s="271">
        <v>23.198506818523899</v>
      </c>
    </row>
    <row r="73" spans="1:8" x14ac:dyDescent="0.2">
      <c r="B73" s="82" t="s">
        <v>135</v>
      </c>
      <c r="C73" s="82">
        <v>122.94799999999999</v>
      </c>
      <c r="D73" s="82">
        <v>0.94907561079161695</v>
      </c>
      <c r="E73" s="271">
        <v>22.540508142899</v>
      </c>
      <c r="F73" s="271">
        <v>21.832787439704699</v>
      </c>
      <c r="G73" s="271">
        <v>23.749960368382201</v>
      </c>
      <c r="H73" s="271">
        <v>23.0042656153541</v>
      </c>
    </row>
    <row r="74" spans="1:8" x14ac:dyDescent="0.2">
      <c r="B74" s="82" t="s">
        <v>136</v>
      </c>
      <c r="C74" s="82">
        <v>123.803</v>
      </c>
      <c r="D74" s="82">
        <v>0.95567563394959298</v>
      </c>
      <c r="E74" s="271">
        <v>22.514728752485599</v>
      </c>
      <c r="F74" s="271">
        <v>21.931379001352902</v>
      </c>
      <c r="G74" s="271">
        <v>23.558964938174</v>
      </c>
      <c r="H74" s="271">
        <v>22.948559346140701</v>
      </c>
    </row>
    <row r="75" spans="1:8" x14ac:dyDescent="0.2">
      <c r="B75" s="82" t="s">
        <v>137</v>
      </c>
      <c r="C75" s="82">
        <v>124.571</v>
      </c>
      <c r="D75" s="82">
        <v>0.96160407580377505</v>
      </c>
      <c r="E75" s="271">
        <v>22.177115486464199</v>
      </c>
      <c r="F75" s="271">
        <v>21.6942532303975</v>
      </c>
      <c r="G75" s="271">
        <v>23.062626339148</v>
      </c>
      <c r="H75" s="271">
        <v>22.560483858457001</v>
      </c>
    </row>
    <row r="76" spans="1:8" x14ac:dyDescent="0.2">
      <c r="B76" s="82" t="s">
        <v>138</v>
      </c>
      <c r="C76" s="82">
        <v>125.276</v>
      </c>
      <c r="D76" s="82">
        <v>0.96704620016210596</v>
      </c>
      <c r="E76" s="271">
        <v>22.4121530526896</v>
      </c>
      <c r="F76" s="271">
        <v>21.893132641486801</v>
      </c>
      <c r="G76" s="271">
        <v>23.175886580116401</v>
      </c>
      <c r="H76" s="271">
        <v>22.639179635695701</v>
      </c>
    </row>
    <row r="77" spans="1:8" x14ac:dyDescent="0.2">
      <c r="B77" s="82" t="s">
        <v>139</v>
      </c>
      <c r="C77" s="82">
        <v>125.997</v>
      </c>
      <c r="D77" s="82">
        <v>0.97261183372573201</v>
      </c>
      <c r="E77" s="271">
        <v>22.369370548367701</v>
      </c>
      <c r="F77" s="271">
        <v>21.789423268410001</v>
      </c>
      <c r="G77" s="271">
        <v>22.999278615270999</v>
      </c>
      <c r="H77" s="271">
        <v>22.4030003675181</v>
      </c>
    </row>
    <row r="78" spans="1:8" x14ac:dyDescent="0.2">
      <c r="B78" s="82" t="s">
        <v>140</v>
      </c>
      <c r="C78" s="82">
        <v>126.47799999999999</v>
      </c>
      <c r="D78" s="82">
        <v>0.97632482920992703</v>
      </c>
      <c r="E78" s="271">
        <v>22.0885742442224</v>
      </c>
      <c r="F78" s="271">
        <v>21.501598614256601</v>
      </c>
      <c r="G78" s="271">
        <v>22.624206189754599</v>
      </c>
      <c r="H78" s="271">
        <v>22.0229968254074</v>
      </c>
    </row>
    <row r="79" spans="1:8" x14ac:dyDescent="0.2">
      <c r="A79" s="82" t="s">
        <v>1112</v>
      </c>
      <c r="B79" s="82" t="s">
        <v>129</v>
      </c>
      <c r="C79" s="82">
        <v>127.336</v>
      </c>
      <c r="D79" s="82">
        <v>0.98294801034389601</v>
      </c>
      <c r="E79" s="271">
        <v>22.326178861947799</v>
      </c>
      <c r="F79" s="271">
        <v>21.760657387559998</v>
      </c>
      <c r="G79" s="271">
        <v>22.713489042148598</v>
      </c>
      <c r="H79" s="271">
        <v>22.138157011932702</v>
      </c>
    </row>
    <row r="80" spans="1:8" x14ac:dyDescent="0.2">
      <c r="B80" s="82" t="s">
        <v>130</v>
      </c>
      <c r="C80" s="82">
        <v>128.04599999999999</v>
      </c>
      <c r="D80" s="82">
        <v>0.98842873132888198</v>
      </c>
      <c r="E80" s="271">
        <v>22.392877919212498</v>
      </c>
      <c r="F80" s="271">
        <v>21.789886465647701</v>
      </c>
      <c r="G80" s="271">
        <v>22.655025303753199</v>
      </c>
      <c r="H80" s="271">
        <v>22.0449747918118</v>
      </c>
    </row>
    <row r="81" spans="2:8" x14ac:dyDescent="0.2">
      <c r="B81" s="82" t="s">
        <v>131</v>
      </c>
      <c r="C81" s="82">
        <v>128.38900000000001</v>
      </c>
      <c r="D81" s="82">
        <v>0.99107645991740301</v>
      </c>
      <c r="E81" s="271">
        <v>22.523750677628101</v>
      </c>
      <c r="F81" s="271">
        <v>21.8620485299293</v>
      </c>
      <c r="G81" s="271">
        <v>22.7265519751173</v>
      </c>
      <c r="H81" s="271">
        <v>22.058891936300601</v>
      </c>
    </row>
    <row r="82" spans="2:8" x14ac:dyDescent="0.2">
      <c r="B82" s="82" t="s">
        <v>132</v>
      </c>
      <c r="C82" s="82">
        <v>128.363</v>
      </c>
      <c r="D82" s="82">
        <v>0.99087575745879797</v>
      </c>
      <c r="E82" s="271">
        <v>22.634216381182501</v>
      </c>
      <c r="F82" s="271">
        <v>21.963588493703</v>
      </c>
      <c r="G82" s="271">
        <v>22.8426381519619</v>
      </c>
      <c r="H82" s="271">
        <v>22.165834947895799</v>
      </c>
    </row>
    <row r="83" spans="2:8" x14ac:dyDescent="0.2">
      <c r="B83" s="82" t="s">
        <v>133</v>
      </c>
      <c r="C83" s="82">
        <v>128.084</v>
      </c>
      <c r="D83" s="82">
        <v>0.98872206569145904</v>
      </c>
      <c r="E83" s="271">
        <v>22.398861832003199</v>
      </c>
      <c r="F83" s="271">
        <v>21.943020734659001</v>
      </c>
      <c r="G83" s="271">
        <v>22.654356172721499</v>
      </c>
      <c r="H83" s="271">
        <v>22.193315488830802</v>
      </c>
    </row>
    <row r="84" spans="2:8" x14ac:dyDescent="0.2">
      <c r="B84" s="82" t="s">
        <v>134</v>
      </c>
      <c r="C84" s="82">
        <v>128.214</v>
      </c>
      <c r="D84" s="82">
        <v>0.98972557798448402</v>
      </c>
      <c r="E84" s="271">
        <v>22.450709315965</v>
      </c>
      <c r="F84" s="271">
        <v>21.993704684533501</v>
      </c>
      <c r="G84" s="271">
        <v>22.6837719620064</v>
      </c>
      <c r="H84" s="271">
        <v>22.2220231281911</v>
      </c>
    </row>
    <row r="85" spans="2:8" x14ac:dyDescent="0.2">
      <c r="B85" s="82" t="s">
        <v>135</v>
      </c>
      <c r="C85" s="82">
        <v>128.83199999999999</v>
      </c>
      <c r="D85" s="82">
        <v>0.99449612103902096</v>
      </c>
      <c r="E85" s="271">
        <v>22.6446760102667</v>
      </c>
      <c r="F85" s="271">
        <v>22.0854554598486</v>
      </c>
      <c r="G85" s="271">
        <v>22.769999330523401</v>
      </c>
      <c r="H85" s="271">
        <v>22.207683863838799</v>
      </c>
    </row>
    <row r="86" spans="2:8" x14ac:dyDescent="0.2">
      <c r="B86" s="82" t="s">
        <v>136</v>
      </c>
      <c r="C86" s="82">
        <v>129.54499999999999</v>
      </c>
      <c r="D86" s="82">
        <v>1</v>
      </c>
      <c r="E86" s="271">
        <v>22.8915308035746</v>
      </c>
      <c r="F86" s="271">
        <v>22.305456900220801</v>
      </c>
      <c r="G86" s="271">
        <v>22.8915308035746</v>
      </c>
      <c r="H86" s="271">
        <v>22.305456900220801</v>
      </c>
    </row>
  </sheetData>
  <mergeCells count="1">
    <mergeCell ref="H1:I1"/>
  </mergeCells>
  <hyperlinks>
    <hyperlink ref="H1:I1" location="Index!A1" display="Regresar al Índice" xr:uid="{1A278B9A-8E57-4768-A811-9B9D6BDC431E}"/>
  </hyperlink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C1DEF-7228-4ADA-88EB-A71F1F56AE14}">
  <sheetPr codeName="Hoja47"/>
  <dimension ref="A1:I86"/>
  <sheetViews>
    <sheetView workbookViewId="0">
      <selection activeCell="A2" sqref="A2"/>
    </sheetView>
  </sheetViews>
  <sheetFormatPr baseColWidth="10" defaultRowHeight="12.75" x14ac:dyDescent="0.2"/>
  <cols>
    <col min="1" max="1" width="90.7109375" style="82" customWidth="1"/>
    <col min="2" max="2" width="3.7109375" style="82" customWidth="1"/>
    <col min="3" max="8" width="11.7109375" style="82" customWidth="1"/>
    <col min="9" max="17" width="9.140625" style="82" customWidth="1"/>
    <col min="18" max="16384" width="11.42578125" style="82"/>
  </cols>
  <sheetData>
    <row r="1" spans="1:9" ht="15" x14ac:dyDescent="0.25">
      <c r="A1" s="27" t="s">
        <v>1977</v>
      </c>
      <c r="B1" s="82" t="s">
        <v>53</v>
      </c>
      <c r="C1" s="82" t="s">
        <v>53</v>
      </c>
      <c r="D1" s="82" t="s">
        <v>53</v>
      </c>
      <c r="E1" s="82" t="s">
        <v>53</v>
      </c>
      <c r="F1" s="82" t="s">
        <v>53</v>
      </c>
      <c r="G1" s="82" t="s">
        <v>53</v>
      </c>
      <c r="H1" s="151" t="s">
        <v>1294</v>
      </c>
      <c r="I1" s="151"/>
    </row>
    <row r="2" spans="1:9" x14ac:dyDescent="0.2">
      <c r="A2" s="82" t="s">
        <v>141</v>
      </c>
      <c r="B2" s="82" t="s">
        <v>53</v>
      </c>
      <c r="C2" s="82" t="s">
        <v>53</v>
      </c>
      <c r="D2" s="82" t="s">
        <v>53</v>
      </c>
      <c r="E2" s="82" t="s">
        <v>53</v>
      </c>
      <c r="F2" s="82" t="s">
        <v>53</v>
      </c>
      <c r="G2" s="82" t="s">
        <v>53</v>
      </c>
      <c r="H2" s="82" t="s">
        <v>53</v>
      </c>
    </row>
    <row r="6" spans="1:9" x14ac:dyDescent="0.2">
      <c r="A6" s="82" t="s">
        <v>401</v>
      </c>
      <c r="B6" s="82" t="s">
        <v>525</v>
      </c>
      <c r="C6" s="82" t="s">
        <v>526</v>
      </c>
      <c r="D6" s="82" t="s">
        <v>527</v>
      </c>
      <c r="E6" s="82" t="s">
        <v>0</v>
      </c>
      <c r="F6" s="82" t="s">
        <v>1</v>
      </c>
      <c r="G6" s="82" t="s">
        <v>685</v>
      </c>
      <c r="H6" s="82" t="s">
        <v>686</v>
      </c>
    </row>
    <row r="7" spans="1:9" x14ac:dyDescent="0.2">
      <c r="A7" s="82" t="s">
        <v>75</v>
      </c>
      <c r="B7" s="82" t="s">
        <v>129</v>
      </c>
      <c r="C7" s="82">
        <v>93.603882444858499</v>
      </c>
      <c r="D7" s="82">
        <v>0.72255882083336698</v>
      </c>
      <c r="E7" s="271">
        <v>18.304750999844799</v>
      </c>
      <c r="F7" s="271">
        <v>17.8167725639798</v>
      </c>
      <c r="G7" s="271">
        <v>25.333233049086498</v>
      </c>
      <c r="H7" s="271">
        <v>24.6578853517154</v>
      </c>
    </row>
    <row r="8" spans="1:9" x14ac:dyDescent="0.2">
      <c r="B8" s="82" t="s">
        <v>130</v>
      </c>
      <c r="C8" s="82">
        <v>94.1447803353567</v>
      </c>
      <c r="D8" s="82">
        <v>0.72673418762095598</v>
      </c>
      <c r="E8" s="271">
        <v>18.292751290365601</v>
      </c>
      <c r="F8" s="271">
        <v>17.7165134606824</v>
      </c>
      <c r="G8" s="271">
        <v>25.171172076339101</v>
      </c>
      <c r="H8" s="271">
        <v>24.378257913913899</v>
      </c>
    </row>
    <row r="9" spans="1:9" x14ac:dyDescent="0.2">
      <c r="B9" s="82" t="s">
        <v>131</v>
      </c>
      <c r="C9" s="82">
        <v>94.722489332291602</v>
      </c>
      <c r="D9" s="82">
        <v>0.73119371131492195</v>
      </c>
      <c r="E9" s="271">
        <v>18.2049051372082</v>
      </c>
      <c r="F9" s="271">
        <v>17.6380595611068</v>
      </c>
      <c r="G9" s="271">
        <v>24.897513279305802</v>
      </c>
      <c r="H9" s="271">
        <v>24.122280167574001</v>
      </c>
    </row>
    <row r="10" spans="1:9" x14ac:dyDescent="0.2">
      <c r="B10" s="82" t="s">
        <v>132</v>
      </c>
      <c r="C10" s="82">
        <v>94.838932628162794</v>
      </c>
      <c r="D10" s="82">
        <v>0.732092574998362</v>
      </c>
      <c r="E10" s="271">
        <v>18.1811923048406</v>
      </c>
      <c r="F10" s="271">
        <v>17.601157731083401</v>
      </c>
      <c r="G10" s="271">
        <v>24.8345536148639</v>
      </c>
      <c r="H10" s="271">
        <v>24.0422568568227</v>
      </c>
    </row>
    <row r="11" spans="1:9" x14ac:dyDescent="0.2">
      <c r="B11" s="82" t="s">
        <v>133</v>
      </c>
      <c r="C11" s="82">
        <v>94.725494320572096</v>
      </c>
      <c r="D11" s="82">
        <v>0.73121690779707504</v>
      </c>
      <c r="E11" s="271">
        <v>18.108295383600399</v>
      </c>
      <c r="F11" s="271">
        <v>17.531369362613201</v>
      </c>
      <c r="G11" s="271">
        <v>24.764601571037201</v>
      </c>
      <c r="H11" s="271">
        <v>23.975607204474599</v>
      </c>
    </row>
    <row r="12" spans="1:9" x14ac:dyDescent="0.2">
      <c r="B12" s="82" t="s">
        <v>134</v>
      </c>
      <c r="C12" s="82">
        <v>94.963639641805401</v>
      </c>
      <c r="D12" s="82">
        <v>0.73305522900772202</v>
      </c>
      <c r="E12" s="271">
        <v>17.9783785441807</v>
      </c>
      <c r="F12" s="271">
        <v>17.403503717607499</v>
      </c>
      <c r="G12" s="271">
        <v>24.525271538566901</v>
      </c>
      <c r="H12" s="271">
        <v>23.741053919177698</v>
      </c>
    </row>
    <row r="13" spans="1:9" x14ac:dyDescent="0.2">
      <c r="B13" s="82" t="s">
        <v>135</v>
      </c>
      <c r="C13" s="82">
        <v>95.322735741330604</v>
      </c>
      <c r="D13" s="82">
        <v>0.73582720862503803</v>
      </c>
      <c r="E13" s="271">
        <v>17.8771113713502</v>
      </c>
      <c r="F13" s="271">
        <v>17.3030561538725</v>
      </c>
      <c r="G13" s="271">
        <v>24.295257312861899</v>
      </c>
      <c r="H13" s="271">
        <v>23.515107828378401</v>
      </c>
    </row>
    <row r="14" spans="1:9" x14ac:dyDescent="0.2">
      <c r="B14" s="82" t="s">
        <v>136</v>
      </c>
      <c r="C14" s="82">
        <v>95.793767654306095</v>
      </c>
      <c r="D14" s="82">
        <v>0.73946325720256401</v>
      </c>
      <c r="E14" s="271">
        <v>17.9545830945797</v>
      </c>
      <c r="F14" s="271">
        <v>17.3895679098543</v>
      </c>
      <c r="G14" s="271">
        <v>24.280561501464</v>
      </c>
      <c r="H14" s="271">
        <v>23.5164732533704</v>
      </c>
    </row>
    <row r="15" spans="1:9" x14ac:dyDescent="0.2">
      <c r="B15" s="82" t="s">
        <v>137</v>
      </c>
      <c r="C15" s="82">
        <v>96.093515235290596</v>
      </c>
      <c r="D15" s="82">
        <v>0.74177710629735305</v>
      </c>
      <c r="E15" s="271">
        <v>18.2042669066836</v>
      </c>
      <c r="F15" s="271">
        <v>17.6390110492795</v>
      </c>
      <c r="G15" s="271">
        <v>24.541424576382301</v>
      </c>
      <c r="H15" s="271">
        <v>23.779395319068598</v>
      </c>
    </row>
    <row r="16" spans="1:9" x14ac:dyDescent="0.2">
      <c r="B16" s="82" t="s">
        <v>138</v>
      </c>
      <c r="C16" s="82">
        <v>96.698269126750404</v>
      </c>
      <c r="D16" s="82">
        <v>0.74644539833069901</v>
      </c>
      <c r="E16" s="271">
        <v>18.295529773988399</v>
      </c>
      <c r="F16" s="271">
        <v>17.7402570952788</v>
      </c>
      <c r="G16" s="271">
        <v>24.510205053046398</v>
      </c>
      <c r="H16" s="271">
        <v>23.766315841656901</v>
      </c>
    </row>
    <row r="17" spans="1:8" x14ac:dyDescent="0.2">
      <c r="B17" s="82" t="s">
        <v>139</v>
      </c>
      <c r="C17" s="82">
        <v>97.695173988821495</v>
      </c>
      <c r="D17" s="82">
        <v>0.75414083128504805</v>
      </c>
      <c r="E17" s="271">
        <v>18.396479799622</v>
      </c>
      <c r="F17" s="271">
        <v>17.8530751466045</v>
      </c>
      <c r="G17" s="271">
        <v>24.393958046635099</v>
      </c>
      <c r="H17" s="271">
        <v>23.673396805982499</v>
      </c>
    </row>
    <row r="18" spans="1:8" x14ac:dyDescent="0.2">
      <c r="B18" s="82" t="s">
        <v>140</v>
      </c>
      <c r="C18" s="82">
        <v>98.272882985756297</v>
      </c>
      <c r="D18" s="82">
        <v>0.75860035497901401</v>
      </c>
      <c r="E18" s="271">
        <v>18.523943589996499</v>
      </c>
      <c r="F18" s="271">
        <v>17.975312596087701</v>
      </c>
      <c r="G18" s="271">
        <v>24.4185801765265</v>
      </c>
      <c r="H18" s="271">
        <v>23.695365389836901</v>
      </c>
    </row>
    <row r="19" spans="1:8" x14ac:dyDescent="0.2">
      <c r="A19" s="82" t="s">
        <v>76</v>
      </c>
      <c r="B19" s="82" t="s">
        <v>129</v>
      </c>
      <c r="C19" s="82">
        <v>98.794999699501204</v>
      </c>
      <c r="D19" s="82">
        <v>0.76263074375314499</v>
      </c>
      <c r="E19" s="271">
        <v>19.024288658666499</v>
      </c>
      <c r="F19" s="271">
        <v>18.457378818045701</v>
      </c>
      <c r="G19" s="271">
        <v>24.945609411236099</v>
      </c>
      <c r="H19" s="271">
        <v>24.2022485576849</v>
      </c>
    </row>
    <row r="20" spans="1:8" x14ac:dyDescent="0.2">
      <c r="B20" s="82" t="s">
        <v>130</v>
      </c>
      <c r="C20" s="82">
        <v>99.171374481639504</v>
      </c>
      <c r="D20" s="82">
        <v>0.76553610314284204</v>
      </c>
      <c r="E20" s="271">
        <v>19.672678653362599</v>
      </c>
      <c r="F20" s="271">
        <v>19.000681143001199</v>
      </c>
      <c r="G20" s="271">
        <v>25.697911009811399</v>
      </c>
      <c r="H20" s="271">
        <v>24.820098052848898</v>
      </c>
    </row>
    <row r="21" spans="1:8" x14ac:dyDescent="0.2">
      <c r="B21" s="82" t="s">
        <v>131</v>
      </c>
      <c r="C21" s="82">
        <v>99.492156980587794</v>
      </c>
      <c r="D21" s="82">
        <v>0.76801232761270399</v>
      </c>
      <c r="E21" s="271">
        <v>19.833617385576499</v>
      </c>
      <c r="F21" s="271">
        <v>19.156907630994901</v>
      </c>
      <c r="G21" s="271">
        <v>25.824608111731099</v>
      </c>
      <c r="H21" s="271">
        <v>24.9434897621272</v>
      </c>
    </row>
    <row r="22" spans="1:8" x14ac:dyDescent="0.2">
      <c r="B22" s="82" t="s">
        <v>132</v>
      </c>
      <c r="C22" s="82">
        <v>99.154847046096506</v>
      </c>
      <c r="D22" s="82">
        <v>0.765408522490999</v>
      </c>
      <c r="E22" s="271">
        <v>19.888948705648801</v>
      </c>
      <c r="F22" s="271">
        <v>19.232866862971601</v>
      </c>
      <c r="G22" s="271">
        <v>25.9847494785148</v>
      </c>
      <c r="H22" s="271">
        <v>25.127583895171199</v>
      </c>
    </row>
    <row r="23" spans="1:8" x14ac:dyDescent="0.2">
      <c r="B23" s="82" t="s">
        <v>133</v>
      </c>
      <c r="C23" s="82">
        <v>98.994080173087298</v>
      </c>
      <c r="D23" s="82">
        <v>0.76416751069579902</v>
      </c>
      <c r="E23" s="271">
        <v>20.096047236078999</v>
      </c>
      <c r="F23" s="271">
        <v>19.3941031740233</v>
      </c>
      <c r="G23" s="271">
        <v>26.297960793675799</v>
      </c>
      <c r="H23" s="271">
        <v>25.3793872450352</v>
      </c>
    </row>
    <row r="24" spans="1:8" x14ac:dyDescent="0.2">
      <c r="B24" s="82" t="s">
        <v>134</v>
      </c>
      <c r="C24" s="82">
        <v>99.376464931786799</v>
      </c>
      <c r="D24" s="82">
        <v>0.76711926304980405</v>
      </c>
      <c r="E24" s="271">
        <v>20.387638871360501</v>
      </c>
      <c r="F24" s="271">
        <v>19.613708460782501</v>
      </c>
      <c r="G24" s="271">
        <v>26.576882961205101</v>
      </c>
      <c r="H24" s="271">
        <v>25.568004097309601</v>
      </c>
    </row>
    <row r="25" spans="1:8" x14ac:dyDescent="0.2">
      <c r="B25" s="82" t="s">
        <v>135</v>
      </c>
      <c r="C25" s="82">
        <v>99.909099104513501</v>
      </c>
      <c r="D25" s="82">
        <v>0.77123083951147098</v>
      </c>
      <c r="E25" s="271">
        <v>20.651965053037301</v>
      </c>
      <c r="F25" s="271">
        <v>19.966742706737101</v>
      </c>
      <c r="G25" s="271">
        <v>26.7779295056705</v>
      </c>
      <c r="H25" s="271">
        <v>25.889450581858</v>
      </c>
    </row>
    <row r="26" spans="1:8" x14ac:dyDescent="0.2">
      <c r="B26" s="82" t="s">
        <v>136</v>
      </c>
      <c r="C26" s="82">
        <v>100.492</v>
      </c>
      <c r="D26" s="82">
        <v>0.77573044115944301</v>
      </c>
      <c r="E26" s="271">
        <v>21.002538750951</v>
      </c>
      <c r="F26" s="271">
        <v>20.469377318415699</v>
      </c>
      <c r="G26" s="271">
        <v>27.074532126855299</v>
      </c>
      <c r="H26" s="271">
        <v>26.387229677130101</v>
      </c>
    </row>
    <row r="27" spans="1:8" x14ac:dyDescent="0.2">
      <c r="B27" s="82" t="s">
        <v>137</v>
      </c>
      <c r="C27" s="82">
        <v>100.917</v>
      </c>
      <c r="D27" s="82">
        <v>0.77901115442510305</v>
      </c>
      <c r="E27" s="271">
        <v>21.2367617556413</v>
      </c>
      <c r="F27" s="271">
        <v>20.700351267900899</v>
      </c>
      <c r="G27" s="271">
        <v>27.261178013957501</v>
      </c>
      <c r="H27" s="271">
        <v>26.572599314290201</v>
      </c>
    </row>
    <row r="28" spans="1:8" x14ac:dyDescent="0.2">
      <c r="B28" s="82" t="s">
        <v>138</v>
      </c>
      <c r="C28" s="82">
        <v>101.44</v>
      </c>
      <c r="D28" s="82">
        <v>0.78304836157319901</v>
      </c>
      <c r="E28" s="271">
        <v>21.483532211701601</v>
      </c>
      <c r="F28" s="271">
        <v>20.940549107522699</v>
      </c>
      <c r="G28" s="271">
        <v>27.435766762272099</v>
      </c>
      <c r="H28" s="271">
        <v>26.742344579396999</v>
      </c>
    </row>
    <row r="29" spans="1:8" x14ac:dyDescent="0.2">
      <c r="B29" s="82" t="s">
        <v>139</v>
      </c>
      <c r="C29" s="82">
        <v>102.303</v>
      </c>
      <c r="D29" s="82">
        <v>0.78971013933382195</v>
      </c>
      <c r="E29" s="271">
        <v>21.518779872235601</v>
      </c>
      <c r="F29" s="271">
        <v>20.9440410360925</v>
      </c>
      <c r="G29" s="271">
        <v>27.248959840364002</v>
      </c>
      <c r="H29" s="271">
        <v>26.521175293203498</v>
      </c>
    </row>
    <row r="30" spans="1:8" x14ac:dyDescent="0.2">
      <c r="B30" s="82" t="s">
        <v>140</v>
      </c>
      <c r="C30" s="82">
        <v>103.02</v>
      </c>
      <c r="D30" s="82">
        <v>0.79524489559612499</v>
      </c>
      <c r="E30" s="271">
        <v>21.284876922345301</v>
      </c>
      <c r="F30" s="271">
        <v>20.651064462578798</v>
      </c>
      <c r="G30" s="271">
        <v>26.7651852155428</v>
      </c>
      <c r="H30" s="271">
        <v>25.968182351046099</v>
      </c>
    </row>
    <row r="31" spans="1:8" x14ac:dyDescent="0.2">
      <c r="A31" s="82" t="s">
        <v>77</v>
      </c>
      <c r="B31" s="82" t="s">
        <v>129</v>
      </c>
      <c r="C31" s="82">
        <v>103.108</v>
      </c>
      <c r="D31" s="82">
        <v>0.79592419622525001</v>
      </c>
      <c r="E31" s="271">
        <v>21.106521638174598</v>
      </c>
      <c r="F31" s="271">
        <v>20.199890236574301</v>
      </c>
      <c r="G31" s="271">
        <v>26.5182560578939</v>
      </c>
      <c r="H31" s="271">
        <v>25.379163408242</v>
      </c>
    </row>
    <row r="32" spans="1:8" x14ac:dyDescent="0.2">
      <c r="B32" s="82" t="s">
        <v>130</v>
      </c>
      <c r="C32" s="82">
        <v>103.07899999999999</v>
      </c>
      <c r="D32" s="82">
        <v>0.79570033579065202</v>
      </c>
      <c r="E32" s="271">
        <v>21.224040062011198</v>
      </c>
      <c r="F32" s="271">
        <v>20.185578709819598</v>
      </c>
      <c r="G32" s="271">
        <v>26.673408452092499</v>
      </c>
      <c r="H32" s="271">
        <v>25.368317445489101</v>
      </c>
    </row>
    <row r="33" spans="1:8" x14ac:dyDescent="0.2">
      <c r="B33" s="82" t="s">
        <v>131</v>
      </c>
      <c r="C33" s="82">
        <v>103.476</v>
      </c>
      <c r="D33" s="82">
        <v>0.79876490794704502</v>
      </c>
      <c r="E33" s="271">
        <v>21.643084682984501</v>
      </c>
      <c r="F33" s="271">
        <v>20.838610197293299</v>
      </c>
      <c r="G33" s="271">
        <v>27.0956879397853</v>
      </c>
      <c r="H33" s="271">
        <v>26.088539932045698</v>
      </c>
    </row>
    <row r="34" spans="1:8" x14ac:dyDescent="0.2">
      <c r="B34" s="82" t="s">
        <v>132</v>
      </c>
      <c r="C34" s="82">
        <v>103.53100000000001</v>
      </c>
      <c r="D34" s="82">
        <v>0.79918947084024905</v>
      </c>
      <c r="E34" s="271">
        <v>21.744275061458499</v>
      </c>
      <c r="F34" s="271">
        <v>20.941999805617201</v>
      </c>
      <c r="G34" s="271">
        <v>27.207909832191799</v>
      </c>
      <c r="H34" s="271">
        <v>26.204048688978901</v>
      </c>
    </row>
    <row r="35" spans="1:8" x14ac:dyDescent="0.2">
      <c r="B35" s="82" t="s">
        <v>133</v>
      </c>
      <c r="C35" s="82">
        <v>103.233</v>
      </c>
      <c r="D35" s="82">
        <v>0.79688911189162104</v>
      </c>
      <c r="E35" s="271">
        <v>21.766378688694498</v>
      </c>
      <c r="F35" s="271">
        <v>20.946684539063199</v>
      </c>
      <c r="G35" s="271">
        <v>27.314187587563399</v>
      </c>
      <c r="H35" s="271">
        <v>26.285570007777899</v>
      </c>
    </row>
    <row r="36" spans="1:8" x14ac:dyDescent="0.2">
      <c r="B36" s="82" t="s">
        <v>134</v>
      </c>
      <c r="C36" s="82">
        <v>103.29900000000001</v>
      </c>
      <c r="D36" s="82">
        <v>0.79739858736346503</v>
      </c>
      <c r="E36" s="271">
        <v>21.750355039393</v>
      </c>
      <c r="F36" s="271">
        <v>20.9520787833364</v>
      </c>
      <c r="G36" s="271">
        <v>27.2766410476207</v>
      </c>
      <c r="H36" s="271">
        <v>26.275540382649499</v>
      </c>
    </row>
    <row r="37" spans="1:8" x14ac:dyDescent="0.2">
      <c r="B37" s="82" t="s">
        <v>135</v>
      </c>
      <c r="C37" s="82">
        <v>103.687</v>
      </c>
      <c r="D37" s="82">
        <v>0.80039368559187896</v>
      </c>
      <c r="E37" s="271">
        <v>21.764494735663401</v>
      </c>
      <c r="F37" s="271">
        <v>20.966359350314502</v>
      </c>
      <c r="G37" s="271">
        <v>27.192236929716401</v>
      </c>
      <c r="H37" s="271">
        <v>26.1950584165468</v>
      </c>
    </row>
    <row r="38" spans="1:8" x14ac:dyDescent="0.2">
      <c r="B38" s="82" t="s">
        <v>136</v>
      </c>
      <c r="C38" s="82">
        <v>103.67</v>
      </c>
      <c r="D38" s="82">
        <v>0.80026245706125299</v>
      </c>
      <c r="E38" s="271">
        <v>21.747309264843199</v>
      </c>
      <c r="F38" s="271">
        <v>20.944220147738399</v>
      </c>
      <c r="G38" s="271">
        <v>27.175221170195002</v>
      </c>
      <c r="H38" s="271">
        <v>26.171689003943001</v>
      </c>
    </row>
    <row r="39" spans="1:8" x14ac:dyDescent="0.2">
      <c r="B39" s="82" t="s">
        <v>137</v>
      </c>
      <c r="C39" s="82">
        <v>103.94199999999999</v>
      </c>
      <c r="D39" s="82">
        <v>0.80236211355127596</v>
      </c>
      <c r="E39" s="271">
        <v>21.753996962319899</v>
      </c>
      <c r="F39" s="271">
        <v>20.9440418045859</v>
      </c>
      <c r="G39" s="271">
        <v>27.1124428670194</v>
      </c>
      <c r="H39" s="271">
        <v>26.102979503714401</v>
      </c>
    </row>
    <row r="40" spans="1:8" x14ac:dyDescent="0.2">
      <c r="B40" s="82" t="s">
        <v>138</v>
      </c>
      <c r="C40" s="82">
        <v>104.503</v>
      </c>
      <c r="D40" s="82">
        <v>0.80669265506194798</v>
      </c>
      <c r="E40" s="271">
        <v>21.745397300140802</v>
      </c>
      <c r="F40" s="271">
        <v>20.892977023114302</v>
      </c>
      <c r="G40" s="271">
        <v>26.9562356415294</v>
      </c>
      <c r="H40" s="271">
        <v>25.899550333094201</v>
      </c>
    </row>
    <row r="41" spans="1:8" x14ac:dyDescent="0.2">
      <c r="B41" s="82" t="s">
        <v>139</v>
      </c>
      <c r="C41" s="82">
        <v>105.346</v>
      </c>
      <c r="D41" s="82">
        <v>0.813200046315952</v>
      </c>
      <c r="E41" s="271">
        <v>21.709391924084802</v>
      </c>
      <c r="F41" s="271">
        <v>20.730972049745599</v>
      </c>
      <c r="G41" s="271">
        <v>26.696250230721301</v>
      </c>
      <c r="H41" s="271">
        <v>25.493077802520201</v>
      </c>
    </row>
    <row r="42" spans="1:8" x14ac:dyDescent="0.2">
      <c r="B42" s="82" t="s">
        <v>140</v>
      </c>
      <c r="C42" s="82">
        <v>105.934</v>
      </c>
      <c r="D42" s="82">
        <v>0.81773900961056001</v>
      </c>
      <c r="E42" s="271">
        <v>21.760670042574901</v>
      </c>
      <c r="F42" s="271">
        <v>20.776717092973499</v>
      </c>
      <c r="G42" s="271">
        <v>26.610776527511099</v>
      </c>
      <c r="H42" s="271">
        <v>25.407516149765499</v>
      </c>
    </row>
    <row r="43" spans="1:8" x14ac:dyDescent="0.2">
      <c r="A43" s="82" t="s">
        <v>78</v>
      </c>
      <c r="B43" s="82" t="s">
        <v>129</v>
      </c>
      <c r="C43" s="82">
        <v>106.447</v>
      </c>
      <c r="D43" s="82">
        <v>0.82169902350534596</v>
      </c>
      <c r="E43" s="271">
        <v>21.810516789534901</v>
      </c>
      <c r="F43" s="271">
        <v>20.827147521872998</v>
      </c>
      <c r="G43" s="271">
        <v>26.5431942422078</v>
      </c>
      <c r="H43" s="271">
        <v>25.3464430723368</v>
      </c>
    </row>
    <row r="44" spans="1:8" x14ac:dyDescent="0.2">
      <c r="B44" s="82" t="s">
        <v>130</v>
      </c>
      <c r="C44" s="82">
        <v>106.889</v>
      </c>
      <c r="D44" s="82">
        <v>0.82511096530163297</v>
      </c>
      <c r="E44" s="271">
        <v>21.5328682302756</v>
      </c>
      <c r="F44" s="271">
        <v>20.506375511637302</v>
      </c>
      <c r="G44" s="271">
        <v>26.0969362131843</v>
      </c>
      <c r="H44" s="271">
        <v>24.8528699459725</v>
      </c>
    </row>
    <row r="45" spans="1:8" x14ac:dyDescent="0.2">
      <c r="B45" s="82" t="s">
        <v>131</v>
      </c>
      <c r="C45" s="82">
        <v>106.83799999999999</v>
      </c>
      <c r="D45" s="82">
        <v>0.82471727970975295</v>
      </c>
      <c r="E45" s="271">
        <v>20.1297724134579</v>
      </c>
      <c r="F45" s="271">
        <v>19.108611289763399</v>
      </c>
      <c r="G45" s="271">
        <v>24.4080885761751</v>
      </c>
      <c r="H45" s="271">
        <v>23.1698931984163</v>
      </c>
    </row>
    <row r="46" spans="1:8" x14ac:dyDescent="0.2">
      <c r="B46" s="82" t="s">
        <v>132</v>
      </c>
      <c r="C46" s="82">
        <v>105.755</v>
      </c>
      <c r="D46" s="82">
        <v>0.81635725037631701</v>
      </c>
      <c r="E46" s="271">
        <v>17.277065919848901</v>
      </c>
      <c r="F46" s="271">
        <v>16.444850437266801</v>
      </c>
      <c r="G46" s="271">
        <v>21.1636093289851</v>
      </c>
      <c r="H46" s="271">
        <v>20.144183725551802</v>
      </c>
    </row>
    <row r="47" spans="1:8" x14ac:dyDescent="0.2">
      <c r="B47" s="82" t="s">
        <v>133</v>
      </c>
      <c r="C47" s="82">
        <v>106.16200000000001</v>
      </c>
      <c r="D47" s="82">
        <v>0.81949901578602002</v>
      </c>
      <c r="E47" s="271">
        <v>17.7779940960842</v>
      </c>
      <c r="F47" s="271">
        <v>17.061953767463599</v>
      </c>
      <c r="G47" s="271">
        <v>21.693734530031701</v>
      </c>
      <c r="H47" s="271">
        <v>20.819980791677501</v>
      </c>
    </row>
    <row r="48" spans="1:8" x14ac:dyDescent="0.2">
      <c r="B48" s="82" t="s">
        <v>134</v>
      </c>
      <c r="C48" s="82">
        <v>106.74299999999999</v>
      </c>
      <c r="D48" s="82">
        <v>0.82398394380331197</v>
      </c>
      <c r="E48" s="271">
        <v>18.849194387029701</v>
      </c>
      <c r="F48" s="271">
        <v>18.161831372714001</v>
      </c>
      <c r="G48" s="271">
        <v>22.875681654701101</v>
      </c>
      <c r="H48" s="271">
        <v>22.041486984422701</v>
      </c>
    </row>
    <row r="49" spans="1:8" x14ac:dyDescent="0.2">
      <c r="B49" s="82" t="s">
        <v>135</v>
      </c>
      <c r="C49" s="82">
        <v>107.444</v>
      </c>
      <c r="D49" s="82">
        <v>0.82939519086031899</v>
      </c>
      <c r="E49" s="271">
        <v>19.738074946522701</v>
      </c>
      <c r="F49" s="271">
        <v>19.076752334181599</v>
      </c>
      <c r="G49" s="271">
        <v>23.798154563747499</v>
      </c>
      <c r="H49" s="271">
        <v>23.0007993106321</v>
      </c>
    </row>
    <row r="50" spans="1:8" x14ac:dyDescent="0.2">
      <c r="B50" s="82" t="s">
        <v>136</v>
      </c>
      <c r="C50" s="82">
        <v>107.867</v>
      </c>
      <c r="D50" s="82">
        <v>0.83266046547531802</v>
      </c>
      <c r="E50" s="271">
        <v>19.716997644168</v>
      </c>
      <c r="F50" s="271">
        <v>19.0867437962678</v>
      </c>
      <c r="G50" s="271">
        <v>23.6795169960576</v>
      </c>
      <c r="H50" s="271">
        <v>22.9226012134157</v>
      </c>
    </row>
    <row r="51" spans="1:8" x14ac:dyDescent="0.2">
      <c r="B51" s="82" t="s">
        <v>137</v>
      </c>
      <c r="C51" s="82">
        <v>108.114</v>
      </c>
      <c r="D51" s="82">
        <v>0.83456713883206601</v>
      </c>
      <c r="E51" s="271">
        <v>19.605653190373101</v>
      </c>
      <c r="F51" s="271">
        <v>19.045064756374501</v>
      </c>
      <c r="G51" s="271">
        <v>23.492002354430301</v>
      </c>
      <c r="H51" s="271">
        <v>22.820290747401199</v>
      </c>
    </row>
    <row r="52" spans="1:8" x14ac:dyDescent="0.2">
      <c r="B52" s="82" t="s">
        <v>138</v>
      </c>
      <c r="C52" s="82">
        <v>108.774</v>
      </c>
      <c r="D52" s="82">
        <v>0.83966189355050402</v>
      </c>
      <c r="E52" s="271">
        <v>19.4893057076745</v>
      </c>
      <c r="F52" s="271">
        <v>18.928910366778599</v>
      </c>
      <c r="G52" s="271">
        <v>23.2108969781446</v>
      </c>
      <c r="H52" s="271">
        <v>22.543491031536298</v>
      </c>
    </row>
    <row r="53" spans="1:8" x14ac:dyDescent="0.2">
      <c r="B53" s="82" t="s">
        <v>139</v>
      </c>
      <c r="C53" s="82">
        <v>108.85599999999999</v>
      </c>
      <c r="D53" s="82">
        <v>0.84029487822764304</v>
      </c>
      <c r="E53" s="271">
        <v>18.873631726388201</v>
      </c>
      <c r="F53" s="271">
        <v>18.350083498004501</v>
      </c>
      <c r="G53" s="271">
        <v>22.460724461627802</v>
      </c>
      <c r="H53" s="271">
        <v>21.837671481121699</v>
      </c>
    </row>
    <row r="54" spans="1:8" x14ac:dyDescent="0.2">
      <c r="B54" s="82" t="s">
        <v>140</v>
      </c>
      <c r="C54" s="82">
        <v>109.271</v>
      </c>
      <c r="D54" s="82">
        <v>0.84349839823999395</v>
      </c>
      <c r="E54" s="271">
        <v>18.971048182646999</v>
      </c>
      <c r="F54" s="271">
        <v>18.480435067491499</v>
      </c>
      <c r="G54" s="271">
        <v>22.4909119237584</v>
      </c>
      <c r="H54" s="271">
        <v>21.909271085815899</v>
      </c>
    </row>
    <row r="55" spans="1:8" x14ac:dyDescent="0.2">
      <c r="A55" s="82" t="s">
        <v>413</v>
      </c>
      <c r="B55" s="82" t="s">
        <v>129</v>
      </c>
      <c r="C55" s="82">
        <v>110.21</v>
      </c>
      <c r="D55" s="82">
        <v>0.850746844725771</v>
      </c>
      <c r="E55" s="271">
        <v>19.868269186177798</v>
      </c>
      <c r="F55" s="271">
        <v>19.437621982825799</v>
      </c>
      <c r="G55" s="271">
        <v>23.353914633185699</v>
      </c>
      <c r="H55" s="271">
        <v>22.847715631659302</v>
      </c>
    </row>
    <row r="56" spans="1:8" x14ac:dyDescent="0.2">
      <c r="B56" s="82" t="s">
        <v>130</v>
      </c>
      <c r="C56" s="82">
        <v>110.907</v>
      </c>
      <c r="D56" s="82">
        <v>0.85612721448145401</v>
      </c>
      <c r="E56" s="271">
        <v>20.835731190400399</v>
      </c>
      <c r="F56" s="271">
        <v>20.419306871495301</v>
      </c>
      <c r="G56" s="271">
        <v>24.337190592662498</v>
      </c>
      <c r="H56" s="271">
        <v>23.8507858716569</v>
      </c>
    </row>
    <row r="57" spans="1:8" x14ac:dyDescent="0.2">
      <c r="B57" s="82" t="s">
        <v>131</v>
      </c>
      <c r="C57" s="82">
        <v>111.824</v>
      </c>
      <c r="D57" s="82">
        <v>0.86320583580995003</v>
      </c>
      <c r="E57" s="271">
        <v>22.180721321458801</v>
      </c>
      <c r="F57" s="271">
        <v>21.5910042147887</v>
      </c>
      <c r="G57" s="271">
        <v>25.6957499605485</v>
      </c>
      <c r="H57" s="271">
        <v>25.012579061782802</v>
      </c>
    </row>
    <row r="58" spans="1:8" x14ac:dyDescent="0.2">
      <c r="B58" s="82" t="s">
        <v>132</v>
      </c>
      <c r="C58" s="82">
        <v>112.19</v>
      </c>
      <c r="D58" s="82">
        <v>0.86603110888108403</v>
      </c>
      <c r="E58" s="271">
        <v>22.389114890420402</v>
      </c>
      <c r="F58" s="271">
        <v>21.883869239609702</v>
      </c>
      <c r="G58" s="271">
        <v>25.852552709506199</v>
      </c>
      <c r="H58" s="271">
        <v>25.269149127776402</v>
      </c>
    </row>
    <row r="59" spans="1:8" x14ac:dyDescent="0.2">
      <c r="B59" s="82" t="s">
        <v>133</v>
      </c>
      <c r="C59" s="82">
        <v>112.419</v>
      </c>
      <c r="D59" s="82">
        <v>0.867798834381875</v>
      </c>
      <c r="E59" s="271">
        <v>22.517753399569699</v>
      </c>
      <c r="F59" s="271">
        <v>22.0150561115614</v>
      </c>
      <c r="G59" s="271">
        <v>25.948125887503501</v>
      </c>
      <c r="H59" s="271">
        <v>25.368847294249399</v>
      </c>
    </row>
    <row r="60" spans="1:8" x14ac:dyDescent="0.2">
      <c r="B60" s="82" t="s">
        <v>134</v>
      </c>
      <c r="C60" s="82">
        <v>113.018</v>
      </c>
      <c r="D60" s="82">
        <v>0.87242271025512397</v>
      </c>
      <c r="E60" s="271">
        <v>22.581968000779</v>
      </c>
      <c r="F60" s="271">
        <v>22.130901638514601</v>
      </c>
      <c r="G60" s="271">
        <v>25.884204681209301</v>
      </c>
      <c r="H60" s="271">
        <v>25.367177376713201</v>
      </c>
    </row>
    <row r="61" spans="1:8" x14ac:dyDescent="0.2">
      <c r="B61" s="82" t="s">
        <v>135</v>
      </c>
      <c r="C61" s="82">
        <v>113.682</v>
      </c>
      <c r="D61" s="82">
        <v>0.87754834227488498</v>
      </c>
      <c r="E61" s="271">
        <v>22.627222408865599</v>
      </c>
      <c r="F61" s="271">
        <v>22.208263083998801</v>
      </c>
      <c r="G61" s="271">
        <v>25.784587946697801</v>
      </c>
      <c r="H61" s="271">
        <v>25.3071677241483</v>
      </c>
    </row>
    <row r="62" spans="1:8" x14ac:dyDescent="0.2">
      <c r="B62" s="82" t="s">
        <v>136</v>
      </c>
      <c r="C62" s="82">
        <v>113.899</v>
      </c>
      <c r="D62" s="82">
        <v>0.87922343587170504</v>
      </c>
      <c r="E62" s="271">
        <v>22.668046314627201</v>
      </c>
      <c r="F62" s="271">
        <v>22.291945764375999</v>
      </c>
      <c r="G62" s="271">
        <v>25.7818950107409</v>
      </c>
      <c r="H62" s="271">
        <v>25.354130537108301</v>
      </c>
    </row>
    <row r="63" spans="1:8" x14ac:dyDescent="0.2">
      <c r="B63" s="82" t="s">
        <v>137</v>
      </c>
      <c r="C63" s="82">
        <v>114.601</v>
      </c>
      <c r="D63" s="82">
        <v>0.884642402254043</v>
      </c>
      <c r="E63" s="271">
        <v>22.675699580471299</v>
      </c>
      <c r="F63" s="271">
        <v>22.303797954163802</v>
      </c>
      <c r="G63" s="271">
        <v>25.632616662613401</v>
      </c>
      <c r="H63" s="271">
        <v>25.212218968177801</v>
      </c>
    </row>
    <row r="64" spans="1:8" x14ac:dyDescent="0.2">
      <c r="B64" s="82" t="s">
        <v>138</v>
      </c>
      <c r="C64" s="82">
        <v>115.56100000000001</v>
      </c>
      <c r="D64" s="82">
        <v>0.89205295457177103</v>
      </c>
      <c r="E64" s="271">
        <v>22.677796853980698</v>
      </c>
      <c r="F64" s="271">
        <v>22.3590220572557</v>
      </c>
      <c r="G64" s="271">
        <v>25.4220298669008</v>
      </c>
      <c r="H64" s="271">
        <v>25.064680233012702</v>
      </c>
    </row>
    <row r="65" spans="1:8" x14ac:dyDescent="0.2">
      <c r="B65" s="82" t="s">
        <v>139</v>
      </c>
      <c r="C65" s="82">
        <v>116.884</v>
      </c>
      <c r="D65" s="82">
        <v>0.902265621984639</v>
      </c>
      <c r="E65" s="271">
        <v>22.702372154442902</v>
      </c>
      <c r="F65" s="271">
        <v>22.282630557907499</v>
      </c>
      <c r="G65" s="271">
        <v>25.1615174082621</v>
      </c>
      <c r="H65" s="271">
        <v>24.696308952672101</v>
      </c>
    </row>
    <row r="66" spans="1:8" x14ac:dyDescent="0.2">
      <c r="B66" s="82" t="s">
        <v>140</v>
      </c>
      <c r="C66" s="82">
        <v>117.30800000000001</v>
      </c>
      <c r="D66" s="82">
        <v>0.90553861592496798</v>
      </c>
      <c r="E66" s="271">
        <v>22.9300141945325</v>
      </c>
      <c r="F66" s="271">
        <v>22.449079045557198</v>
      </c>
      <c r="G66" s="271">
        <v>25.321961748821099</v>
      </c>
      <c r="H66" s="271">
        <v>24.790857784266201</v>
      </c>
    </row>
    <row r="67" spans="1:8" x14ac:dyDescent="0.2">
      <c r="A67" s="82" t="s">
        <v>708</v>
      </c>
      <c r="B67" s="82" t="s">
        <v>129</v>
      </c>
      <c r="C67" s="82">
        <v>118.002</v>
      </c>
      <c r="D67" s="82">
        <v>0.91089582770465904</v>
      </c>
      <c r="E67" s="271">
        <v>23.296161951496501</v>
      </c>
      <c r="F67" s="271">
        <v>22.740415324896698</v>
      </c>
      <c r="G67" s="271">
        <v>25.575001271220899</v>
      </c>
      <c r="H67" s="271">
        <v>24.964891300687601</v>
      </c>
    </row>
    <row r="68" spans="1:8" x14ac:dyDescent="0.2">
      <c r="B68" s="82" t="s">
        <v>130</v>
      </c>
      <c r="C68" s="82">
        <v>118.98099999999999</v>
      </c>
      <c r="D68" s="82">
        <v>0.91845304720367404</v>
      </c>
      <c r="E68" s="271">
        <v>23.4826262150575</v>
      </c>
      <c r="F68" s="271">
        <v>22.9529956080865</v>
      </c>
      <c r="G68" s="271">
        <v>25.567584849930899</v>
      </c>
      <c r="H68" s="271">
        <v>24.990929779120801</v>
      </c>
    </row>
    <row r="69" spans="1:8" x14ac:dyDescent="0.2">
      <c r="B69" s="82" t="s">
        <v>131</v>
      </c>
      <c r="C69" s="82">
        <v>120.15900000000001</v>
      </c>
      <c r="D69" s="82">
        <v>0.92754641244355296</v>
      </c>
      <c r="E69" s="271">
        <v>23.876881610192001</v>
      </c>
      <c r="F69" s="271">
        <v>23.2468859664551</v>
      </c>
      <c r="G69" s="271">
        <v>25.7419804441809</v>
      </c>
      <c r="H69" s="271">
        <v>25.0627738456914</v>
      </c>
    </row>
    <row r="70" spans="1:8" x14ac:dyDescent="0.2">
      <c r="B70" s="82" t="s">
        <v>132</v>
      </c>
      <c r="C70" s="82">
        <v>120.809</v>
      </c>
      <c r="D70" s="82">
        <v>0.93256397390867996</v>
      </c>
      <c r="E70" s="271">
        <v>24.141919061300499</v>
      </c>
      <c r="F70" s="271">
        <v>23.424182765872899</v>
      </c>
      <c r="G70" s="271">
        <v>25.887681421054499</v>
      </c>
      <c r="H70" s="271">
        <v>25.118043824590899</v>
      </c>
    </row>
    <row r="71" spans="1:8" x14ac:dyDescent="0.2">
      <c r="B71" s="82" t="s">
        <v>133</v>
      </c>
      <c r="C71" s="82">
        <v>121.02200000000001</v>
      </c>
      <c r="D71" s="82">
        <v>0.934208190204176</v>
      </c>
      <c r="E71" s="271">
        <v>24.4385241312958</v>
      </c>
      <c r="F71" s="271">
        <v>23.692137257473199</v>
      </c>
      <c r="G71" s="271">
        <v>26.159612372863698</v>
      </c>
      <c r="H71" s="271">
        <v>25.360661045259199</v>
      </c>
    </row>
    <row r="72" spans="1:8" x14ac:dyDescent="0.2">
      <c r="B72" s="82" t="s">
        <v>134</v>
      </c>
      <c r="C72" s="82">
        <v>122.044</v>
      </c>
      <c r="D72" s="82">
        <v>0.94209734069242401</v>
      </c>
      <c r="E72" s="271">
        <v>24.673575539488901</v>
      </c>
      <c r="F72" s="271">
        <v>23.850340727118098</v>
      </c>
      <c r="G72" s="271">
        <v>26.190049025458801</v>
      </c>
      <c r="H72" s="271">
        <v>25.316217015949299</v>
      </c>
    </row>
    <row r="73" spans="1:8" x14ac:dyDescent="0.2">
      <c r="B73" s="82" t="s">
        <v>135</v>
      </c>
      <c r="C73" s="82">
        <v>122.94799999999999</v>
      </c>
      <c r="D73" s="82">
        <v>0.94907561079161695</v>
      </c>
      <c r="E73" s="271">
        <v>24.653310314900502</v>
      </c>
      <c r="F73" s="271">
        <v>23.883516893704801</v>
      </c>
      <c r="G73" s="271">
        <v>25.9761288084702</v>
      </c>
      <c r="H73" s="271">
        <v>25.165030712130299</v>
      </c>
    </row>
    <row r="74" spans="1:8" x14ac:dyDescent="0.2">
      <c r="B74" s="82" t="s">
        <v>136</v>
      </c>
      <c r="C74" s="82">
        <v>123.803</v>
      </c>
      <c r="D74" s="82">
        <v>0.95567563394959298</v>
      </c>
      <c r="E74" s="271">
        <v>24.694919253942999</v>
      </c>
      <c r="F74" s="271">
        <v>23.993209929694899</v>
      </c>
      <c r="G74" s="271">
        <v>25.8402729719962</v>
      </c>
      <c r="H74" s="271">
        <v>25.106018273727798</v>
      </c>
    </row>
    <row r="75" spans="1:8" x14ac:dyDescent="0.2">
      <c r="B75" s="82" t="s">
        <v>137</v>
      </c>
      <c r="C75" s="82">
        <v>124.571</v>
      </c>
      <c r="D75" s="82">
        <v>0.96160407580377505</v>
      </c>
      <c r="E75" s="271">
        <v>24.6451019147556</v>
      </c>
      <c r="F75" s="271">
        <v>23.9748274810343</v>
      </c>
      <c r="G75" s="271">
        <v>25.629157087500399</v>
      </c>
      <c r="H75" s="271">
        <v>24.932119241481502</v>
      </c>
    </row>
    <row r="76" spans="1:8" x14ac:dyDescent="0.2">
      <c r="B76" s="82" t="s">
        <v>138</v>
      </c>
      <c r="C76" s="82">
        <v>125.276</v>
      </c>
      <c r="D76" s="82">
        <v>0.96704620016210596</v>
      </c>
      <c r="E76" s="271">
        <v>24.772159744600099</v>
      </c>
      <c r="F76" s="271">
        <v>24.1367276902721</v>
      </c>
      <c r="G76" s="271">
        <v>25.616314650166199</v>
      </c>
      <c r="H76" s="271">
        <v>24.959229131168801</v>
      </c>
    </row>
    <row r="77" spans="1:8" x14ac:dyDescent="0.2">
      <c r="B77" s="82" t="s">
        <v>139</v>
      </c>
      <c r="C77" s="82">
        <v>125.997</v>
      </c>
      <c r="D77" s="82">
        <v>0.97261183372573201</v>
      </c>
      <c r="E77" s="271">
        <v>24.871984842716099</v>
      </c>
      <c r="F77" s="271">
        <v>24.1276350351351</v>
      </c>
      <c r="G77" s="271">
        <v>25.5723650281329</v>
      </c>
      <c r="H77" s="271">
        <v>24.807054776118299</v>
      </c>
    </row>
    <row r="78" spans="1:8" x14ac:dyDescent="0.2">
      <c r="B78" s="82" t="s">
        <v>140</v>
      </c>
      <c r="C78" s="82">
        <v>126.47799999999999</v>
      </c>
      <c r="D78" s="82">
        <v>0.97632482920992703</v>
      </c>
      <c r="E78" s="271">
        <v>24.6590477945199</v>
      </c>
      <c r="F78" s="271">
        <v>23.901407755035301</v>
      </c>
      <c r="G78" s="271">
        <v>25.257011864048099</v>
      </c>
      <c r="H78" s="271">
        <v>24.480999601717699</v>
      </c>
    </row>
    <row r="79" spans="1:8" x14ac:dyDescent="0.2">
      <c r="A79" s="82" t="s">
        <v>1112</v>
      </c>
      <c r="B79" s="82" t="s">
        <v>129</v>
      </c>
      <c r="C79" s="82">
        <v>127.336</v>
      </c>
      <c r="D79" s="82">
        <v>0.98294801034389601</v>
      </c>
      <c r="E79" s="271">
        <v>24.7967008395776</v>
      </c>
      <c r="F79" s="271">
        <v>24.033803481285801</v>
      </c>
      <c r="G79" s="271">
        <v>25.2268691514032</v>
      </c>
      <c r="H79" s="271">
        <v>24.450737199088799</v>
      </c>
    </row>
    <row r="80" spans="1:8" x14ac:dyDescent="0.2">
      <c r="B80" s="82" t="s">
        <v>130</v>
      </c>
      <c r="C80" s="82">
        <v>128.04599999999999</v>
      </c>
      <c r="D80" s="82">
        <v>0.98842873132888198</v>
      </c>
      <c r="E80" s="271">
        <v>24.806252517085198</v>
      </c>
      <c r="F80" s="271">
        <v>24.086428378055999</v>
      </c>
      <c r="G80" s="271">
        <v>25.096652627382401</v>
      </c>
      <c r="H80" s="271">
        <v>24.368401701226599</v>
      </c>
    </row>
    <row r="81" spans="2:8" x14ac:dyDescent="0.2">
      <c r="B81" s="82" t="s">
        <v>131</v>
      </c>
      <c r="C81" s="82">
        <v>128.38900000000001</v>
      </c>
      <c r="D81" s="82">
        <v>0.99107645991740301</v>
      </c>
      <c r="E81" s="271">
        <v>24.974513483792599</v>
      </c>
      <c r="F81" s="271">
        <v>24.182469948865101</v>
      </c>
      <c r="G81" s="271">
        <v>25.199381171735201</v>
      </c>
      <c r="H81" s="271">
        <v>24.400206166616599</v>
      </c>
    </row>
    <row r="82" spans="2:8" x14ac:dyDescent="0.2">
      <c r="B82" s="82" t="s">
        <v>132</v>
      </c>
      <c r="C82" s="82">
        <v>128.363</v>
      </c>
      <c r="D82" s="82">
        <v>0.99087575745879797</v>
      </c>
      <c r="E82" s="271">
        <v>25.007489586930198</v>
      </c>
      <c r="F82" s="271">
        <v>24.2544517043663</v>
      </c>
      <c r="G82" s="271">
        <v>25.237765076687801</v>
      </c>
      <c r="H82" s="271">
        <v>24.477793024797901</v>
      </c>
    </row>
    <row r="83" spans="2:8" x14ac:dyDescent="0.2">
      <c r="B83" s="82" t="s">
        <v>133</v>
      </c>
      <c r="C83" s="82">
        <v>128.084</v>
      </c>
      <c r="D83" s="82">
        <v>0.98872206569145904</v>
      </c>
      <c r="E83" s="271">
        <v>24.908017417073101</v>
      </c>
      <c r="F83" s="271">
        <v>24.2317007551177</v>
      </c>
      <c r="G83" s="271">
        <v>25.1921326340116</v>
      </c>
      <c r="H83" s="271">
        <v>24.508101514019899</v>
      </c>
    </row>
    <row r="84" spans="2:8" x14ac:dyDescent="0.2">
      <c r="B84" s="82" t="s">
        <v>134</v>
      </c>
      <c r="C84" s="82">
        <v>128.214</v>
      </c>
      <c r="D84" s="82">
        <v>0.98972557798448402</v>
      </c>
      <c r="E84" s="271">
        <v>24.973562114106599</v>
      </c>
      <c r="F84" s="271">
        <v>24.269949441766901</v>
      </c>
      <c r="G84" s="271">
        <v>25.232814700983798</v>
      </c>
      <c r="H84" s="271">
        <v>24.521897768057201</v>
      </c>
    </row>
    <row r="85" spans="2:8" x14ac:dyDescent="0.2">
      <c r="B85" s="82" t="s">
        <v>135</v>
      </c>
      <c r="C85" s="82">
        <v>128.83199999999999</v>
      </c>
      <c r="D85" s="82">
        <v>0.99449612103902096</v>
      </c>
      <c r="E85" s="271">
        <v>24.992132944646499</v>
      </c>
      <c r="F85" s="271">
        <v>24.3318139821702</v>
      </c>
      <c r="G85" s="271">
        <v>25.1304478880575</v>
      </c>
      <c r="H85" s="271">
        <v>24.466474496400199</v>
      </c>
    </row>
    <row r="86" spans="2:8" x14ac:dyDescent="0.2">
      <c r="B86" s="82" t="s">
        <v>136</v>
      </c>
      <c r="C86" s="82">
        <v>129.54499999999999</v>
      </c>
      <c r="D86" s="82">
        <v>1</v>
      </c>
      <c r="E86" s="271">
        <v>25.165486947225499</v>
      </c>
      <c r="F86" s="271">
        <v>24.4898221926187</v>
      </c>
      <c r="G86" s="271">
        <v>25.165486947225499</v>
      </c>
      <c r="H86" s="271">
        <v>24.4898221926187</v>
      </c>
    </row>
  </sheetData>
  <mergeCells count="1">
    <mergeCell ref="H1:I1"/>
  </mergeCells>
  <hyperlinks>
    <hyperlink ref="H1:I1" location="Index!A1" display="Regresar al Índice" xr:uid="{C9E33C3A-2E71-451B-88D2-2E096E151FEF}"/>
  </hyperlink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D67F7-A066-4C5E-A490-E04CF242F59F}">
  <sheetPr codeName="Hoja49"/>
  <dimension ref="A1:I86"/>
  <sheetViews>
    <sheetView workbookViewId="0">
      <selection activeCell="A2" sqref="A2"/>
    </sheetView>
  </sheetViews>
  <sheetFormatPr baseColWidth="10" defaultRowHeight="12.75" x14ac:dyDescent="0.2"/>
  <cols>
    <col min="1" max="1" width="90.7109375" style="82" customWidth="1"/>
    <col min="2" max="2" width="3.7109375" style="82" customWidth="1"/>
    <col min="3" max="8" width="11.7109375" style="82" customWidth="1"/>
    <col min="9" max="17" width="9.140625" style="82" customWidth="1"/>
    <col min="18" max="16384" width="11.42578125" style="82"/>
  </cols>
  <sheetData>
    <row r="1" spans="1:9" ht="15" x14ac:dyDescent="0.25">
      <c r="A1" s="27" t="s">
        <v>1978</v>
      </c>
      <c r="B1" s="82" t="s">
        <v>53</v>
      </c>
      <c r="C1" s="82" t="s">
        <v>53</v>
      </c>
      <c r="D1" s="82" t="s">
        <v>53</v>
      </c>
      <c r="E1" s="82" t="s">
        <v>53</v>
      </c>
      <c r="F1" s="82" t="s">
        <v>53</v>
      </c>
      <c r="G1" s="82" t="s">
        <v>53</v>
      </c>
      <c r="H1" s="151" t="s">
        <v>1294</v>
      </c>
      <c r="I1" s="151"/>
    </row>
    <row r="2" spans="1:9" x14ac:dyDescent="0.2">
      <c r="A2" s="82" t="s">
        <v>141</v>
      </c>
      <c r="B2" s="82" t="s">
        <v>53</v>
      </c>
      <c r="C2" s="82" t="s">
        <v>53</v>
      </c>
      <c r="D2" s="82" t="s">
        <v>53</v>
      </c>
      <c r="E2" s="82" t="s">
        <v>53</v>
      </c>
      <c r="F2" s="82" t="s">
        <v>53</v>
      </c>
      <c r="G2" s="82" t="s">
        <v>53</v>
      </c>
      <c r="H2" s="82" t="s">
        <v>53</v>
      </c>
    </row>
    <row r="6" spans="1:9" x14ac:dyDescent="0.2">
      <c r="A6" s="82" t="s">
        <v>401</v>
      </c>
      <c r="B6" s="82" t="s">
        <v>525</v>
      </c>
      <c r="C6" s="82" t="s">
        <v>526</v>
      </c>
      <c r="D6" s="82" t="s">
        <v>527</v>
      </c>
      <c r="E6" s="82" t="s">
        <v>0</v>
      </c>
      <c r="F6" s="82" t="s">
        <v>1</v>
      </c>
      <c r="G6" s="82" t="s">
        <v>685</v>
      </c>
      <c r="H6" s="82" t="s">
        <v>686</v>
      </c>
    </row>
    <row r="7" spans="1:9" x14ac:dyDescent="0.2">
      <c r="A7" s="82" t="s">
        <v>75</v>
      </c>
      <c r="B7" s="82" t="s">
        <v>129</v>
      </c>
      <c r="C7" s="82">
        <v>93.603882444858499</v>
      </c>
      <c r="D7" s="82">
        <v>0.72255882083336698</v>
      </c>
      <c r="E7" s="271">
        <v>17.294502752644501</v>
      </c>
      <c r="F7" s="271">
        <v>17.074313615121401</v>
      </c>
      <c r="G7" s="271">
        <v>23.935079406681201</v>
      </c>
      <c r="H7" s="271">
        <v>23.630344164131401</v>
      </c>
    </row>
    <row r="8" spans="1:9" x14ac:dyDescent="0.2">
      <c r="B8" s="82" t="s">
        <v>130</v>
      </c>
      <c r="C8" s="82">
        <v>94.1447803353567</v>
      </c>
      <c r="D8" s="82">
        <v>0.72673418762095598</v>
      </c>
      <c r="E8" s="271">
        <v>17.288462738507501</v>
      </c>
      <c r="F8" s="271">
        <v>17.065597703047501</v>
      </c>
      <c r="G8" s="271">
        <v>23.789252016756201</v>
      </c>
      <c r="H8" s="271">
        <v>23.482585508896399</v>
      </c>
    </row>
    <row r="9" spans="1:9" x14ac:dyDescent="0.2">
      <c r="B9" s="82" t="s">
        <v>131</v>
      </c>
      <c r="C9" s="82">
        <v>94.722489332291602</v>
      </c>
      <c r="D9" s="82">
        <v>0.73119371131492195</v>
      </c>
      <c r="E9" s="271">
        <v>17.164721707315</v>
      </c>
      <c r="F9" s="271">
        <v>16.9498532895533</v>
      </c>
      <c r="G9" s="271">
        <v>23.474930708098299</v>
      </c>
      <c r="H9" s="271">
        <v>23.181070935459701</v>
      </c>
    </row>
    <row r="10" spans="1:9" x14ac:dyDescent="0.2">
      <c r="B10" s="82" t="s">
        <v>132</v>
      </c>
      <c r="C10" s="82">
        <v>94.838932628162794</v>
      </c>
      <c r="D10" s="82">
        <v>0.732092574998362</v>
      </c>
      <c r="E10" s="271">
        <v>17.095617316134099</v>
      </c>
      <c r="F10" s="271">
        <v>16.883721073636501</v>
      </c>
      <c r="G10" s="271">
        <v>23.3517152064715</v>
      </c>
      <c r="H10" s="271">
        <v>23.062276070310201</v>
      </c>
    </row>
    <row r="11" spans="1:9" x14ac:dyDescent="0.2">
      <c r="B11" s="82" t="s">
        <v>133</v>
      </c>
      <c r="C11" s="82">
        <v>94.725494320572096</v>
      </c>
      <c r="D11" s="82">
        <v>0.73121690779707504</v>
      </c>
      <c r="E11" s="271">
        <v>16.9757140270933</v>
      </c>
      <c r="F11" s="271">
        <v>16.7661412693482</v>
      </c>
      <c r="G11" s="271">
        <v>23.215702271212201</v>
      </c>
      <c r="H11" s="271">
        <v>22.929094076693701</v>
      </c>
    </row>
    <row r="12" spans="1:9" x14ac:dyDescent="0.2">
      <c r="B12" s="82" t="s">
        <v>134</v>
      </c>
      <c r="C12" s="82">
        <v>94.963639641805401</v>
      </c>
      <c r="D12" s="82">
        <v>0.73305522900772202</v>
      </c>
      <c r="E12" s="271">
        <v>16.796238753919098</v>
      </c>
      <c r="F12" s="271">
        <v>16.590894011054701</v>
      </c>
      <c r="G12" s="271">
        <v>22.912651174529898</v>
      </c>
      <c r="H12" s="271">
        <v>22.6325293846037</v>
      </c>
    </row>
    <row r="13" spans="1:9" x14ac:dyDescent="0.2">
      <c r="B13" s="82" t="s">
        <v>135</v>
      </c>
      <c r="C13" s="82">
        <v>95.322735741330604</v>
      </c>
      <c r="D13" s="82">
        <v>0.73582720862503803</v>
      </c>
      <c r="E13" s="271">
        <v>16.670035932285199</v>
      </c>
      <c r="F13" s="271">
        <v>16.4629208193249</v>
      </c>
      <c r="G13" s="271">
        <v>22.654824035978098</v>
      </c>
      <c r="H13" s="271">
        <v>22.3733515509537</v>
      </c>
    </row>
    <row r="14" spans="1:9" x14ac:dyDescent="0.2">
      <c r="B14" s="82" t="s">
        <v>136</v>
      </c>
      <c r="C14" s="82">
        <v>95.793767654306095</v>
      </c>
      <c r="D14" s="82">
        <v>0.73946325720256401</v>
      </c>
      <c r="E14" s="271">
        <v>16.723212340993602</v>
      </c>
      <c r="F14" s="271">
        <v>16.5154317053887</v>
      </c>
      <c r="G14" s="271">
        <v>22.6153391370094</v>
      </c>
      <c r="H14" s="271">
        <v>22.334350685479102</v>
      </c>
    </row>
    <row r="15" spans="1:9" x14ac:dyDescent="0.2">
      <c r="B15" s="82" t="s">
        <v>137</v>
      </c>
      <c r="C15" s="82">
        <v>96.093515235290596</v>
      </c>
      <c r="D15" s="82">
        <v>0.74177710629735305</v>
      </c>
      <c r="E15" s="271">
        <v>16.974701176247599</v>
      </c>
      <c r="F15" s="271">
        <v>16.768190704804798</v>
      </c>
      <c r="G15" s="271">
        <v>22.883829970135299</v>
      </c>
      <c r="H15" s="271">
        <v>22.6054303407997</v>
      </c>
    </row>
    <row r="16" spans="1:9" x14ac:dyDescent="0.2">
      <c r="B16" s="82" t="s">
        <v>138</v>
      </c>
      <c r="C16" s="82">
        <v>96.698269126750404</v>
      </c>
      <c r="D16" s="82">
        <v>0.74644539833069901</v>
      </c>
      <c r="E16" s="271">
        <v>17.166011289959801</v>
      </c>
      <c r="F16" s="271">
        <v>16.9593770088327</v>
      </c>
      <c r="G16" s="271">
        <v>22.997008660444202</v>
      </c>
      <c r="H16" s="271">
        <v>22.720184285092401</v>
      </c>
    </row>
    <row r="17" spans="1:8" x14ac:dyDescent="0.2">
      <c r="B17" s="82" t="s">
        <v>139</v>
      </c>
      <c r="C17" s="82">
        <v>97.695173988821495</v>
      </c>
      <c r="D17" s="82">
        <v>0.75414083128504805</v>
      </c>
      <c r="E17" s="271">
        <v>17.286427085808</v>
      </c>
      <c r="F17" s="271">
        <v>17.083504831977798</v>
      </c>
      <c r="G17" s="271">
        <v>22.922014521282499</v>
      </c>
      <c r="H17" s="271">
        <v>22.652937121661601</v>
      </c>
    </row>
    <row r="18" spans="1:8" x14ac:dyDescent="0.2">
      <c r="B18" s="82" t="s">
        <v>140</v>
      </c>
      <c r="C18" s="82">
        <v>98.272882985756297</v>
      </c>
      <c r="D18" s="82">
        <v>0.75860035497901401</v>
      </c>
      <c r="E18" s="271">
        <v>17.4418023401089</v>
      </c>
      <c r="F18" s="271">
        <v>17.241641537202</v>
      </c>
      <c r="G18" s="271">
        <v>22.992083019248501</v>
      </c>
      <c r="H18" s="271">
        <v>22.728227615552601</v>
      </c>
    </row>
    <row r="19" spans="1:8" x14ac:dyDescent="0.2">
      <c r="A19" s="82" t="s">
        <v>76</v>
      </c>
      <c r="B19" s="82" t="s">
        <v>129</v>
      </c>
      <c r="C19" s="82">
        <v>98.794999699501204</v>
      </c>
      <c r="D19" s="82">
        <v>0.76263074375314499</v>
      </c>
      <c r="E19" s="271">
        <v>18.026870105317599</v>
      </c>
      <c r="F19" s="271">
        <v>17.783892527658899</v>
      </c>
      <c r="G19" s="271">
        <v>23.637743761288299</v>
      </c>
      <c r="H19" s="271">
        <v>23.319139273272398</v>
      </c>
    </row>
    <row r="20" spans="1:8" x14ac:dyDescent="0.2">
      <c r="B20" s="82" t="s">
        <v>130</v>
      </c>
      <c r="C20" s="82">
        <v>99.171374481639504</v>
      </c>
      <c r="D20" s="82">
        <v>0.76553610314284204</v>
      </c>
      <c r="E20" s="271">
        <v>18.783817413091501</v>
      </c>
      <c r="F20" s="271">
        <v>18.447064021845001</v>
      </c>
      <c r="G20" s="271">
        <v>24.536814574748501</v>
      </c>
      <c r="H20" s="271">
        <v>24.096922334703901</v>
      </c>
    </row>
    <row r="21" spans="1:8" x14ac:dyDescent="0.2">
      <c r="B21" s="82" t="s">
        <v>131</v>
      </c>
      <c r="C21" s="82">
        <v>99.492156980587794</v>
      </c>
      <c r="D21" s="82">
        <v>0.76801232761270399</v>
      </c>
      <c r="E21" s="271">
        <v>19.043688534307101</v>
      </c>
      <c r="F21" s="271">
        <v>18.689965982853</v>
      </c>
      <c r="G21" s="271">
        <v>24.796071429611899</v>
      </c>
      <c r="H21" s="271">
        <v>24.3355025835966</v>
      </c>
    </row>
    <row r="22" spans="1:8" x14ac:dyDescent="0.2">
      <c r="B22" s="82" t="s">
        <v>132</v>
      </c>
      <c r="C22" s="82">
        <v>99.154847046096506</v>
      </c>
      <c r="D22" s="82">
        <v>0.765408522490999</v>
      </c>
      <c r="E22" s="271">
        <v>19.121714415335099</v>
      </c>
      <c r="F22" s="271">
        <v>18.780545247240202</v>
      </c>
      <c r="G22" s="271">
        <v>24.982364127726299</v>
      </c>
      <c r="H22" s="271">
        <v>24.536629388603501</v>
      </c>
    </row>
    <row r="23" spans="1:8" x14ac:dyDescent="0.2">
      <c r="B23" s="82" t="s">
        <v>133</v>
      </c>
      <c r="C23" s="82">
        <v>98.994080173087298</v>
      </c>
      <c r="D23" s="82">
        <v>0.76416751069579902</v>
      </c>
      <c r="E23" s="271">
        <v>19.3331360333347</v>
      </c>
      <c r="F23" s="271">
        <v>18.938496349444002</v>
      </c>
      <c r="G23" s="271">
        <v>25.299604815351699</v>
      </c>
      <c r="H23" s="271">
        <v>24.7831739564534</v>
      </c>
    </row>
    <row r="24" spans="1:8" x14ac:dyDescent="0.2">
      <c r="B24" s="82" t="s">
        <v>134</v>
      </c>
      <c r="C24" s="82">
        <v>99.376464931786799</v>
      </c>
      <c r="D24" s="82">
        <v>0.76711926304980405</v>
      </c>
      <c r="E24" s="271">
        <v>19.6214311331807</v>
      </c>
      <c r="F24" s="271">
        <v>19.174175412531898</v>
      </c>
      <c r="G24" s="271">
        <v>25.578071205215998</v>
      </c>
      <c r="H24" s="271">
        <v>24.995038367700399</v>
      </c>
    </row>
    <row r="25" spans="1:8" x14ac:dyDescent="0.2">
      <c r="B25" s="82" t="s">
        <v>135</v>
      </c>
      <c r="C25" s="82">
        <v>99.909099104513501</v>
      </c>
      <c r="D25" s="82">
        <v>0.77123083951147098</v>
      </c>
      <c r="E25" s="271">
        <v>19.913286092365801</v>
      </c>
      <c r="F25" s="271">
        <v>19.532149325649101</v>
      </c>
      <c r="G25" s="271">
        <v>25.8201372042899</v>
      </c>
      <c r="H25" s="271">
        <v>25.325944354120502</v>
      </c>
    </row>
    <row r="26" spans="1:8" x14ac:dyDescent="0.2">
      <c r="B26" s="82" t="s">
        <v>136</v>
      </c>
      <c r="C26" s="82">
        <v>100.492</v>
      </c>
      <c r="D26" s="82">
        <v>0.77573044115944301</v>
      </c>
      <c r="E26" s="271">
        <v>20.344545886245399</v>
      </c>
      <c r="F26" s="271">
        <v>20.045081185363902</v>
      </c>
      <c r="G26" s="271">
        <v>26.226308530367199</v>
      </c>
      <c r="H26" s="271">
        <v>25.840266311328001</v>
      </c>
    </row>
    <row r="27" spans="1:8" x14ac:dyDescent="0.2">
      <c r="B27" s="82" t="s">
        <v>137</v>
      </c>
      <c r="C27" s="82">
        <v>100.917</v>
      </c>
      <c r="D27" s="82">
        <v>0.77901115442510305</v>
      </c>
      <c r="E27" s="271">
        <v>20.591370578587899</v>
      </c>
      <c r="F27" s="271">
        <v>20.3218888119059</v>
      </c>
      <c r="G27" s="271">
        <v>26.432703128344802</v>
      </c>
      <c r="H27" s="271">
        <v>26.0867751334101</v>
      </c>
    </row>
    <row r="28" spans="1:8" x14ac:dyDescent="0.2">
      <c r="B28" s="82" t="s">
        <v>138</v>
      </c>
      <c r="C28" s="82">
        <v>101.44</v>
      </c>
      <c r="D28" s="82">
        <v>0.78304836157319901</v>
      </c>
      <c r="E28" s="271">
        <v>20.875385654755299</v>
      </c>
      <c r="F28" s="271">
        <v>20.6111327612014</v>
      </c>
      <c r="G28" s="271">
        <v>26.659126918821698</v>
      </c>
      <c r="H28" s="271">
        <v>26.321660031051302</v>
      </c>
    </row>
    <row r="29" spans="1:8" x14ac:dyDescent="0.2">
      <c r="B29" s="82" t="s">
        <v>139</v>
      </c>
      <c r="C29" s="82">
        <v>102.303</v>
      </c>
      <c r="D29" s="82">
        <v>0.78971013933382195</v>
      </c>
      <c r="E29" s="271">
        <v>21.044528167723399</v>
      </c>
      <c r="F29" s="271">
        <v>20.782250757103199</v>
      </c>
      <c r="G29" s="271">
        <v>26.648420881965599</v>
      </c>
      <c r="H29" s="271">
        <v>26.316302301290602</v>
      </c>
    </row>
    <row r="30" spans="1:8" x14ac:dyDescent="0.2">
      <c r="B30" s="82" t="s">
        <v>140</v>
      </c>
      <c r="C30" s="82">
        <v>103.02</v>
      </c>
      <c r="D30" s="82">
        <v>0.79524489559612499</v>
      </c>
      <c r="E30" s="271">
        <v>20.9323412669665</v>
      </c>
      <c r="F30" s="271">
        <v>20.661376207358298</v>
      </c>
      <c r="G30" s="271">
        <v>26.321880697235301</v>
      </c>
      <c r="H30" s="271">
        <v>25.9811491048557</v>
      </c>
    </row>
    <row r="31" spans="1:8" x14ac:dyDescent="0.2">
      <c r="A31" s="82" t="s">
        <v>77</v>
      </c>
      <c r="B31" s="82" t="s">
        <v>129</v>
      </c>
      <c r="C31" s="82">
        <v>103.108</v>
      </c>
      <c r="D31" s="82">
        <v>0.79592419622525001</v>
      </c>
      <c r="E31" s="271">
        <v>20.943174345428801</v>
      </c>
      <c r="F31" s="271">
        <v>20.5835196329617</v>
      </c>
      <c r="G31" s="271">
        <v>26.313026346923401</v>
      </c>
      <c r="H31" s="271">
        <v>25.861155786670601</v>
      </c>
    </row>
    <row r="32" spans="1:8" x14ac:dyDescent="0.2">
      <c r="B32" s="82" t="s">
        <v>130</v>
      </c>
      <c r="C32" s="82">
        <v>103.07899999999999</v>
      </c>
      <c r="D32" s="82">
        <v>0.79570033579065202</v>
      </c>
      <c r="E32" s="271">
        <v>21.801021079720801</v>
      </c>
      <c r="F32" s="271">
        <v>21.417091525834099</v>
      </c>
      <c r="G32" s="271">
        <v>27.398531958715399</v>
      </c>
      <c r="H32" s="271">
        <v>26.916026753404498</v>
      </c>
    </row>
    <row r="33" spans="1:8" x14ac:dyDescent="0.2">
      <c r="B33" s="82" t="s">
        <v>131</v>
      </c>
      <c r="C33" s="82">
        <v>103.476</v>
      </c>
      <c r="D33" s="82">
        <v>0.79876490794704502</v>
      </c>
      <c r="E33" s="271">
        <v>21.927467088610001</v>
      </c>
      <c r="F33" s="271">
        <v>21.529641308428399</v>
      </c>
      <c r="G33" s="271">
        <v>27.4517156054929</v>
      </c>
      <c r="H33" s="271">
        <v>26.953664456495702</v>
      </c>
    </row>
    <row r="34" spans="1:8" x14ac:dyDescent="0.2">
      <c r="B34" s="82" t="s">
        <v>132</v>
      </c>
      <c r="C34" s="82">
        <v>103.53100000000001</v>
      </c>
      <c r="D34" s="82">
        <v>0.79918947084024905</v>
      </c>
      <c r="E34" s="271">
        <v>21.7386803341271</v>
      </c>
      <c r="F34" s="271">
        <v>21.3335600073774</v>
      </c>
      <c r="G34" s="271">
        <v>27.2009093303888</v>
      </c>
      <c r="H34" s="271">
        <v>26.6939953362346</v>
      </c>
    </row>
    <row r="35" spans="1:8" x14ac:dyDescent="0.2">
      <c r="B35" s="82" t="s">
        <v>133</v>
      </c>
      <c r="C35" s="82">
        <v>103.233</v>
      </c>
      <c r="D35" s="82">
        <v>0.79688911189162104</v>
      </c>
      <c r="E35" s="271">
        <v>21.6602215772959</v>
      </c>
      <c r="F35" s="271">
        <v>21.246148929556298</v>
      </c>
      <c r="G35" s="271">
        <v>27.1809731794174</v>
      </c>
      <c r="H35" s="271">
        <v>26.661361803680698</v>
      </c>
    </row>
    <row r="36" spans="1:8" x14ac:dyDescent="0.2">
      <c r="B36" s="82" t="s">
        <v>134</v>
      </c>
      <c r="C36" s="82">
        <v>103.29900000000001</v>
      </c>
      <c r="D36" s="82">
        <v>0.79739858736346503</v>
      </c>
      <c r="E36" s="271">
        <v>21.456055401163201</v>
      </c>
      <c r="F36" s="271">
        <v>21.041225877984001</v>
      </c>
      <c r="G36" s="271">
        <v>26.907566355373099</v>
      </c>
      <c r="H36" s="271">
        <v>26.387337789944102</v>
      </c>
    </row>
    <row r="37" spans="1:8" x14ac:dyDescent="0.2">
      <c r="B37" s="82" t="s">
        <v>135</v>
      </c>
      <c r="C37" s="82">
        <v>103.687</v>
      </c>
      <c r="D37" s="82">
        <v>0.80039368559187896</v>
      </c>
      <c r="E37" s="271">
        <v>21.497953235815</v>
      </c>
      <c r="F37" s="271">
        <v>21.126071217349299</v>
      </c>
      <c r="G37" s="271">
        <v>26.8592239329294</v>
      </c>
      <c r="H37" s="271">
        <v>26.394600054505599</v>
      </c>
    </row>
    <row r="38" spans="1:8" x14ac:dyDescent="0.2">
      <c r="B38" s="82" t="s">
        <v>136</v>
      </c>
      <c r="C38" s="82">
        <v>103.67</v>
      </c>
      <c r="D38" s="82">
        <v>0.80026245706125299</v>
      </c>
      <c r="E38" s="271">
        <v>21.424309671244501</v>
      </c>
      <c r="F38" s="271">
        <v>21.0993802885604</v>
      </c>
      <c r="G38" s="271">
        <v>26.771604093386301</v>
      </c>
      <c r="H38" s="271">
        <v>26.3655755713472</v>
      </c>
    </row>
    <row r="39" spans="1:8" x14ac:dyDescent="0.2">
      <c r="B39" s="82" t="s">
        <v>137</v>
      </c>
      <c r="C39" s="82">
        <v>103.94199999999999</v>
      </c>
      <c r="D39" s="82">
        <v>0.80236211355127596</v>
      </c>
      <c r="E39" s="271">
        <v>21.414000606360901</v>
      </c>
      <c r="F39" s="271">
        <v>21.1508491680876</v>
      </c>
      <c r="G39" s="271">
        <v>26.688698587202701</v>
      </c>
      <c r="H39" s="271">
        <v>26.3607276700459</v>
      </c>
    </row>
    <row r="40" spans="1:8" x14ac:dyDescent="0.2">
      <c r="B40" s="82" t="s">
        <v>138</v>
      </c>
      <c r="C40" s="82">
        <v>104.503</v>
      </c>
      <c r="D40" s="82">
        <v>0.80669265506194798</v>
      </c>
      <c r="E40" s="271">
        <v>21.359036249125101</v>
      </c>
      <c r="F40" s="271">
        <v>21.0837162974059</v>
      </c>
      <c r="G40" s="271">
        <v>26.477291091096902</v>
      </c>
      <c r="H40" s="271">
        <v>26.1359963613241</v>
      </c>
    </row>
    <row r="41" spans="1:8" x14ac:dyDescent="0.2">
      <c r="B41" s="82" t="s">
        <v>139</v>
      </c>
      <c r="C41" s="82">
        <v>105.346</v>
      </c>
      <c r="D41" s="82">
        <v>0.813200046315952</v>
      </c>
      <c r="E41" s="271">
        <v>21.320472978319302</v>
      </c>
      <c r="F41" s="271">
        <v>21.069014924409899</v>
      </c>
      <c r="G41" s="271">
        <v>26.2179928234236</v>
      </c>
      <c r="H41" s="271">
        <v>25.908772410748298</v>
      </c>
    </row>
    <row r="42" spans="1:8" x14ac:dyDescent="0.2">
      <c r="B42" s="82" t="s">
        <v>140</v>
      </c>
      <c r="C42" s="82">
        <v>105.934</v>
      </c>
      <c r="D42" s="82">
        <v>0.81773900961056001</v>
      </c>
      <c r="E42" s="271">
        <v>21.440107489046699</v>
      </c>
      <c r="F42" s="271">
        <v>21.2124560152897</v>
      </c>
      <c r="G42" s="271">
        <v>26.218765690605</v>
      </c>
      <c r="H42" s="271">
        <v>25.9403743321379</v>
      </c>
    </row>
    <row r="43" spans="1:8" x14ac:dyDescent="0.2">
      <c r="A43" s="82" t="s">
        <v>78</v>
      </c>
      <c r="B43" s="82" t="s">
        <v>129</v>
      </c>
      <c r="C43" s="82">
        <v>106.447</v>
      </c>
      <c r="D43" s="82">
        <v>0.82169902350534596</v>
      </c>
      <c r="E43" s="271">
        <v>21.5055793335004</v>
      </c>
      <c r="F43" s="271">
        <v>21.279110135076699</v>
      </c>
      <c r="G43" s="271">
        <v>26.172088220037299</v>
      </c>
      <c r="H43" s="271">
        <v>25.896477330958199</v>
      </c>
    </row>
    <row r="44" spans="1:8" x14ac:dyDescent="0.2">
      <c r="B44" s="82" t="s">
        <v>130</v>
      </c>
      <c r="C44" s="82">
        <v>106.889</v>
      </c>
      <c r="D44" s="82">
        <v>0.82511096530163297</v>
      </c>
      <c r="E44" s="271">
        <v>21.310375608076701</v>
      </c>
      <c r="F44" s="271">
        <v>21.020797909078901</v>
      </c>
      <c r="G44" s="271">
        <v>25.827284455353698</v>
      </c>
      <c r="H44" s="271">
        <v>25.476328388624001</v>
      </c>
    </row>
    <row r="45" spans="1:8" x14ac:dyDescent="0.2">
      <c r="B45" s="82" t="s">
        <v>131</v>
      </c>
      <c r="C45" s="82">
        <v>106.83799999999999</v>
      </c>
      <c r="D45" s="82">
        <v>0.82471727970975295</v>
      </c>
      <c r="E45" s="271">
        <v>20.450780596460799</v>
      </c>
      <c r="F45" s="271">
        <v>20.177345112897999</v>
      </c>
      <c r="G45" s="271">
        <v>24.797322791221401</v>
      </c>
      <c r="H45" s="271">
        <v>24.4657722219657</v>
      </c>
    </row>
    <row r="46" spans="1:8" x14ac:dyDescent="0.2">
      <c r="B46" s="82" t="s">
        <v>132</v>
      </c>
      <c r="C46" s="82">
        <v>105.755</v>
      </c>
      <c r="D46" s="82">
        <v>0.81635725037631701</v>
      </c>
      <c r="E46" s="271">
        <v>19.202514951924702</v>
      </c>
      <c r="F46" s="271">
        <v>19.025367992045599</v>
      </c>
      <c r="G46" s="271">
        <v>23.5221956356398</v>
      </c>
      <c r="H46" s="271">
        <v>23.305198775750998</v>
      </c>
    </row>
    <row r="47" spans="1:8" x14ac:dyDescent="0.2">
      <c r="B47" s="82" t="s">
        <v>133</v>
      </c>
      <c r="C47" s="82">
        <v>106.16200000000001</v>
      </c>
      <c r="D47" s="82">
        <v>0.81949901578602002</v>
      </c>
      <c r="E47" s="271">
        <v>18.702259494549899</v>
      </c>
      <c r="F47" s="271">
        <v>18.5671217783141</v>
      </c>
      <c r="G47" s="271">
        <v>22.821576517223399</v>
      </c>
      <c r="H47" s="271">
        <v>22.656673675813401</v>
      </c>
    </row>
    <row r="48" spans="1:8" x14ac:dyDescent="0.2">
      <c r="B48" s="82" t="s">
        <v>134</v>
      </c>
      <c r="C48" s="82">
        <v>106.74299999999999</v>
      </c>
      <c r="D48" s="82">
        <v>0.82398394380331197</v>
      </c>
      <c r="E48" s="271">
        <v>19.226384754789098</v>
      </c>
      <c r="F48" s="271">
        <v>19.125712297907299</v>
      </c>
      <c r="G48" s="271">
        <v>23.333445875225099</v>
      </c>
      <c r="H48" s="271">
        <v>23.211268182760499</v>
      </c>
    </row>
    <row r="49" spans="1:8" x14ac:dyDescent="0.2">
      <c r="B49" s="82" t="s">
        <v>135</v>
      </c>
      <c r="C49" s="82">
        <v>107.444</v>
      </c>
      <c r="D49" s="82">
        <v>0.82939519086031899</v>
      </c>
      <c r="E49" s="271">
        <v>19.867464365827502</v>
      </c>
      <c r="F49" s="271">
        <v>19.695218368898601</v>
      </c>
      <c r="G49" s="271">
        <v>23.954159108662399</v>
      </c>
      <c r="H49" s="271">
        <v>23.746482480166101</v>
      </c>
    </row>
    <row r="50" spans="1:8" x14ac:dyDescent="0.2">
      <c r="B50" s="82" t="s">
        <v>136</v>
      </c>
      <c r="C50" s="82">
        <v>107.867</v>
      </c>
      <c r="D50" s="82">
        <v>0.83266046547531802</v>
      </c>
      <c r="E50" s="271">
        <v>19.915712668195301</v>
      </c>
      <c r="F50" s="271">
        <v>19.7027314217781</v>
      </c>
      <c r="G50" s="271">
        <v>23.918167721373099</v>
      </c>
      <c r="H50" s="271">
        <v>23.662383695052601</v>
      </c>
    </row>
    <row r="51" spans="1:8" x14ac:dyDescent="0.2">
      <c r="B51" s="82" t="s">
        <v>137</v>
      </c>
      <c r="C51" s="82">
        <v>108.114</v>
      </c>
      <c r="D51" s="82">
        <v>0.83456713883206601</v>
      </c>
      <c r="E51" s="271">
        <v>19.653683905842001</v>
      </c>
      <c r="F51" s="271">
        <v>19.400065610753298</v>
      </c>
      <c r="G51" s="271">
        <v>23.549554003943101</v>
      </c>
      <c r="H51" s="271">
        <v>23.245661982213601</v>
      </c>
    </row>
    <row r="52" spans="1:8" x14ac:dyDescent="0.2">
      <c r="B52" s="82" t="s">
        <v>138</v>
      </c>
      <c r="C52" s="82">
        <v>108.774</v>
      </c>
      <c r="D52" s="82">
        <v>0.83966189355050402</v>
      </c>
      <c r="E52" s="271">
        <v>19.278611743625198</v>
      </c>
      <c r="F52" s="271">
        <v>19.060155858244901</v>
      </c>
      <c r="G52" s="271">
        <v>22.9599698303632</v>
      </c>
      <c r="H52" s="271">
        <v>22.699798579222399</v>
      </c>
    </row>
    <row r="53" spans="1:8" x14ac:dyDescent="0.2">
      <c r="B53" s="82" t="s">
        <v>139</v>
      </c>
      <c r="C53" s="82">
        <v>108.85599999999999</v>
      </c>
      <c r="D53" s="82">
        <v>0.84029487822764304</v>
      </c>
      <c r="E53" s="271">
        <v>18.938829060048199</v>
      </c>
      <c r="F53" s="271">
        <v>18.8019315650339</v>
      </c>
      <c r="G53" s="271">
        <v>22.538313097890299</v>
      </c>
      <c r="H53" s="271">
        <v>22.375397080476201</v>
      </c>
    </row>
    <row r="54" spans="1:8" x14ac:dyDescent="0.2">
      <c r="B54" s="82" t="s">
        <v>140</v>
      </c>
      <c r="C54" s="82">
        <v>109.271</v>
      </c>
      <c r="D54" s="82">
        <v>0.84349839823999395</v>
      </c>
      <c r="E54" s="271">
        <v>19.242656463608899</v>
      </c>
      <c r="F54" s="271">
        <v>19.152073843451699</v>
      </c>
      <c r="G54" s="271">
        <v>22.812914053849799</v>
      </c>
      <c r="H54" s="271">
        <v>22.705524851515499</v>
      </c>
    </row>
    <row r="55" spans="1:8" x14ac:dyDescent="0.2">
      <c r="A55" s="82" t="s">
        <v>413</v>
      </c>
      <c r="B55" s="82" t="s">
        <v>129</v>
      </c>
      <c r="C55" s="82">
        <v>110.21</v>
      </c>
      <c r="D55" s="82">
        <v>0.850746844725771</v>
      </c>
      <c r="E55" s="271">
        <v>19.9139582142334</v>
      </c>
      <c r="F55" s="271">
        <v>19.870742849603701</v>
      </c>
      <c r="G55" s="271">
        <v>23.407619243833199</v>
      </c>
      <c r="H55" s="271">
        <v>23.3568222706824</v>
      </c>
    </row>
    <row r="56" spans="1:8" x14ac:dyDescent="0.2">
      <c r="B56" s="82" t="s">
        <v>130</v>
      </c>
      <c r="C56" s="82">
        <v>110.907</v>
      </c>
      <c r="D56" s="82">
        <v>0.85612721448145401</v>
      </c>
      <c r="E56" s="271">
        <v>20.715949328495199</v>
      </c>
      <c r="F56" s="271">
        <v>20.745151394540901</v>
      </c>
      <c r="G56" s="271">
        <v>24.197279303920499</v>
      </c>
      <c r="H56" s="271">
        <v>24.231388797873901</v>
      </c>
    </row>
    <row r="57" spans="1:8" x14ac:dyDescent="0.2">
      <c r="B57" s="82" t="s">
        <v>131</v>
      </c>
      <c r="C57" s="82">
        <v>111.824</v>
      </c>
      <c r="D57" s="82">
        <v>0.86320583580995003</v>
      </c>
      <c r="E57" s="271">
        <v>21.483003992284601</v>
      </c>
      <c r="F57" s="271">
        <v>21.427620911797899</v>
      </c>
      <c r="G57" s="271">
        <v>24.8874638018717</v>
      </c>
      <c r="H57" s="271">
        <v>24.823304040446299</v>
      </c>
    </row>
    <row r="58" spans="1:8" x14ac:dyDescent="0.2">
      <c r="B58" s="82" t="s">
        <v>132</v>
      </c>
      <c r="C58" s="82">
        <v>112.19</v>
      </c>
      <c r="D58" s="82">
        <v>0.86603110888108403</v>
      </c>
      <c r="E58" s="271">
        <v>21.6496451613442</v>
      </c>
      <c r="F58" s="271">
        <v>21.549174451317501</v>
      </c>
      <c r="G58" s="271">
        <v>24.998692240184798</v>
      </c>
      <c r="H58" s="271">
        <v>24.882679421480798</v>
      </c>
    </row>
    <row r="59" spans="1:8" x14ac:dyDescent="0.2">
      <c r="B59" s="82" t="s">
        <v>133</v>
      </c>
      <c r="C59" s="82">
        <v>112.419</v>
      </c>
      <c r="D59" s="82">
        <v>0.867798834381875</v>
      </c>
      <c r="E59" s="271">
        <v>21.817251381957099</v>
      </c>
      <c r="F59" s="271">
        <v>21.685154052528201</v>
      </c>
      <c r="G59" s="271">
        <v>25.1409088345887</v>
      </c>
      <c r="H59" s="271">
        <v>24.988687692781198</v>
      </c>
    </row>
    <row r="60" spans="1:8" x14ac:dyDescent="0.2">
      <c r="B60" s="82" t="s">
        <v>134</v>
      </c>
      <c r="C60" s="82">
        <v>113.018</v>
      </c>
      <c r="D60" s="82">
        <v>0.87242271025512397</v>
      </c>
      <c r="E60" s="271">
        <v>21.805548520361501</v>
      </c>
      <c r="F60" s="271">
        <v>21.732751381016001</v>
      </c>
      <c r="G60" s="271">
        <v>24.9942467843196</v>
      </c>
      <c r="H60" s="271">
        <v>24.9108042759004</v>
      </c>
    </row>
    <row r="61" spans="1:8" x14ac:dyDescent="0.2">
      <c r="B61" s="82" t="s">
        <v>135</v>
      </c>
      <c r="C61" s="82">
        <v>113.682</v>
      </c>
      <c r="D61" s="82">
        <v>0.87754834227488498</v>
      </c>
      <c r="E61" s="271">
        <v>21.801951594903802</v>
      </c>
      <c r="F61" s="271">
        <v>21.735496353358901</v>
      </c>
      <c r="G61" s="271">
        <v>24.844160195649401</v>
      </c>
      <c r="H61" s="271">
        <v>24.768431898593299</v>
      </c>
    </row>
    <row r="62" spans="1:8" x14ac:dyDescent="0.2">
      <c r="B62" s="82" t="s">
        <v>136</v>
      </c>
      <c r="C62" s="82">
        <v>113.899</v>
      </c>
      <c r="D62" s="82">
        <v>0.87922343587170504</v>
      </c>
      <c r="E62" s="271">
        <v>21.796883780698401</v>
      </c>
      <c r="F62" s="271">
        <v>21.7870390921737</v>
      </c>
      <c r="G62" s="271">
        <v>24.7910632171535</v>
      </c>
      <c r="H62" s="271">
        <v>24.779866190182901</v>
      </c>
    </row>
    <row r="63" spans="1:8" x14ac:dyDescent="0.2">
      <c r="B63" s="82" t="s">
        <v>137</v>
      </c>
      <c r="C63" s="82">
        <v>114.601</v>
      </c>
      <c r="D63" s="82">
        <v>0.884642402254043</v>
      </c>
      <c r="E63" s="271">
        <v>21.753087666921701</v>
      </c>
      <c r="F63" s="271">
        <v>21.725235413032099</v>
      </c>
      <c r="G63" s="271">
        <v>24.589695917237801</v>
      </c>
      <c r="H63" s="271">
        <v>24.558211722247201</v>
      </c>
    </row>
    <row r="64" spans="1:8" x14ac:dyDescent="0.2">
      <c r="B64" s="82" t="s">
        <v>138</v>
      </c>
      <c r="C64" s="82">
        <v>115.56100000000001</v>
      </c>
      <c r="D64" s="82">
        <v>0.89205295457177103</v>
      </c>
      <c r="E64" s="271">
        <v>21.6736414388951</v>
      </c>
      <c r="F64" s="271">
        <v>21.708185384478099</v>
      </c>
      <c r="G64" s="271">
        <v>24.296361923154599</v>
      </c>
      <c r="H64" s="271">
        <v>24.335086020648902</v>
      </c>
    </row>
    <row r="65" spans="1:8" x14ac:dyDescent="0.2">
      <c r="B65" s="82" t="s">
        <v>139</v>
      </c>
      <c r="C65" s="82">
        <v>116.884</v>
      </c>
      <c r="D65" s="82">
        <v>0.902265621984639</v>
      </c>
      <c r="E65" s="271">
        <v>21.6298265670886</v>
      </c>
      <c r="F65" s="271">
        <v>21.642098937403901</v>
      </c>
      <c r="G65" s="271">
        <v>23.972792534765201</v>
      </c>
      <c r="H65" s="271">
        <v>23.986394261370101</v>
      </c>
    </row>
    <row r="66" spans="1:8" x14ac:dyDescent="0.2">
      <c r="B66" s="82" t="s">
        <v>140</v>
      </c>
      <c r="C66" s="82">
        <v>117.30800000000001</v>
      </c>
      <c r="D66" s="82">
        <v>0.90553861592496798</v>
      </c>
      <c r="E66" s="271">
        <v>21.899960807089599</v>
      </c>
      <c r="F66" s="271">
        <v>21.819912303908101</v>
      </c>
      <c r="G66" s="271">
        <v>24.184458201950601</v>
      </c>
      <c r="H66" s="271">
        <v>24.096059428255298</v>
      </c>
    </row>
    <row r="67" spans="1:8" x14ac:dyDescent="0.2">
      <c r="A67" s="82" t="s">
        <v>708</v>
      </c>
      <c r="B67" s="82" t="s">
        <v>129</v>
      </c>
      <c r="C67" s="82">
        <v>118.002</v>
      </c>
      <c r="D67" s="82">
        <v>0.91089582770465904</v>
      </c>
      <c r="E67" s="271">
        <v>22.308198951586299</v>
      </c>
      <c r="F67" s="271">
        <v>22.1629026447476</v>
      </c>
      <c r="G67" s="271">
        <v>24.490395359258699</v>
      </c>
      <c r="H67" s="271">
        <v>24.330886113064501</v>
      </c>
    </row>
    <row r="68" spans="1:8" x14ac:dyDescent="0.2">
      <c r="B68" s="82" t="s">
        <v>130</v>
      </c>
      <c r="C68" s="82">
        <v>118.98099999999999</v>
      </c>
      <c r="D68" s="82">
        <v>0.91845304720367404</v>
      </c>
      <c r="E68" s="271">
        <v>22.473735671219501</v>
      </c>
      <c r="F68" s="271">
        <v>22.328281175691199</v>
      </c>
      <c r="G68" s="271">
        <v>24.469117653475202</v>
      </c>
      <c r="H68" s="271">
        <v>24.310748648144799</v>
      </c>
    </row>
    <row r="69" spans="1:8" x14ac:dyDescent="0.2">
      <c r="B69" s="82" t="s">
        <v>131</v>
      </c>
      <c r="C69" s="82">
        <v>120.15900000000001</v>
      </c>
      <c r="D69" s="82">
        <v>0.92754641244355296</v>
      </c>
      <c r="E69" s="271">
        <v>22.964378965453601</v>
      </c>
      <c r="F69" s="271">
        <v>22.726783175680001</v>
      </c>
      <c r="G69" s="271">
        <v>24.758199328220801</v>
      </c>
      <c r="H69" s="271">
        <v>24.502044178908498</v>
      </c>
    </row>
    <row r="70" spans="1:8" x14ac:dyDescent="0.2">
      <c r="B70" s="82" t="s">
        <v>132</v>
      </c>
      <c r="C70" s="82">
        <v>120.809</v>
      </c>
      <c r="D70" s="82">
        <v>0.93256397390867996</v>
      </c>
      <c r="E70" s="271">
        <v>23.378970699477701</v>
      </c>
      <c r="F70" s="271">
        <v>23.135019494209601</v>
      </c>
      <c r="G70" s="271">
        <v>25.069562360948598</v>
      </c>
      <c r="H70" s="271">
        <v>24.807970435790299</v>
      </c>
    </row>
    <row r="71" spans="1:8" x14ac:dyDescent="0.2">
      <c r="B71" s="82" t="s">
        <v>133</v>
      </c>
      <c r="C71" s="82">
        <v>121.02200000000001</v>
      </c>
      <c r="D71" s="82">
        <v>0.934208190204176</v>
      </c>
      <c r="E71" s="271">
        <v>23.4994266820039</v>
      </c>
      <c r="F71" s="271">
        <v>23.292570064022701</v>
      </c>
      <c r="G71" s="271">
        <v>25.154378786668499</v>
      </c>
      <c r="H71" s="271">
        <v>24.932954247523799</v>
      </c>
    </row>
    <row r="72" spans="1:8" x14ac:dyDescent="0.2">
      <c r="B72" s="82" t="s">
        <v>134</v>
      </c>
      <c r="C72" s="82">
        <v>122.044</v>
      </c>
      <c r="D72" s="82">
        <v>0.94209734069242401</v>
      </c>
      <c r="E72" s="271">
        <v>23.5705058066474</v>
      </c>
      <c r="F72" s="271">
        <v>23.383301165543401</v>
      </c>
      <c r="G72" s="271">
        <v>25.019183038266</v>
      </c>
      <c r="H72" s="271">
        <v>24.820472530319599</v>
      </c>
    </row>
    <row r="73" spans="1:8" x14ac:dyDescent="0.2">
      <c r="B73" s="82" t="s">
        <v>135</v>
      </c>
      <c r="C73" s="82">
        <v>122.94799999999999</v>
      </c>
      <c r="D73" s="82">
        <v>0.94907561079161695</v>
      </c>
      <c r="E73" s="271">
        <v>23.6649591174615</v>
      </c>
      <c r="F73" s="271">
        <v>23.455411415909701</v>
      </c>
      <c r="G73" s="271">
        <v>24.934745818326</v>
      </c>
      <c r="H73" s="271">
        <v>24.713954451264101</v>
      </c>
    </row>
    <row r="74" spans="1:8" x14ac:dyDescent="0.2">
      <c r="B74" s="82" t="s">
        <v>136</v>
      </c>
      <c r="C74" s="82">
        <v>123.803</v>
      </c>
      <c r="D74" s="82">
        <v>0.95567563394959298</v>
      </c>
      <c r="E74" s="271">
        <v>23.738189488513999</v>
      </c>
      <c r="F74" s="271">
        <v>23.529055755759298</v>
      </c>
      <c r="G74" s="271">
        <v>24.839169949755199</v>
      </c>
      <c r="H74" s="271">
        <v>24.620336565994702</v>
      </c>
    </row>
    <row r="75" spans="1:8" x14ac:dyDescent="0.2">
      <c r="B75" s="82" t="s">
        <v>137</v>
      </c>
      <c r="C75" s="82">
        <v>124.571</v>
      </c>
      <c r="D75" s="82">
        <v>0.96160407580377505</v>
      </c>
      <c r="E75" s="271">
        <v>23.778538268713401</v>
      </c>
      <c r="F75" s="271">
        <v>23.569318492322399</v>
      </c>
      <c r="G75" s="271">
        <v>24.727992390046499</v>
      </c>
      <c r="H75" s="271">
        <v>24.510418669577302</v>
      </c>
    </row>
    <row r="76" spans="1:8" x14ac:dyDescent="0.2">
      <c r="B76" s="82" t="s">
        <v>138</v>
      </c>
      <c r="C76" s="82">
        <v>125.276</v>
      </c>
      <c r="D76" s="82">
        <v>0.96704620016210596</v>
      </c>
      <c r="E76" s="271">
        <v>23.847880182090702</v>
      </c>
      <c r="F76" s="271">
        <v>23.647235709832099</v>
      </c>
      <c r="G76" s="271">
        <v>24.660538636202801</v>
      </c>
      <c r="H76" s="271">
        <v>24.4530568507152</v>
      </c>
    </row>
    <row r="77" spans="1:8" x14ac:dyDescent="0.2">
      <c r="B77" s="82" t="s">
        <v>139</v>
      </c>
      <c r="C77" s="82">
        <v>125.997</v>
      </c>
      <c r="D77" s="82">
        <v>0.97261183372573201</v>
      </c>
      <c r="E77" s="271">
        <v>23.915267238280599</v>
      </c>
      <c r="F77" s="271">
        <v>23.7345106519887</v>
      </c>
      <c r="G77" s="271">
        <v>24.588706829393299</v>
      </c>
      <c r="H77" s="271">
        <v>24.402860245973098</v>
      </c>
    </row>
    <row r="78" spans="1:8" x14ac:dyDescent="0.2">
      <c r="B78" s="82" t="s">
        <v>140</v>
      </c>
      <c r="C78" s="82">
        <v>126.47799999999999</v>
      </c>
      <c r="D78" s="82">
        <v>0.97632482920992703</v>
      </c>
      <c r="E78" s="271">
        <v>23.8343366106572</v>
      </c>
      <c r="F78" s="271">
        <v>23.6626882880369</v>
      </c>
      <c r="G78" s="271">
        <v>24.4123020306107</v>
      </c>
      <c r="H78" s="271">
        <v>24.236491360345202</v>
      </c>
    </row>
    <row r="79" spans="1:8" x14ac:dyDescent="0.2">
      <c r="A79" s="82" t="s">
        <v>1112</v>
      </c>
      <c r="B79" s="82" t="s">
        <v>129</v>
      </c>
      <c r="C79" s="82">
        <v>127.336</v>
      </c>
      <c r="D79" s="82">
        <v>0.98294801034389601</v>
      </c>
      <c r="E79" s="271">
        <v>23.923705678786501</v>
      </c>
      <c r="F79" s="271">
        <v>23.741436130713399</v>
      </c>
      <c r="G79" s="271">
        <v>24.338729441465102</v>
      </c>
      <c r="H79" s="271">
        <v>24.153297916954099</v>
      </c>
    </row>
    <row r="80" spans="1:8" x14ac:dyDescent="0.2">
      <c r="B80" s="82" t="s">
        <v>130</v>
      </c>
      <c r="C80" s="82">
        <v>128.04599999999999</v>
      </c>
      <c r="D80" s="82">
        <v>0.98842873132888198</v>
      </c>
      <c r="E80" s="271">
        <v>23.8097106622658</v>
      </c>
      <c r="F80" s="271">
        <v>23.6311561758415</v>
      </c>
      <c r="G80" s="271">
        <v>24.088444525742499</v>
      </c>
      <c r="H80" s="271">
        <v>23.907799750085001</v>
      </c>
    </row>
    <row r="81" spans="2:8" x14ac:dyDescent="0.2">
      <c r="B81" s="82" t="s">
        <v>131</v>
      </c>
      <c r="C81" s="82">
        <v>128.38900000000001</v>
      </c>
      <c r="D81" s="82">
        <v>0.99107645991740301</v>
      </c>
      <c r="E81" s="271">
        <v>23.968715240332099</v>
      </c>
      <c r="F81" s="271">
        <v>23.716998445227802</v>
      </c>
      <c r="G81" s="271">
        <v>24.184526834922099</v>
      </c>
      <c r="H81" s="271">
        <v>23.930543610333</v>
      </c>
    </row>
    <row r="82" spans="2:8" x14ac:dyDescent="0.2">
      <c r="B82" s="82" t="s">
        <v>132</v>
      </c>
      <c r="C82" s="82">
        <v>128.363</v>
      </c>
      <c r="D82" s="82">
        <v>0.99087575745879797</v>
      </c>
      <c r="E82" s="271">
        <v>23.960614477928001</v>
      </c>
      <c r="F82" s="271">
        <v>23.6991805733729</v>
      </c>
      <c r="G82" s="271">
        <v>24.1812500685025</v>
      </c>
      <c r="H82" s="271">
        <v>23.917408812333701</v>
      </c>
    </row>
    <row r="83" spans="2:8" x14ac:dyDescent="0.2">
      <c r="B83" s="82" t="s">
        <v>133</v>
      </c>
      <c r="C83" s="82">
        <v>128.084</v>
      </c>
      <c r="D83" s="82">
        <v>0.98872206569145904</v>
      </c>
      <c r="E83" s="271">
        <v>23.904587996692701</v>
      </c>
      <c r="F83" s="271">
        <v>23.692631551552601</v>
      </c>
      <c r="G83" s="271">
        <v>24.177257518749901</v>
      </c>
      <c r="H83" s="271">
        <v>23.962883376111598</v>
      </c>
    </row>
    <row r="84" spans="2:8" x14ac:dyDescent="0.2">
      <c r="B84" s="82" t="s">
        <v>134</v>
      </c>
      <c r="C84" s="82">
        <v>128.214</v>
      </c>
      <c r="D84" s="82">
        <v>0.98972557798448402</v>
      </c>
      <c r="E84" s="271">
        <v>23.938107521014501</v>
      </c>
      <c r="F84" s="271">
        <v>23.7652865335101</v>
      </c>
      <c r="G84" s="271">
        <v>24.186610969237499</v>
      </c>
      <c r="H84" s="271">
        <v>24.0119959129546</v>
      </c>
    </row>
    <row r="85" spans="2:8" x14ac:dyDescent="0.2">
      <c r="B85" s="82" t="s">
        <v>135</v>
      </c>
      <c r="C85" s="82">
        <v>128.83199999999999</v>
      </c>
      <c r="D85" s="82">
        <v>0.99449612103902096</v>
      </c>
      <c r="E85" s="271">
        <v>24.0793629447375</v>
      </c>
      <c r="F85" s="271">
        <v>23.821519122815999</v>
      </c>
      <c r="G85" s="271">
        <v>24.212626309271101</v>
      </c>
      <c r="H85" s="271">
        <v>23.953355492154099</v>
      </c>
    </row>
    <row r="86" spans="2:8" x14ac:dyDescent="0.2">
      <c r="B86" s="82" t="s">
        <v>136</v>
      </c>
      <c r="C86" s="82">
        <v>129.54499999999999</v>
      </c>
      <c r="D86" s="82">
        <v>1</v>
      </c>
      <c r="E86" s="271">
        <v>24.291267286492701</v>
      </c>
      <c r="F86" s="271">
        <v>24.057608743472901</v>
      </c>
      <c r="G86" s="271">
        <v>24.291267286492701</v>
      </c>
      <c r="H86" s="271">
        <v>24.057608743472901</v>
      </c>
    </row>
  </sheetData>
  <mergeCells count="1">
    <mergeCell ref="H1:I1"/>
  </mergeCells>
  <hyperlinks>
    <hyperlink ref="H1:I1" location="Index!A1" display="Regresar al Índice" xr:uid="{4DF78518-BCF2-4EC0-9F25-B3004DFBC263}"/>
  </hyperlink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9999F-D0AF-4D1B-86E8-DA969DA608B9}">
  <sheetPr codeName="Hoja50"/>
  <dimension ref="A1:I39"/>
  <sheetViews>
    <sheetView workbookViewId="0"/>
  </sheetViews>
  <sheetFormatPr baseColWidth="10" defaultRowHeight="12.75" x14ac:dyDescent="0.2"/>
  <cols>
    <col min="1" max="1" width="90.7109375" style="82" customWidth="1"/>
    <col min="2" max="4" width="11.7109375" style="82" customWidth="1"/>
    <col min="5" max="16384" width="11.42578125" style="82"/>
  </cols>
  <sheetData>
    <row r="1" spans="1:9" ht="15" x14ac:dyDescent="0.25">
      <c r="A1" s="27" t="s">
        <v>1861</v>
      </c>
      <c r="B1" s="82" t="s">
        <v>53</v>
      </c>
      <c r="C1" s="82" t="s">
        <v>53</v>
      </c>
      <c r="D1" s="82" t="s">
        <v>53</v>
      </c>
      <c r="E1" s="82" t="s">
        <v>53</v>
      </c>
      <c r="F1" s="82" t="s">
        <v>53</v>
      </c>
      <c r="G1" s="82" t="s">
        <v>53</v>
      </c>
      <c r="H1" s="151" t="s">
        <v>1294</v>
      </c>
      <c r="I1" s="151"/>
    </row>
    <row r="2" spans="1:9" x14ac:dyDescent="0.2">
      <c r="A2" s="82" t="s">
        <v>141</v>
      </c>
      <c r="B2" s="82" t="s">
        <v>53</v>
      </c>
      <c r="C2" s="82" t="s">
        <v>53</v>
      </c>
      <c r="D2" s="82" t="s">
        <v>53</v>
      </c>
      <c r="E2" s="82" t="s">
        <v>53</v>
      </c>
      <c r="F2" s="82" t="s">
        <v>53</v>
      </c>
      <c r="G2" s="82" t="s">
        <v>53</v>
      </c>
      <c r="H2" s="82" t="s">
        <v>53</v>
      </c>
    </row>
    <row r="6" spans="1:9" x14ac:dyDescent="0.2">
      <c r="A6" s="82" t="s">
        <v>2</v>
      </c>
      <c r="B6" s="82" t="s">
        <v>522</v>
      </c>
      <c r="C6" s="82" t="s">
        <v>523</v>
      </c>
      <c r="D6" s="82" t="s">
        <v>524</v>
      </c>
    </row>
    <row r="7" spans="1:9" x14ac:dyDescent="0.2">
      <c r="A7" s="82" t="s">
        <v>29</v>
      </c>
      <c r="B7" s="271">
        <v>19.719325398795299</v>
      </c>
      <c r="C7" s="271">
        <v>22.1550063907492</v>
      </c>
      <c r="D7" s="271">
        <v>23.502943305810899</v>
      </c>
    </row>
    <row r="8" spans="1:9" x14ac:dyDescent="0.2">
      <c r="A8" s="82" t="s">
        <v>8</v>
      </c>
      <c r="B8" s="271">
        <v>21.3196832970781</v>
      </c>
      <c r="C8" s="271">
        <v>23.2354479793994</v>
      </c>
      <c r="D8" s="271">
        <v>23.746996919534599</v>
      </c>
    </row>
    <row r="9" spans="1:9" x14ac:dyDescent="0.2">
      <c r="A9" s="82" t="s">
        <v>4</v>
      </c>
      <c r="B9" s="271">
        <v>21.431710158324499</v>
      </c>
      <c r="C9" s="271">
        <v>23.9766745030804</v>
      </c>
      <c r="D9" s="271">
        <v>22.925761673905999</v>
      </c>
    </row>
    <row r="10" spans="1:9" x14ac:dyDescent="0.2">
      <c r="A10" s="82" t="s">
        <v>23</v>
      </c>
      <c r="B10" s="271">
        <v>21.796798720543901</v>
      </c>
      <c r="C10" s="271">
        <v>23.7912920182535</v>
      </c>
      <c r="D10" s="271">
        <v>23.614534464999402</v>
      </c>
    </row>
    <row r="11" spans="1:9" x14ac:dyDescent="0.2">
      <c r="A11" s="82" t="s">
        <v>16</v>
      </c>
      <c r="B11" s="271">
        <v>21.835995957315099</v>
      </c>
      <c r="C11" s="271">
        <v>23.9848706512382</v>
      </c>
      <c r="D11" s="271">
        <v>23.613684595832801</v>
      </c>
    </row>
    <row r="12" spans="1:9" x14ac:dyDescent="0.2">
      <c r="A12" s="82" t="s">
        <v>28</v>
      </c>
      <c r="B12" s="271">
        <v>21.940169054307098</v>
      </c>
      <c r="C12" s="271">
        <v>23.948738099206199</v>
      </c>
      <c r="D12" s="271">
        <v>23.820092468604098</v>
      </c>
    </row>
    <row r="13" spans="1:9" x14ac:dyDescent="0.2">
      <c r="A13" s="82" t="s">
        <v>30</v>
      </c>
      <c r="B13" s="271">
        <v>21.9656832246514</v>
      </c>
      <c r="C13" s="271">
        <v>24.096516086543701</v>
      </c>
      <c r="D13" s="271">
        <v>23.619124374198002</v>
      </c>
    </row>
    <row r="14" spans="1:9" x14ac:dyDescent="0.2">
      <c r="A14" s="82" t="s">
        <v>22</v>
      </c>
      <c r="B14" s="271">
        <v>21.993573623389601</v>
      </c>
      <c r="C14" s="271">
        <v>24.0388240170317</v>
      </c>
      <c r="D14" s="271">
        <v>23.708794947455999</v>
      </c>
    </row>
    <row r="15" spans="1:9" x14ac:dyDescent="0.2">
      <c r="A15" s="82" t="s">
        <v>31</v>
      </c>
      <c r="B15" s="271">
        <v>22.092823830507701</v>
      </c>
      <c r="C15" s="271">
        <v>23.930471614583102</v>
      </c>
      <c r="D15" s="271">
        <v>23.8987833967171</v>
      </c>
    </row>
    <row r="16" spans="1:9" x14ac:dyDescent="0.2">
      <c r="A16" s="82" t="s">
        <v>50</v>
      </c>
      <c r="B16" s="271">
        <v>22.114618515297799</v>
      </c>
      <c r="C16" s="271">
        <v>24.343228240815101</v>
      </c>
      <c r="D16" s="271">
        <v>23.702586097816301</v>
      </c>
    </row>
    <row r="17" spans="1:4" x14ac:dyDescent="0.2">
      <c r="A17" s="82" t="s">
        <v>18</v>
      </c>
      <c r="B17" s="271">
        <v>22.143112250040001</v>
      </c>
      <c r="C17" s="271">
        <v>24.015267514129501</v>
      </c>
      <c r="D17" s="271">
        <v>23.840477576613502</v>
      </c>
    </row>
    <row r="18" spans="1:4" x14ac:dyDescent="0.2">
      <c r="A18" s="82" t="s">
        <v>10</v>
      </c>
      <c r="B18" s="271">
        <v>22.143881366316599</v>
      </c>
      <c r="C18" s="271">
        <v>24.793224776683498</v>
      </c>
      <c r="D18" s="271">
        <v>24.2896279027952</v>
      </c>
    </row>
    <row r="19" spans="1:4" x14ac:dyDescent="0.2">
      <c r="A19" s="82" t="s">
        <v>7</v>
      </c>
      <c r="B19" s="271">
        <v>22.1548470560009</v>
      </c>
      <c r="C19" s="271">
        <v>24.178789467325199</v>
      </c>
      <c r="D19" s="271">
        <v>23.964926008354901</v>
      </c>
    </row>
    <row r="20" spans="1:4" x14ac:dyDescent="0.2">
      <c r="A20" s="82" t="s">
        <v>14</v>
      </c>
      <c r="B20" s="271">
        <v>22.2277980641299</v>
      </c>
      <c r="C20" s="271">
        <v>24.486787259721201</v>
      </c>
      <c r="D20" s="271">
        <v>24.061556104705801</v>
      </c>
    </row>
    <row r="21" spans="1:4" x14ac:dyDescent="0.2">
      <c r="A21" s="82" t="s">
        <v>3</v>
      </c>
      <c r="B21" s="271">
        <v>22.241968037485002</v>
      </c>
      <c r="C21" s="271">
        <v>24.440454455143499</v>
      </c>
      <c r="D21" s="271">
        <v>23.932621356173001</v>
      </c>
    </row>
    <row r="22" spans="1:4" x14ac:dyDescent="0.2">
      <c r="A22" s="82" t="s">
        <v>1</v>
      </c>
      <c r="B22" s="271">
        <v>22.305456900220801</v>
      </c>
      <c r="C22" s="271">
        <v>24.4898221926187</v>
      </c>
      <c r="D22" s="271">
        <v>24.057608743472901</v>
      </c>
    </row>
    <row r="23" spans="1:4" x14ac:dyDescent="0.2">
      <c r="A23" s="82" t="s">
        <v>25</v>
      </c>
      <c r="B23" s="271">
        <v>22.403290043017702</v>
      </c>
      <c r="C23" s="271">
        <v>24.565100142948999</v>
      </c>
      <c r="D23" s="271">
        <v>24.165061841780599</v>
      </c>
    </row>
    <row r="24" spans="1:4" x14ac:dyDescent="0.2">
      <c r="A24" s="82" t="s">
        <v>11</v>
      </c>
      <c r="B24" s="271">
        <v>22.542114155203901</v>
      </c>
      <c r="C24" s="271">
        <v>24.727669790301899</v>
      </c>
      <c r="D24" s="271">
        <v>24.1193652295138</v>
      </c>
    </row>
    <row r="25" spans="1:4" x14ac:dyDescent="0.2">
      <c r="A25" s="82" t="s">
        <v>33</v>
      </c>
      <c r="B25" s="271">
        <v>22.565636743598699</v>
      </c>
      <c r="C25" s="271">
        <v>24.543940395880799</v>
      </c>
      <c r="D25" s="271">
        <v>24.242305679204598</v>
      </c>
    </row>
    <row r="26" spans="1:4" x14ac:dyDescent="0.2">
      <c r="A26" s="82" t="s">
        <v>9</v>
      </c>
      <c r="B26" s="271">
        <v>22.600607173138702</v>
      </c>
      <c r="C26" s="271">
        <v>24.911358794462501</v>
      </c>
      <c r="D26" s="271">
        <v>23.933319821379001</v>
      </c>
    </row>
    <row r="27" spans="1:4" x14ac:dyDescent="0.2">
      <c r="A27" s="82" t="s">
        <v>27</v>
      </c>
      <c r="B27" s="271">
        <v>22.666673737338499</v>
      </c>
      <c r="C27" s="271">
        <v>25.338203399616201</v>
      </c>
      <c r="D27" s="271">
        <v>24.495185163709699</v>
      </c>
    </row>
    <row r="28" spans="1:4" x14ac:dyDescent="0.2">
      <c r="A28" s="82" t="s">
        <v>32</v>
      </c>
      <c r="B28" s="271">
        <v>22.792978195037001</v>
      </c>
      <c r="C28" s="271">
        <v>24.681254860566501</v>
      </c>
      <c r="D28" s="271">
        <v>24.672873606168</v>
      </c>
    </row>
    <row r="29" spans="1:4" x14ac:dyDescent="0.2">
      <c r="A29" s="82" t="s">
        <v>17</v>
      </c>
      <c r="B29" s="271">
        <v>22.818633287254201</v>
      </c>
      <c r="C29" s="271">
        <v>24.867462941927801</v>
      </c>
      <c r="D29" s="271">
        <v>24.4605833848534</v>
      </c>
    </row>
    <row r="30" spans="1:4" x14ac:dyDescent="0.2">
      <c r="A30" s="82" t="s">
        <v>0</v>
      </c>
      <c r="B30" s="271">
        <v>22.8915308035746</v>
      </c>
      <c r="C30" s="271">
        <v>25.165486947225499</v>
      </c>
      <c r="D30" s="271">
        <v>24.291267286492701</v>
      </c>
    </row>
    <row r="31" spans="1:4" x14ac:dyDescent="0.2">
      <c r="A31" s="82" t="s">
        <v>12</v>
      </c>
      <c r="B31" s="271">
        <v>22.921764003413401</v>
      </c>
      <c r="C31" s="271">
        <v>25.5774510633467</v>
      </c>
      <c r="D31" s="271">
        <v>24.488021985581199</v>
      </c>
    </row>
    <row r="32" spans="1:4" x14ac:dyDescent="0.2">
      <c r="A32" s="82" t="s">
        <v>19</v>
      </c>
      <c r="B32" s="271">
        <v>23.005199280679001</v>
      </c>
      <c r="C32" s="271">
        <v>25.3246041045333</v>
      </c>
      <c r="D32" s="271">
        <v>24.517966345188299</v>
      </c>
    </row>
    <row r="33" spans="1:4" x14ac:dyDescent="0.2">
      <c r="A33" s="82" t="s">
        <v>26</v>
      </c>
      <c r="B33" s="271">
        <v>23.015185394485901</v>
      </c>
      <c r="C33" s="271">
        <v>25.0832656321023</v>
      </c>
      <c r="D33" s="271">
        <v>24.2362621142676</v>
      </c>
    </row>
    <row r="34" spans="1:4" x14ac:dyDescent="0.2">
      <c r="A34" s="82" t="s">
        <v>6</v>
      </c>
      <c r="B34" s="271">
        <v>23.102158283665698</v>
      </c>
      <c r="C34" s="271">
        <v>24.640931385633401</v>
      </c>
      <c r="D34" s="271">
        <v>24.581361930529798</v>
      </c>
    </row>
    <row r="35" spans="1:4" x14ac:dyDescent="0.2">
      <c r="A35" s="82" t="s">
        <v>21</v>
      </c>
      <c r="B35" s="271">
        <v>23.1438570227822</v>
      </c>
      <c r="C35" s="271">
        <v>24.945569781401201</v>
      </c>
      <c r="D35" s="271">
        <v>24.879868588823999</v>
      </c>
    </row>
    <row r="36" spans="1:4" x14ac:dyDescent="0.2">
      <c r="A36" s="82" t="s">
        <v>5</v>
      </c>
      <c r="B36" s="271">
        <v>23.413551155330499</v>
      </c>
      <c r="C36" s="271">
        <v>25.468466954558799</v>
      </c>
      <c r="D36" s="271">
        <v>24.667359440416899</v>
      </c>
    </row>
    <row r="37" spans="1:4" x14ac:dyDescent="0.2">
      <c r="A37" s="82" t="s">
        <v>20</v>
      </c>
      <c r="B37" s="271">
        <v>23.467424780297598</v>
      </c>
      <c r="C37" s="271">
        <v>25.674688499984899</v>
      </c>
      <c r="D37" s="271">
        <v>24.1503231858661</v>
      </c>
    </row>
    <row r="38" spans="1:4" x14ac:dyDescent="0.2">
      <c r="A38" s="82" t="s">
        <v>15</v>
      </c>
      <c r="B38" s="271">
        <v>23.611586814716599</v>
      </c>
      <c r="C38" s="271">
        <v>25.257195715100199</v>
      </c>
      <c r="D38" s="271">
        <v>25.184432495938299</v>
      </c>
    </row>
    <row r="39" spans="1:4" x14ac:dyDescent="0.2">
      <c r="A39" s="82" t="s">
        <v>24</v>
      </c>
      <c r="B39" s="271">
        <v>23.7071943374028</v>
      </c>
      <c r="C39" s="271">
        <v>25.049438026821601</v>
      </c>
      <c r="D39" s="271">
        <v>24.9338275657474</v>
      </c>
    </row>
  </sheetData>
  <autoFilter ref="A6:D39" xr:uid="{00000000-0009-0000-0000-000004000000}"/>
  <mergeCells count="1">
    <mergeCell ref="H1:I1"/>
  </mergeCells>
  <hyperlinks>
    <hyperlink ref="H1:I1" location="Index!A1" display="Regresar al Índice" xr:uid="{7DC7CA8D-DEE3-4467-BBFA-ED3E569652B8}"/>
  </hyperlink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12"/>
  <dimension ref="A1:I32"/>
  <sheetViews>
    <sheetView workbookViewId="0"/>
  </sheetViews>
  <sheetFormatPr baseColWidth="10" defaultRowHeight="12.75" x14ac:dyDescent="0.2"/>
  <cols>
    <col min="1" max="1" width="18.5703125" style="146" customWidth="1"/>
    <col min="2" max="2" width="14.5703125" style="146" customWidth="1"/>
    <col min="3" max="16384" width="11.42578125" style="146"/>
  </cols>
  <sheetData>
    <row r="1" spans="1:9" ht="15" x14ac:dyDescent="0.25">
      <c r="A1" s="27" t="s">
        <v>1862</v>
      </c>
      <c r="H1" s="151" t="s">
        <v>1294</v>
      </c>
      <c r="I1" s="151"/>
    </row>
    <row r="2" spans="1:9" x14ac:dyDescent="0.2">
      <c r="A2" s="146" t="s">
        <v>1250</v>
      </c>
    </row>
    <row r="6" spans="1:9" x14ac:dyDescent="0.2">
      <c r="A6" s="27" t="s">
        <v>414</v>
      </c>
      <c r="B6" s="27" t="s">
        <v>0</v>
      </c>
      <c r="C6" s="27"/>
    </row>
    <row r="7" spans="1:9" x14ac:dyDescent="0.2">
      <c r="A7" s="27" t="s">
        <v>1736</v>
      </c>
      <c r="B7" s="56">
        <v>3.6005328424390002</v>
      </c>
      <c r="C7" s="27">
        <v>9</v>
      </c>
    </row>
    <row r="8" spans="1:9" x14ac:dyDescent="0.2">
      <c r="A8" s="27" t="s">
        <v>1737</v>
      </c>
      <c r="B8" s="56">
        <v>3.4591451816849998</v>
      </c>
      <c r="C8" s="27">
        <v>7</v>
      </c>
    </row>
    <row r="9" spans="1:9" x14ac:dyDescent="0.2">
      <c r="A9" s="27" t="s">
        <v>1738</v>
      </c>
      <c r="B9" s="56">
        <v>3.7545110296040001</v>
      </c>
      <c r="C9" s="27">
        <v>10</v>
      </c>
    </row>
    <row r="10" spans="1:9" x14ac:dyDescent="0.2">
      <c r="A10" s="27" t="s">
        <v>1739</v>
      </c>
      <c r="B10" s="56">
        <v>5.5285974620080003</v>
      </c>
      <c r="C10" s="27">
        <v>16</v>
      </c>
    </row>
    <row r="11" spans="1:9" x14ac:dyDescent="0.2">
      <c r="A11" s="27" t="s">
        <v>1740</v>
      </c>
      <c r="B11" s="56">
        <v>5.746852810199</v>
      </c>
      <c r="C11" s="27">
        <v>17</v>
      </c>
    </row>
    <row r="12" spans="1:9" x14ac:dyDescent="0.2">
      <c r="A12" s="27" t="s">
        <v>1741</v>
      </c>
      <c r="B12" s="56">
        <v>5.5245632013700003</v>
      </c>
      <c r="C12" s="27">
        <v>15</v>
      </c>
    </row>
    <row r="13" spans="1:9" x14ac:dyDescent="0.2">
      <c r="A13" s="27" t="s">
        <v>1742</v>
      </c>
      <c r="B13" s="56">
        <v>4.8535155104300003</v>
      </c>
      <c r="C13" s="27">
        <v>11</v>
      </c>
    </row>
    <row r="14" spans="1:9" x14ac:dyDescent="0.2">
      <c r="A14" s="27" t="s">
        <v>1743</v>
      </c>
      <c r="B14" s="56">
        <v>5.4214029997880004</v>
      </c>
      <c r="C14" s="27">
        <v>14</v>
      </c>
    </row>
    <row r="15" spans="1:9" x14ac:dyDescent="0.2">
      <c r="A15" s="27" t="s">
        <v>1744</v>
      </c>
      <c r="B15" s="56">
        <v>5.7812175767770002</v>
      </c>
      <c r="C15" s="27">
        <v>18</v>
      </c>
    </row>
    <row r="16" spans="1:9" x14ac:dyDescent="0.2">
      <c r="A16" s="27" t="s">
        <v>1745</v>
      </c>
      <c r="B16" s="56">
        <v>5.2955397235500001</v>
      </c>
      <c r="C16" s="27">
        <v>12</v>
      </c>
    </row>
    <row r="17" spans="1:4" x14ac:dyDescent="0.2">
      <c r="A17" s="27" t="s">
        <v>1746</v>
      </c>
      <c r="B17" s="56">
        <v>3.4799785270579999</v>
      </c>
      <c r="C17" s="27">
        <v>8</v>
      </c>
    </row>
    <row r="18" spans="1:4" x14ac:dyDescent="0.2">
      <c r="A18" s="27" t="s">
        <v>615</v>
      </c>
      <c r="B18" s="56">
        <v>2.598776163333</v>
      </c>
      <c r="C18" s="27">
        <v>1</v>
      </c>
    </row>
    <row r="19" spans="1:4" x14ac:dyDescent="0.2">
      <c r="A19" s="27" t="s">
        <v>616</v>
      </c>
      <c r="B19" s="56">
        <v>3.047877596667</v>
      </c>
      <c r="C19" s="27">
        <v>6</v>
      </c>
    </row>
    <row r="20" spans="1:4" x14ac:dyDescent="0.2">
      <c r="A20" s="27" t="s">
        <v>617</v>
      </c>
      <c r="B20" s="56">
        <v>2.95873147</v>
      </c>
      <c r="C20" s="27">
        <v>5</v>
      </c>
    </row>
    <row r="21" spans="1:4" x14ac:dyDescent="0.2">
      <c r="A21" s="27" t="s">
        <v>618</v>
      </c>
      <c r="B21" s="56">
        <v>5.42</v>
      </c>
      <c r="C21" s="27">
        <v>13</v>
      </c>
    </row>
    <row r="22" spans="1:4" x14ac:dyDescent="0.2">
      <c r="A22" s="27" t="s">
        <v>619</v>
      </c>
      <c r="B22" s="56">
        <v>2.95</v>
      </c>
      <c r="C22" s="27">
        <v>4</v>
      </c>
    </row>
    <row r="23" spans="1:4" x14ac:dyDescent="0.2">
      <c r="A23" s="27" t="s">
        <v>1064</v>
      </c>
      <c r="B23" s="56">
        <v>2.63</v>
      </c>
      <c r="C23" s="27">
        <v>2</v>
      </c>
    </row>
    <row r="24" spans="1:4" x14ac:dyDescent="0.2">
      <c r="A24" s="27" t="s">
        <v>1747</v>
      </c>
      <c r="B24" s="56">
        <v>2.9106000000000023</v>
      </c>
      <c r="C24" s="27">
        <v>3</v>
      </c>
    </row>
    <row r="25" spans="1:4" x14ac:dyDescent="0.2">
      <c r="A25" s="27"/>
      <c r="B25" s="27"/>
      <c r="C25" s="27"/>
    </row>
    <row r="32" spans="1:4" x14ac:dyDescent="0.2">
      <c r="D32" s="146">
        <f>100-98.08</f>
        <v>1.9200000000000017</v>
      </c>
    </row>
  </sheetData>
  <mergeCells count="1">
    <mergeCell ref="H1:I1"/>
  </mergeCells>
  <hyperlinks>
    <hyperlink ref="H1:I1" location="Index!A1" display="Regresar al Índice" xr:uid="{F87FDC9F-57D4-42AA-B9C6-23E01E1795EE}"/>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3"/>
  <dimension ref="A1:I39"/>
  <sheetViews>
    <sheetView workbookViewId="0"/>
  </sheetViews>
  <sheetFormatPr baseColWidth="10" defaultRowHeight="12.75" x14ac:dyDescent="0.2"/>
  <cols>
    <col min="1" max="1" width="29.5703125" style="183" customWidth="1"/>
    <col min="2" max="3" width="11.42578125" style="183"/>
    <col min="4" max="16384" width="11.42578125" style="146"/>
  </cols>
  <sheetData>
    <row r="1" spans="1:9" ht="15" x14ac:dyDescent="0.25">
      <c r="A1" s="27" t="s">
        <v>1863</v>
      </c>
      <c r="H1" s="151" t="s">
        <v>1294</v>
      </c>
      <c r="I1" s="151"/>
    </row>
    <row r="2" spans="1:9" x14ac:dyDescent="0.2">
      <c r="A2" s="183" t="s">
        <v>1250</v>
      </c>
    </row>
    <row r="6" spans="1:9" x14ac:dyDescent="0.2">
      <c r="A6" s="183" t="s">
        <v>1058</v>
      </c>
      <c r="B6" s="183" t="s">
        <v>1246</v>
      </c>
    </row>
    <row r="7" spans="1:9" x14ac:dyDescent="0.2">
      <c r="A7" s="55" t="s">
        <v>15</v>
      </c>
      <c r="B7" s="40">
        <v>0.82789999999999964</v>
      </c>
      <c r="C7" s="183">
        <v>1</v>
      </c>
    </row>
    <row r="8" spans="1:9" x14ac:dyDescent="0.2">
      <c r="A8" s="55" t="s">
        <v>31</v>
      </c>
      <c r="B8" s="40">
        <v>1.7990999999999957</v>
      </c>
      <c r="C8" s="183">
        <v>2</v>
      </c>
    </row>
    <row r="9" spans="1:9" x14ac:dyDescent="0.2">
      <c r="A9" s="55" t="s">
        <v>21</v>
      </c>
      <c r="B9" s="40">
        <v>1.8045000000000044</v>
      </c>
      <c r="C9" s="183">
        <v>3</v>
      </c>
    </row>
    <row r="10" spans="1:9" x14ac:dyDescent="0.2">
      <c r="A10" s="55" t="s">
        <v>6</v>
      </c>
      <c r="B10" s="40">
        <v>1.8375999999999948</v>
      </c>
      <c r="C10" s="183">
        <v>4</v>
      </c>
    </row>
    <row r="11" spans="1:9" x14ac:dyDescent="0.2">
      <c r="A11" s="55" t="s">
        <v>19</v>
      </c>
      <c r="B11" s="40">
        <v>2.0534999999999997</v>
      </c>
      <c r="C11" s="183">
        <v>5</v>
      </c>
    </row>
    <row r="12" spans="1:9" x14ac:dyDescent="0.2">
      <c r="A12" s="55" t="s">
        <v>17</v>
      </c>
      <c r="B12" s="40">
        <v>2.2779000000000025</v>
      </c>
      <c r="C12" s="183">
        <v>6</v>
      </c>
    </row>
    <row r="13" spans="1:9" x14ac:dyDescent="0.2">
      <c r="A13" s="55" t="s">
        <v>7</v>
      </c>
      <c r="B13" s="40">
        <v>2.3097000000000065</v>
      </c>
      <c r="C13" s="183">
        <v>7</v>
      </c>
    </row>
    <row r="14" spans="1:9" x14ac:dyDescent="0.2">
      <c r="A14" s="55" t="s">
        <v>4</v>
      </c>
      <c r="B14" s="40">
        <v>2.3670999999999935</v>
      </c>
      <c r="C14" s="183">
        <v>8</v>
      </c>
    </row>
    <row r="15" spans="1:9" x14ac:dyDescent="0.2">
      <c r="A15" s="55" t="s">
        <v>24</v>
      </c>
      <c r="B15" s="40">
        <v>2.3843999999999994</v>
      </c>
      <c r="C15" s="183">
        <v>9</v>
      </c>
    </row>
    <row r="16" spans="1:9" x14ac:dyDescent="0.2">
      <c r="A16" s="55" t="s">
        <v>32</v>
      </c>
      <c r="B16" s="40">
        <v>2.4183000000000021</v>
      </c>
      <c r="C16" s="183">
        <v>10</v>
      </c>
    </row>
    <row r="17" spans="1:3" x14ac:dyDescent="0.2">
      <c r="A17" s="55" t="s">
        <v>25</v>
      </c>
      <c r="B17" s="40">
        <v>2.4288999999999987</v>
      </c>
      <c r="C17" s="183">
        <v>11</v>
      </c>
    </row>
    <row r="18" spans="1:3" x14ac:dyDescent="0.2">
      <c r="A18" s="55" t="s">
        <v>11</v>
      </c>
      <c r="B18" s="40">
        <v>2.4385999999999939</v>
      </c>
      <c r="C18" s="183">
        <v>12</v>
      </c>
    </row>
    <row r="19" spans="1:3" x14ac:dyDescent="0.2">
      <c r="A19" s="55" t="s">
        <v>33</v>
      </c>
      <c r="B19" s="40">
        <v>2.5999999999999943</v>
      </c>
      <c r="C19" s="183">
        <v>13</v>
      </c>
    </row>
    <row r="20" spans="1:3" x14ac:dyDescent="0.2">
      <c r="A20" s="55" t="s">
        <v>22</v>
      </c>
      <c r="B20" s="40">
        <v>2.6166999999999945</v>
      </c>
      <c r="C20" s="183">
        <v>14</v>
      </c>
    </row>
    <row r="21" spans="1:3" x14ac:dyDescent="0.2">
      <c r="A21" s="55" t="s">
        <v>14</v>
      </c>
      <c r="B21" s="40">
        <v>2.6620999999999952</v>
      </c>
      <c r="C21" s="183">
        <v>15</v>
      </c>
    </row>
    <row r="22" spans="1:3" x14ac:dyDescent="0.2">
      <c r="A22" s="55" t="s">
        <v>18</v>
      </c>
      <c r="B22" s="40">
        <v>2.6898000000000053</v>
      </c>
      <c r="C22" s="183">
        <v>16</v>
      </c>
    </row>
    <row r="23" spans="1:3" x14ac:dyDescent="0.2">
      <c r="A23" s="55" t="s">
        <v>8</v>
      </c>
      <c r="B23" s="40">
        <v>2.7356999999999942</v>
      </c>
      <c r="C23" s="183">
        <v>17</v>
      </c>
    </row>
    <row r="24" spans="1:3" x14ac:dyDescent="0.2">
      <c r="A24" s="55" t="s">
        <v>26</v>
      </c>
      <c r="B24" s="40">
        <v>2.7904999999999944</v>
      </c>
      <c r="C24" s="183">
        <v>18</v>
      </c>
    </row>
    <row r="25" spans="1:3" x14ac:dyDescent="0.2">
      <c r="A25" s="55" t="s">
        <v>23</v>
      </c>
      <c r="B25" s="40">
        <v>2.8444999999999965</v>
      </c>
      <c r="C25" s="183">
        <v>19</v>
      </c>
    </row>
    <row r="26" spans="1:3" x14ac:dyDescent="0.2">
      <c r="A26" s="55" t="s">
        <v>0</v>
      </c>
      <c r="B26" s="40">
        <v>2.9106000000000023</v>
      </c>
      <c r="C26" s="183">
        <v>20</v>
      </c>
    </row>
    <row r="27" spans="1:3" x14ac:dyDescent="0.2">
      <c r="A27" s="55" t="s">
        <v>16</v>
      </c>
      <c r="B27" s="40">
        <v>2.9107999999999947</v>
      </c>
    </row>
    <row r="28" spans="1:3" x14ac:dyDescent="0.2">
      <c r="A28" s="55" t="s">
        <v>1</v>
      </c>
      <c r="B28" s="40">
        <v>2.955299999999994</v>
      </c>
    </row>
    <row r="29" spans="1:3" x14ac:dyDescent="0.2">
      <c r="A29" s="55" t="s">
        <v>12</v>
      </c>
      <c r="B29" s="40">
        <v>3.4943999999999988</v>
      </c>
    </row>
    <row r="30" spans="1:3" x14ac:dyDescent="0.2">
      <c r="A30" s="55" t="s">
        <v>20</v>
      </c>
      <c r="B30" s="40">
        <v>3.5297000000000054</v>
      </c>
    </row>
    <row r="31" spans="1:3" x14ac:dyDescent="0.2">
      <c r="A31" s="55" t="s">
        <v>10</v>
      </c>
      <c r="B31" s="40">
        <v>3.5524000000000058</v>
      </c>
    </row>
    <row r="32" spans="1:3" x14ac:dyDescent="0.2">
      <c r="A32" s="55" t="s">
        <v>28</v>
      </c>
      <c r="B32" s="40">
        <v>3.5892999999999944</v>
      </c>
    </row>
    <row r="33" spans="1:2" x14ac:dyDescent="0.2">
      <c r="A33" s="55" t="s">
        <v>5</v>
      </c>
      <c r="B33" s="40">
        <v>3.6186000000000007</v>
      </c>
    </row>
    <row r="34" spans="1:2" x14ac:dyDescent="0.2">
      <c r="A34" s="55" t="s">
        <v>13</v>
      </c>
      <c r="B34" s="40">
        <v>3.6899999999999977</v>
      </c>
    </row>
    <row r="35" spans="1:2" x14ac:dyDescent="0.2">
      <c r="A35" s="55" t="s">
        <v>29</v>
      </c>
      <c r="B35" s="40">
        <v>3.7717999999999989</v>
      </c>
    </row>
    <row r="36" spans="1:2" x14ac:dyDescent="0.2">
      <c r="A36" s="55" t="s">
        <v>27</v>
      </c>
      <c r="B36" s="40">
        <v>3.7924000000000007</v>
      </c>
    </row>
    <row r="37" spans="1:2" x14ac:dyDescent="0.2">
      <c r="A37" s="55" t="s">
        <v>30</v>
      </c>
      <c r="B37" s="40">
        <v>3.8024000000000058</v>
      </c>
    </row>
    <row r="38" spans="1:2" x14ac:dyDescent="0.2">
      <c r="A38" s="55" t="s">
        <v>3</v>
      </c>
      <c r="B38" s="40">
        <v>4.0472000000000037</v>
      </c>
    </row>
    <row r="39" spans="1:2" x14ac:dyDescent="0.2">
      <c r="A39" s="55" t="s">
        <v>9</v>
      </c>
      <c r="B39" s="40">
        <v>4.1936000000000035</v>
      </c>
    </row>
  </sheetData>
  <autoFilter ref="A6:B6" xr:uid="{00000000-0009-0000-0000-00003A000000}">
    <sortState ref="A7:B39">
      <sortCondition ref="B6"/>
    </sortState>
  </autoFilter>
  <mergeCells count="1">
    <mergeCell ref="H1:I1"/>
  </mergeCells>
  <hyperlinks>
    <hyperlink ref="H1:I1" location="Index!A1" display="Regresar al Índice" xr:uid="{940158C2-F592-4DCC-BAD5-5B3F19298AF4}"/>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14"/>
  <dimension ref="A1:I39"/>
  <sheetViews>
    <sheetView workbookViewId="0"/>
  </sheetViews>
  <sheetFormatPr baseColWidth="10" defaultRowHeight="12.75" x14ac:dyDescent="0.2"/>
  <cols>
    <col min="1" max="1" width="35.28515625" style="146" customWidth="1"/>
    <col min="2" max="16384" width="11.42578125" style="146"/>
  </cols>
  <sheetData>
    <row r="1" spans="1:9" ht="15" x14ac:dyDescent="0.25">
      <c r="A1" s="27" t="s">
        <v>1864</v>
      </c>
      <c r="H1" s="151" t="s">
        <v>1294</v>
      </c>
      <c r="I1" s="151"/>
    </row>
    <row r="2" spans="1:9" x14ac:dyDescent="0.2">
      <c r="A2" s="146" t="s">
        <v>1250</v>
      </c>
    </row>
    <row r="6" spans="1:9" x14ac:dyDescent="0.2">
      <c r="A6" s="146" t="s">
        <v>1233</v>
      </c>
      <c r="B6" s="146" t="s">
        <v>51</v>
      </c>
    </row>
    <row r="7" spans="1:9" x14ac:dyDescent="0.2">
      <c r="A7" s="146" t="s">
        <v>30</v>
      </c>
      <c r="B7" s="182">
        <v>-1.8694999999999879</v>
      </c>
    </row>
    <row r="8" spans="1:9" x14ac:dyDescent="0.2">
      <c r="A8" s="146" t="s">
        <v>28</v>
      </c>
      <c r="B8" s="182">
        <v>-1.8565000000000111</v>
      </c>
    </row>
    <row r="9" spans="1:9" x14ac:dyDescent="0.2">
      <c r="A9" s="146" t="s">
        <v>14</v>
      </c>
      <c r="B9" s="182">
        <v>-0.89280000000000825</v>
      </c>
    </row>
    <row r="10" spans="1:9" x14ac:dyDescent="0.2">
      <c r="A10" s="146" t="s">
        <v>13</v>
      </c>
      <c r="B10" s="182">
        <v>-0.78929999999999723</v>
      </c>
    </row>
    <row r="11" spans="1:9" x14ac:dyDescent="0.2">
      <c r="A11" s="146" t="s">
        <v>25</v>
      </c>
      <c r="B11" s="182">
        <v>-0.62529999999999575</v>
      </c>
    </row>
    <row r="12" spans="1:9" x14ac:dyDescent="0.2">
      <c r="A12" s="146" t="s">
        <v>22</v>
      </c>
      <c r="B12" s="182">
        <v>-0.56850000000000023</v>
      </c>
    </row>
    <row r="13" spans="1:9" x14ac:dyDescent="0.2">
      <c r="A13" s="146" t="s">
        <v>15</v>
      </c>
      <c r="B13" s="182">
        <v>-0.45140000000000668</v>
      </c>
    </row>
    <row r="14" spans="1:9" x14ac:dyDescent="0.2">
      <c r="A14" s="146" t="s">
        <v>10</v>
      </c>
      <c r="B14" s="182">
        <v>-0.28749999999999432</v>
      </c>
    </row>
    <row r="15" spans="1:9" x14ac:dyDescent="0.2">
      <c r="A15" s="54" t="s">
        <v>16</v>
      </c>
      <c r="B15" s="182">
        <v>-0.28570000000000562</v>
      </c>
    </row>
    <row r="16" spans="1:9" x14ac:dyDescent="0.2">
      <c r="A16" s="146" t="s">
        <v>32</v>
      </c>
      <c r="B16" s="182">
        <v>-0.26429999999999154</v>
      </c>
    </row>
    <row r="17" spans="1:2" x14ac:dyDescent="0.2">
      <c r="A17" s="146" t="s">
        <v>23</v>
      </c>
      <c r="B17" s="182">
        <v>-0.24340000000000828</v>
      </c>
    </row>
    <row r="18" spans="1:2" x14ac:dyDescent="0.2">
      <c r="A18" s="54" t="s">
        <v>21</v>
      </c>
      <c r="B18" s="182">
        <v>-0.23509999999998854</v>
      </c>
    </row>
    <row r="19" spans="1:2" x14ac:dyDescent="0.2">
      <c r="A19" s="146" t="s">
        <v>9</v>
      </c>
      <c r="B19" s="182">
        <v>-0.18540000000000134</v>
      </c>
    </row>
    <row r="20" spans="1:2" x14ac:dyDescent="0.2">
      <c r="A20" s="146" t="s">
        <v>19</v>
      </c>
      <c r="B20" s="182">
        <v>-0.18179999999999552</v>
      </c>
    </row>
    <row r="21" spans="1:2" x14ac:dyDescent="0.2">
      <c r="A21" s="146" t="s">
        <v>1</v>
      </c>
      <c r="B21" s="182">
        <v>-0.1746000000000123</v>
      </c>
    </row>
    <row r="22" spans="1:2" x14ac:dyDescent="0.2">
      <c r="A22" s="146" t="s">
        <v>24</v>
      </c>
      <c r="B22" s="182">
        <v>-0.12869999999999493</v>
      </c>
    </row>
    <row r="23" spans="1:2" x14ac:dyDescent="0.2">
      <c r="A23" s="54" t="s">
        <v>31</v>
      </c>
      <c r="B23" s="182">
        <v>-5.6800000000009732E-2</v>
      </c>
    </row>
    <row r="24" spans="1:2" x14ac:dyDescent="0.2">
      <c r="A24" s="146" t="s">
        <v>11</v>
      </c>
      <c r="B24" s="182">
        <v>-2.0000000000663931E-4</v>
      </c>
    </row>
    <row r="25" spans="1:2" x14ac:dyDescent="0.2">
      <c r="A25" s="146" t="s">
        <v>8</v>
      </c>
      <c r="B25" s="182">
        <v>7.169999999999277E-2</v>
      </c>
    </row>
    <row r="26" spans="1:2" x14ac:dyDescent="0.2">
      <c r="A26" s="146" t="s">
        <v>0</v>
      </c>
      <c r="B26" s="182">
        <v>0.15980000000000416</v>
      </c>
    </row>
    <row r="27" spans="1:2" x14ac:dyDescent="0.2">
      <c r="A27" s="146" t="s">
        <v>7</v>
      </c>
      <c r="B27" s="182">
        <v>0.18210000000000548</v>
      </c>
    </row>
    <row r="28" spans="1:2" x14ac:dyDescent="0.2">
      <c r="A28" s="54" t="s">
        <v>33</v>
      </c>
      <c r="B28" s="182">
        <v>0.19499999999999318</v>
      </c>
    </row>
    <row r="29" spans="1:2" x14ac:dyDescent="0.2">
      <c r="A29" s="146" t="s">
        <v>17</v>
      </c>
      <c r="B29" s="182">
        <v>0.22540000000000759</v>
      </c>
    </row>
    <row r="30" spans="1:2" x14ac:dyDescent="0.2">
      <c r="A30" s="146" t="s">
        <v>20</v>
      </c>
      <c r="B30" s="182">
        <v>0.22930000000000916</v>
      </c>
    </row>
    <row r="31" spans="1:2" x14ac:dyDescent="0.2">
      <c r="A31" s="146" t="s">
        <v>26</v>
      </c>
      <c r="B31" s="182">
        <v>0.29139999999999588</v>
      </c>
    </row>
    <row r="32" spans="1:2" x14ac:dyDescent="0.2">
      <c r="A32" s="146" t="s">
        <v>4</v>
      </c>
      <c r="B32" s="182">
        <v>0.34419999999998652</v>
      </c>
    </row>
    <row r="33" spans="1:2" x14ac:dyDescent="0.2">
      <c r="A33" s="146" t="s">
        <v>29</v>
      </c>
      <c r="B33" s="182">
        <v>0.3445999999999998</v>
      </c>
    </row>
    <row r="34" spans="1:2" x14ac:dyDescent="0.2">
      <c r="A34" s="146" t="s">
        <v>6</v>
      </c>
      <c r="B34" s="182">
        <v>0.45049999999999102</v>
      </c>
    </row>
    <row r="35" spans="1:2" x14ac:dyDescent="0.2">
      <c r="A35" s="146" t="s">
        <v>12</v>
      </c>
      <c r="B35" s="182">
        <v>0.61199999999999477</v>
      </c>
    </row>
    <row r="36" spans="1:2" x14ac:dyDescent="0.2">
      <c r="A36" s="146" t="s">
        <v>27</v>
      </c>
      <c r="B36" s="182">
        <v>0.68859999999999388</v>
      </c>
    </row>
    <row r="37" spans="1:2" x14ac:dyDescent="0.2">
      <c r="A37" s="146" t="s">
        <v>5</v>
      </c>
      <c r="B37" s="182">
        <v>1.0024999999999977</v>
      </c>
    </row>
    <row r="38" spans="1:2" x14ac:dyDescent="0.2">
      <c r="A38" s="146" t="s">
        <v>18</v>
      </c>
      <c r="B38" s="182">
        <v>1.0894000000000119</v>
      </c>
    </row>
    <row r="39" spans="1:2" x14ac:dyDescent="0.2">
      <c r="A39" s="146" t="s">
        <v>3</v>
      </c>
      <c r="B39" s="182">
        <v>1.2583000000000055</v>
      </c>
    </row>
  </sheetData>
  <autoFilter ref="A6:B6" xr:uid="{00000000-0009-0000-0000-00003B000000}">
    <sortState ref="A7:B39">
      <sortCondition ref="B6"/>
    </sortState>
  </autoFilter>
  <mergeCells count="1">
    <mergeCell ref="H1:I1"/>
  </mergeCells>
  <hyperlinks>
    <hyperlink ref="H1:I1" location="Index!A1" display="Regresar al Índice" xr:uid="{2739FB43-7262-44A2-A3EA-6FFC7A9CA5EE}"/>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C92B0-98FF-4BDB-8648-8C3DC43379A9}">
  <sheetPr codeName="Hoja51"/>
  <dimension ref="A1:I473"/>
  <sheetViews>
    <sheetView zoomScale="112" zoomScaleNormal="112" workbookViewId="0"/>
  </sheetViews>
  <sheetFormatPr baseColWidth="10" defaultColWidth="9.140625" defaultRowHeight="12.75" x14ac:dyDescent="0.2"/>
  <cols>
    <col min="1" max="2" width="9.140625" style="82"/>
    <col min="3" max="3" width="60.7109375" style="251" customWidth="1" collapsed="1"/>
    <col min="4" max="4" width="7.7109375" style="226" customWidth="1" collapsed="1"/>
    <col min="5" max="5" width="11.7109375" style="226" customWidth="1" collapsed="1"/>
    <col min="6" max="6" width="11.7109375" style="251" customWidth="1" collapsed="1"/>
    <col min="7" max="7" width="4.7109375" style="251" customWidth="1" collapsed="1"/>
    <col min="8" max="8" width="11.5703125" style="251" bestFit="1" customWidth="1" collapsed="1"/>
    <col min="9" max="16384" width="9.140625" style="82"/>
  </cols>
  <sheetData>
    <row r="1" spans="1:9" ht="15" x14ac:dyDescent="0.25">
      <c r="A1" s="27" t="s">
        <v>1865</v>
      </c>
      <c r="C1" s="82"/>
      <c r="D1" s="82" t="s">
        <v>53</v>
      </c>
      <c r="E1" s="82" t="s">
        <v>53</v>
      </c>
      <c r="F1" s="82" t="s">
        <v>53</v>
      </c>
      <c r="G1" s="82" t="s">
        <v>53</v>
      </c>
      <c r="H1" s="151" t="s">
        <v>1294</v>
      </c>
      <c r="I1" s="151"/>
    </row>
    <row r="2" spans="1:9" x14ac:dyDescent="0.2">
      <c r="A2" s="82" t="s">
        <v>141</v>
      </c>
      <c r="C2" s="82"/>
      <c r="D2" s="82" t="s">
        <v>53</v>
      </c>
      <c r="E2" s="82" t="s">
        <v>53</v>
      </c>
      <c r="F2" s="82" t="s">
        <v>53</v>
      </c>
      <c r="G2" s="82" t="s">
        <v>53</v>
      </c>
      <c r="H2" s="82" t="s">
        <v>53</v>
      </c>
    </row>
    <row r="3" spans="1:9" x14ac:dyDescent="0.2">
      <c r="C3" s="82"/>
      <c r="D3" s="82"/>
      <c r="E3" s="82"/>
      <c r="F3" s="82"/>
      <c r="G3" s="82"/>
      <c r="H3" s="82"/>
    </row>
    <row r="4" spans="1:9" x14ac:dyDescent="0.2">
      <c r="C4" s="82"/>
      <c r="D4" s="82"/>
      <c r="E4" s="82"/>
      <c r="F4" s="82"/>
      <c r="G4" s="82"/>
      <c r="H4" s="82"/>
    </row>
    <row r="5" spans="1:9" x14ac:dyDescent="0.2">
      <c r="C5" s="82"/>
      <c r="D5" s="82"/>
      <c r="E5" s="82"/>
      <c r="F5" s="82"/>
      <c r="G5" s="82"/>
      <c r="H5" s="82"/>
    </row>
    <row r="6" spans="1:9" x14ac:dyDescent="0.2">
      <c r="A6" s="82" t="s">
        <v>528</v>
      </c>
      <c r="B6" s="82" t="s">
        <v>372</v>
      </c>
      <c r="C6" s="82" t="s">
        <v>0</v>
      </c>
      <c r="D6" s="82" t="s">
        <v>529</v>
      </c>
      <c r="E6" s="82" t="s">
        <v>530</v>
      </c>
      <c r="F6" s="82" t="s">
        <v>531</v>
      </c>
      <c r="G6" s="82" t="s">
        <v>532</v>
      </c>
      <c r="H6" s="82" t="s">
        <v>533</v>
      </c>
    </row>
    <row r="7" spans="1:9" x14ac:dyDescent="0.2">
      <c r="A7" s="267" t="s">
        <v>709</v>
      </c>
      <c r="B7" s="82" t="s">
        <v>580</v>
      </c>
      <c r="C7" s="268">
        <v>986809</v>
      </c>
      <c r="D7" s="82"/>
      <c r="E7" s="82"/>
      <c r="F7" s="266">
        <v>688</v>
      </c>
      <c r="G7" s="251">
        <v>1</v>
      </c>
      <c r="H7" s="251">
        <v>688</v>
      </c>
    </row>
    <row r="8" spans="1:9" x14ac:dyDescent="0.2">
      <c r="A8" s="267" t="s">
        <v>53</v>
      </c>
      <c r="B8" s="82" t="s">
        <v>581</v>
      </c>
      <c r="C8" s="268">
        <v>995832</v>
      </c>
      <c r="D8" s="226">
        <v>9.1436134044176054E-3</v>
      </c>
      <c r="E8" s="82"/>
      <c r="F8" s="266">
        <v>9023</v>
      </c>
      <c r="G8" s="251">
        <v>2</v>
      </c>
      <c r="H8" s="251">
        <v>9711</v>
      </c>
    </row>
    <row r="9" spans="1:9" x14ac:dyDescent="0.2">
      <c r="A9" s="267" t="s">
        <v>53</v>
      </c>
      <c r="B9" s="82" t="s">
        <v>541</v>
      </c>
      <c r="C9" s="268">
        <v>1001069</v>
      </c>
      <c r="D9" s="226">
        <v>5.258919175122001E-3</v>
      </c>
      <c r="E9" s="82"/>
      <c r="F9" s="266">
        <v>5237</v>
      </c>
      <c r="G9" s="251">
        <v>3</v>
      </c>
      <c r="H9" s="251">
        <v>14948</v>
      </c>
    </row>
    <row r="10" spans="1:9" x14ac:dyDescent="0.2">
      <c r="A10" s="267" t="s">
        <v>53</v>
      </c>
      <c r="B10" s="82" t="s">
        <v>578</v>
      </c>
      <c r="C10" s="268">
        <v>999403</v>
      </c>
      <c r="D10" s="226">
        <v>-1.6642209478068271E-3</v>
      </c>
      <c r="E10" s="82"/>
      <c r="F10" s="266">
        <v>-1666</v>
      </c>
      <c r="G10" s="251">
        <v>4</v>
      </c>
      <c r="H10" s="251">
        <v>13282</v>
      </c>
    </row>
    <row r="11" spans="1:9" x14ac:dyDescent="0.2">
      <c r="A11" s="267" t="s">
        <v>53</v>
      </c>
      <c r="B11" s="82" t="s">
        <v>579</v>
      </c>
      <c r="C11" s="268">
        <v>1002441</v>
      </c>
      <c r="D11" s="226">
        <v>3.0398147694172817E-3</v>
      </c>
      <c r="E11" s="82"/>
      <c r="F11" s="266">
        <v>3038</v>
      </c>
      <c r="G11" s="251">
        <v>5</v>
      </c>
      <c r="H11" s="251">
        <v>16320</v>
      </c>
    </row>
    <row r="12" spans="1:9" x14ac:dyDescent="0.2">
      <c r="A12" s="267" t="s">
        <v>53</v>
      </c>
      <c r="B12" s="82" t="s">
        <v>582</v>
      </c>
      <c r="C12" s="268">
        <v>1006280</v>
      </c>
      <c r="D12" s="226">
        <v>3.8296518199076868E-3</v>
      </c>
      <c r="E12" s="82"/>
      <c r="F12" s="266">
        <v>3839</v>
      </c>
      <c r="G12" s="251">
        <v>6</v>
      </c>
      <c r="H12" s="251">
        <v>20159</v>
      </c>
    </row>
    <row r="13" spans="1:9" x14ac:dyDescent="0.2">
      <c r="A13" s="267" t="s">
        <v>53</v>
      </c>
      <c r="B13" s="82" t="s">
        <v>583</v>
      </c>
      <c r="C13" s="268">
        <v>1019506</v>
      </c>
      <c r="D13" s="226">
        <v>1.3143459076996544E-2</v>
      </c>
      <c r="E13" s="82"/>
      <c r="F13" s="266">
        <v>13226</v>
      </c>
      <c r="G13" s="251">
        <v>7</v>
      </c>
      <c r="H13" s="251">
        <v>33385</v>
      </c>
    </row>
    <row r="14" spans="1:9" x14ac:dyDescent="0.2">
      <c r="A14" s="267" t="s">
        <v>53</v>
      </c>
      <c r="B14" s="82" t="s">
        <v>584</v>
      </c>
      <c r="C14" s="268">
        <v>1028391</v>
      </c>
      <c r="D14" s="226">
        <v>8.7150051103181969E-3</v>
      </c>
      <c r="E14" s="82"/>
      <c r="F14" s="266">
        <v>8885</v>
      </c>
      <c r="G14" s="251">
        <v>8</v>
      </c>
      <c r="H14" s="251">
        <v>42270</v>
      </c>
    </row>
    <row r="15" spans="1:9" x14ac:dyDescent="0.2">
      <c r="A15" s="267" t="s">
        <v>53</v>
      </c>
      <c r="B15" s="82" t="s">
        <v>585</v>
      </c>
      <c r="C15" s="268">
        <v>1035137</v>
      </c>
      <c r="D15" s="226">
        <v>6.559761802660713E-3</v>
      </c>
      <c r="E15" s="82"/>
      <c r="F15" s="266">
        <v>6746</v>
      </c>
      <c r="G15" s="251">
        <v>9</v>
      </c>
      <c r="H15" s="251">
        <v>49016</v>
      </c>
    </row>
    <row r="16" spans="1:9" x14ac:dyDescent="0.2">
      <c r="A16" s="267" t="s">
        <v>53</v>
      </c>
      <c r="B16" s="82" t="s">
        <v>586</v>
      </c>
      <c r="C16" s="268">
        <v>1046247</v>
      </c>
      <c r="D16" s="226">
        <v>1.0732878836327897E-2</v>
      </c>
      <c r="E16" s="82"/>
      <c r="F16" s="266">
        <v>11110</v>
      </c>
      <c r="G16" s="251">
        <v>10</v>
      </c>
      <c r="H16" s="251">
        <v>60126</v>
      </c>
    </row>
    <row r="17" spans="1:8" x14ac:dyDescent="0.2">
      <c r="A17" s="267" t="s">
        <v>53</v>
      </c>
      <c r="B17" s="82" t="s">
        <v>587</v>
      </c>
      <c r="C17" s="268">
        <v>1054346</v>
      </c>
      <c r="D17" s="226">
        <v>7.7410018857879681E-3</v>
      </c>
      <c r="E17" s="82"/>
      <c r="F17" s="266">
        <v>8099</v>
      </c>
      <c r="G17" s="251">
        <v>11</v>
      </c>
      <c r="H17" s="251">
        <v>68225</v>
      </c>
    </row>
    <row r="18" spans="1:8" x14ac:dyDescent="0.2">
      <c r="A18" s="267" t="s">
        <v>53</v>
      </c>
      <c r="B18" s="82" t="s">
        <v>588</v>
      </c>
      <c r="C18" s="268">
        <v>1034215</v>
      </c>
      <c r="D18" s="226">
        <v>-1.909335265652834E-2</v>
      </c>
      <c r="E18" s="82"/>
      <c r="F18" s="266">
        <v>-20131</v>
      </c>
      <c r="G18" s="251">
        <v>12</v>
      </c>
      <c r="H18" s="251">
        <v>48094</v>
      </c>
    </row>
    <row r="19" spans="1:8" x14ac:dyDescent="0.2">
      <c r="A19" s="267" t="s">
        <v>710</v>
      </c>
      <c r="B19" s="82" t="s">
        <v>580</v>
      </c>
      <c r="C19" s="268">
        <v>1034052</v>
      </c>
      <c r="D19" s="226">
        <v>-1.5760746073112397E-4</v>
      </c>
      <c r="E19" s="226">
        <v>4.7874512696985949E-2</v>
      </c>
      <c r="F19" s="266">
        <v>-163</v>
      </c>
      <c r="G19" s="251">
        <v>1</v>
      </c>
      <c r="H19" s="251">
        <v>-163</v>
      </c>
    </row>
    <row r="20" spans="1:8" x14ac:dyDescent="0.2">
      <c r="A20" s="267" t="s">
        <v>53</v>
      </c>
      <c r="B20" s="82" t="s">
        <v>581</v>
      </c>
      <c r="C20" s="268">
        <v>1033583</v>
      </c>
      <c r="D20" s="226">
        <v>-4.5355552718817638E-4</v>
      </c>
      <c r="E20" s="226">
        <v>3.7909004731721874E-2</v>
      </c>
      <c r="F20" s="266">
        <v>-469</v>
      </c>
      <c r="G20" s="251">
        <v>2</v>
      </c>
      <c r="H20" s="251">
        <v>-632</v>
      </c>
    </row>
    <row r="21" spans="1:8" x14ac:dyDescent="0.2">
      <c r="A21" s="267" t="s">
        <v>53</v>
      </c>
      <c r="B21" s="82" t="s">
        <v>541</v>
      </c>
      <c r="C21" s="268">
        <v>1026253</v>
      </c>
      <c r="D21" s="226">
        <v>-7.0918349082753629E-3</v>
      </c>
      <c r="E21" s="226">
        <v>2.5157107052560912E-2</v>
      </c>
      <c r="F21" s="266">
        <v>-7330</v>
      </c>
      <c r="G21" s="251">
        <v>3</v>
      </c>
      <c r="H21" s="251">
        <v>-7962</v>
      </c>
    </row>
    <row r="22" spans="1:8" x14ac:dyDescent="0.2">
      <c r="A22" s="267" t="s">
        <v>53</v>
      </c>
      <c r="B22" s="82" t="s">
        <v>578</v>
      </c>
      <c r="C22" s="268">
        <v>1021573</v>
      </c>
      <c r="D22" s="226">
        <v>-4.5602789955303535E-3</v>
      </c>
      <c r="E22" s="226">
        <v>2.2183243396307617E-2</v>
      </c>
      <c r="F22" s="266">
        <v>-4680</v>
      </c>
      <c r="G22" s="251">
        <v>4</v>
      </c>
      <c r="H22" s="251">
        <v>-12642</v>
      </c>
    </row>
    <row r="23" spans="1:8" x14ac:dyDescent="0.2">
      <c r="A23" s="267" t="s">
        <v>53</v>
      </c>
      <c r="B23" s="82" t="s">
        <v>579</v>
      </c>
      <c r="C23" s="268">
        <v>1017168</v>
      </c>
      <c r="D23" s="226">
        <v>-4.3119777049707153E-3</v>
      </c>
      <c r="E23" s="226">
        <v>1.4691138929872283E-2</v>
      </c>
      <c r="F23" s="266">
        <v>-4405</v>
      </c>
      <c r="G23" s="251">
        <v>5</v>
      </c>
      <c r="H23" s="251">
        <v>-17047</v>
      </c>
    </row>
    <row r="24" spans="1:8" x14ac:dyDescent="0.2">
      <c r="A24" s="267" t="s">
        <v>53</v>
      </c>
      <c r="B24" s="82" t="s">
        <v>582</v>
      </c>
      <c r="C24" s="268">
        <v>1012668</v>
      </c>
      <c r="D24" s="226">
        <v>-4.42404794488227E-3</v>
      </c>
      <c r="E24" s="226">
        <v>6.3481337202369037E-3</v>
      </c>
      <c r="F24" s="266">
        <v>-4500</v>
      </c>
      <c r="G24" s="251">
        <v>6</v>
      </c>
      <c r="H24" s="251">
        <v>-21547</v>
      </c>
    </row>
    <row r="25" spans="1:8" x14ac:dyDescent="0.2">
      <c r="A25" s="267" t="s">
        <v>53</v>
      </c>
      <c r="B25" s="82" t="s">
        <v>583</v>
      </c>
      <c r="C25" s="268">
        <v>1015524</v>
      </c>
      <c r="D25" s="226">
        <v>2.8202727843675834E-3</v>
      </c>
      <c r="E25" s="226">
        <v>-3.9058132075731056E-3</v>
      </c>
      <c r="F25" s="266">
        <v>2856</v>
      </c>
      <c r="G25" s="251">
        <v>7</v>
      </c>
      <c r="H25" s="251">
        <v>-18691</v>
      </c>
    </row>
    <row r="26" spans="1:8" x14ac:dyDescent="0.2">
      <c r="A26" s="267" t="s">
        <v>53</v>
      </c>
      <c r="B26" s="82" t="s">
        <v>584</v>
      </c>
      <c r="C26" s="268">
        <v>1017448</v>
      </c>
      <c r="D26" s="226">
        <v>1.8945884095304955E-3</v>
      </c>
      <c r="E26" s="226">
        <v>-1.0640894367998199E-2</v>
      </c>
      <c r="F26" s="266">
        <v>1924</v>
      </c>
      <c r="G26" s="251">
        <v>8</v>
      </c>
      <c r="H26" s="251">
        <v>-16767</v>
      </c>
    </row>
    <row r="27" spans="1:8" x14ac:dyDescent="0.2">
      <c r="A27" s="267" t="s">
        <v>53</v>
      </c>
      <c r="B27" s="82" t="s">
        <v>585</v>
      </c>
      <c r="C27" s="268">
        <v>1015693</v>
      </c>
      <c r="D27" s="226">
        <v>-1.7249038771514069E-3</v>
      </c>
      <c r="E27" s="226">
        <v>-1.8783987047125139E-2</v>
      </c>
      <c r="F27" s="266">
        <v>-1755</v>
      </c>
      <c r="G27" s="251">
        <v>9</v>
      </c>
      <c r="H27" s="251">
        <v>-18522</v>
      </c>
    </row>
    <row r="28" spans="1:8" x14ac:dyDescent="0.2">
      <c r="A28" s="267" t="s">
        <v>53</v>
      </c>
      <c r="B28" s="82" t="s">
        <v>586</v>
      </c>
      <c r="C28" s="268">
        <v>1023232</v>
      </c>
      <c r="D28" s="226">
        <v>7.4225184184590898E-3</v>
      </c>
      <c r="E28" s="226">
        <v>-2.1997673589506106E-2</v>
      </c>
      <c r="F28" s="266">
        <v>7539</v>
      </c>
      <c r="G28" s="251">
        <v>10</v>
      </c>
      <c r="H28" s="251">
        <v>-10983</v>
      </c>
    </row>
    <row r="29" spans="1:8" x14ac:dyDescent="0.2">
      <c r="A29" s="267" t="s">
        <v>53</v>
      </c>
      <c r="B29" s="82" t="s">
        <v>587</v>
      </c>
      <c r="C29" s="268">
        <v>1028481</v>
      </c>
      <c r="D29" s="226">
        <v>5.1298239304478077E-3</v>
      </c>
      <c r="E29" s="226">
        <v>-2.453179506537706E-2</v>
      </c>
      <c r="F29" s="266">
        <v>5249</v>
      </c>
      <c r="G29" s="251">
        <v>11</v>
      </c>
      <c r="H29" s="251">
        <v>-5734</v>
      </c>
    </row>
    <row r="30" spans="1:8" x14ac:dyDescent="0.2">
      <c r="A30" s="267" t="s">
        <v>53</v>
      </c>
      <c r="B30" s="82" t="s">
        <v>588</v>
      </c>
      <c r="C30" s="268">
        <v>1011723</v>
      </c>
      <c r="D30" s="226">
        <v>-1.6293932508232967E-2</v>
      </c>
      <c r="E30" s="226">
        <v>-2.1747895747015855E-2</v>
      </c>
      <c r="F30" s="266">
        <v>-16758</v>
      </c>
      <c r="G30" s="251">
        <v>12</v>
      </c>
      <c r="H30" s="251">
        <v>-22492</v>
      </c>
    </row>
    <row r="31" spans="1:8" x14ac:dyDescent="0.2">
      <c r="A31" s="267" t="s">
        <v>711</v>
      </c>
      <c r="B31" s="82" t="s">
        <v>580</v>
      </c>
      <c r="C31" s="268">
        <v>1011211</v>
      </c>
      <c r="D31" s="226">
        <v>-5.0606737219571762E-4</v>
      </c>
      <c r="E31" s="226">
        <v>-2.208883112261284E-2</v>
      </c>
      <c r="F31" s="266">
        <v>-512</v>
      </c>
      <c r="G31" s="251">
        <v>1</v>
      </c>
      <c r="H31" s="251">
        <v>-512</v>
      </c>
    </row>
    <row r="32" spans="1:8" x14ac:dyDescent="0.2">
      <c r="A32" s="267" t="s">
        <v>53</v>
      </c>
      <c r="B32" s="82" t="s">
        <v>581</v>
      </c>
      <c r="C32" s="268">
        <v>1021306</v>
      </c>
      <c r="D32" s="226">
        <v>9.9830796935556076E-3</v>
      </c>
      <c r="E32" s="226">
        <v>-1.1878097840231527E-2</v>
      </c>
      <c r="F32" s="266">
        <v>10095</v>
      </c>
      <c r="G32" s="251">
        <v>2</v>
      </c>
      <c r="H32" s="251">
        <v>9583</v>
      </c>
    </row>
    <row r="33" spans="1:8" x14ac:dyDescent="0.2">
      <c r="A33" s="267" t="s">
        <v>53</v>
      </c>
      <c r="B33" s="82" t="s">
        <v>541</v>
      </c>
      <c r="C33" s="268">
        <v>1017902</v>
      </c>
      <c r="D33" s="226">
        <v>-3.3329873710719049E-3</v>
      </c>
      <c r="E33" s="226">
        <v>-8.137369634973024E-3</v>
      </c>
      <c r="F33" s="266">
        <v>-3404</v>
      </c>
      <c r="G33" s="251">
        <v>3</v>
      </c>
      <c r="H33" s="251">
        <v>6179</v>
      </c>
    </row>
    <row r="34" spans="1:8" x14ac:dyDescent="0.2">
      <c r="A34" s="267" t="s">
        <v>53</v>
      </c>
      <c r="B34" s="82" t="s">
        <v>578</v>
      </c>
      <c r="C34" s="268">
        <v>1025252</v>
      </c>
      <c r="D34" s="226">
        <v>7.2207344125465589E-3</v>
      </c>
      <c r="E34" s="226">
        <v>3.6013089617676908E-3</v>
      </c>
      <c r="F34" s="266">
        <v>7350</v>
      </c>
      <c r="G34" s="251">
        <v>4</v>
      </c>
      <c r="H34" s="251">
        <v>13529</v>
      </c>
    </row>
    <row r="35" spans="1:8" x14ac:dyDescent="0.2">
      <c r="A35" s="267" t="s">
        <v>53</v>
      </c>
      <c r="B35" s="82" t="s">
        <v>579</v>
      </c>
      <c r="C35" s="268">
        <v>1020616</v>
      </c>
      <c r="D35" s="226">
        <v>-4.5218151244766913E-3</v>
      </c>
      <c r="E35" s="226">
        <v>3.3898038475452807E-3</v>
      </c>
      <c r="F35" s="266">
        <v>-4636</v>
      </c>
      <c r="G35" s="251">
        <v>5</v>
      </c>
      <c r="H35" s="251">
        <v>8893</v>
      </c>
    </row>
    <row r="36" spans="1:8" x14ac:dyDescent="0.2">
      <c r="A36" s="267" t="s">
        <v>53</v>
      </c>
      <c r="B36" s="82" t="s">
        <v>582</v>
      </c>
      <c r="C36" s="268">
        <v>1017493</v>
      </c>
      <c r="D36" s="226">
        <v>-3.0599167561551344E-3</v>
      </c>
      <c r="E36" s="226">
        <v>4.7646415212092563E-3</v>
      </c>
      <c r="F36" s="266">
        <v>-3123</v>
      </c>
      <c r="G36" s="251">
        <v>6</v>
      </c>
      <c r="H36" s="251">
        <v>5770</v>
      </c>
    </row>
    <row r="37" spans="1:8" x14ac:dyDescent="0.2">
      <c r="A37" s="267" t="s">
        <v>53</v>
      </c>
      <c r="B37" s="82" t="s">
        <v>583</v>
      </c>
      <c r="C37" s="268">
        <v>1023783</v>
      </c>
      <c r="D37" s="226">
        <v>6.1818607105896817E-3</v>
      </c>
      <c r="E37" s="226">
        <v>8.1327472319709937E-3</v>
      </c>
      <c r="F37" s="266">
        <v>6290</v>
      </c>
      <c r="G37" s="251">
        <v>7</v>
      </c>
      <c r="H37" s="251">
        <v>12060</v>
      </c>
    </row>
    <row r="38" spans="1:8" x14ac:dyDescent="0.2">
      <c r="A38" s="267" t="s">
        <v>53</v>
      </c>
      <c r="B38" s="82" t="s">
        <v>584</v>
      </c>
      <c r="C38" s="268">
        <v>1022753</v>
      </c>
      <c r="D38" s="226">
        <v>-1.0060725759267752E-3</v>
      </c>
      <c r="E38" s="226">
        <v>5.2140256799364515E-3</v>
      </c>
      <c r="F38" s="266">
        <v>-1030</v>
      </c>
      <c r="G38" s="251">
        <v>8</v>
      </c>
      <c r="H38" s="251">
        <v>11030</v>
      </c>
    </row>
    <row r="39" spans="1:8" x14ac:dyDescent="0.2">
      <c r="A39" s="267" t="s">
        <v>53</v>
      </c>
      <c r="B39" s="82" t="s">
        <v>585</v>
      </c>
      <c r="C39" s="268">
        <v>1029827</v>
      </c>
      <c r="D39" s="226">
        <v>6.9166260084301268E-3</v>
      </c>
      <c r="E39" s="226">
        <v>1.3915622141729811E-2</v>
      </c>
      <c r="F39" s="266">
        <v>7074</v>
      </c>
      <c r="G39" s="251">
        <v>9</v>
      </c>
      <c r="H39" s="251">
        <v>18104</v>
      </c>
    </row>
    <row r="40" spans="1:8" x14ac:dyDescent="0.2">
      <c r="A40" s="267" t="s">
        <v>53</v>
      </c>
      <c r="B40" s="82" t="s">
        <v>586</v>
      </c>
      <c r="C40" s="268">
        <v>1038774</v>
      </c>
      <c r="D40" s="226">
        <v>8.6878669912520134E-3</v>
      </c>
      <c r="E40" s="226">
        <v>1.5189126219664839E-2</v>
      </c>
      <c r="F40" s="266">
        <v>8947</v>
      </c>
      <c r="G40" s="251">
        <v>10</v>
      </c>
      <c r="H40" s="251">
        <v>27051</v>
      </c>
    </row>
    <row r="41" spans="1:8" x14ac:dyDescent="0.2">
      <c r="A41" s="267" t="s">
        <v>53</v>
      </c>
      <c r="B41" s="82" t="s">
        <v>587</v>
      </c>
      <c r="C41" s="268">
        <v>1046838</v>
      </c>
      <c r="D41" s="226">
        <v>7.7629975336310775E-3</v>
      </c>
      <c r="E41" s="226">
        <v>1.7848652527368003E-2</v>
      </c>
      <c r="F41" s="266">
        <v>8064</v>
      </c>
      <c r="G41" s="251">
        <v>11</v>
      </c>
      <c r="H41" s="251">
        <v>35115</v>
      </c>
    </row>
    <row r="42" spans="1:8" x14ac:dyDescent="0.2">
      <c r="A42" s="267" t="s">
        <v>53</v>
      </c>
      <c r="B42" s="82" t="s">
        <v>588</v>
      </c>
      <c r="C42" s="268">
        <v>1029691</v>
      </c>
      <c r="D42" s="226">
        <v>-1.6379802796612219E-2</v>
      </c>
      <c r="E42" s="226">
        <v>1.7759801842994527E-2</v>
      </c>
      <c r="F42" s="266">
        <v>-17147</v>
      </c>
      <c r="G42" s="251">
        <v>12</v>
      </c>
      <c r="H42" s="251">
        <v>17968</v>
      </c>
    </row>
    <row r="43" spans="1:8" x14ac:dyDescent="0.2">
      <c r="A43" s="267" t="s">
        <v>712</v>
      </c>
      <c r="B43" s="82" t="s">
        <v>580</v>
      </c>
      <c r="C43" s="268">
        <v>1031082</v>
      </c>
      <c r="D43" s="226">
        <v>1.3508907041044349E-3</v>
      </c>
      <c r="E43" s="226">
        <v>1.9650696046621396E-2</v>
      </c>
      <c r="F43" s="266">
        <v>1391</v>
      </c>
      <c r="G43" s="251">
        <v>1</v>
      </c>
      <c r="H43" s="251">
        <v>1391</v>
      </c>
    </row>
    <row r="44" spans="1:8" x14ac:dyDescent="0.2">
      <c r="A44" s="267" t="s">
        <v>53</v>
      </c>
      <c r="B44" s="82" t="s">
        <v>581</v>
      </c>
      <c r="C44" s="268">
        <v>1034757</v>
      </c>
      <c r="D44" s="226">
        <v>3.5642170069887236E-3</v>
      </c>
      <c r="E44" s="226">
        <v>1.3170391635807466E-2</v>
      </c>
      <c r="F44" s="266">
        <v>3675</v>
      </c>
      <c r="G44" s="251">
        <v>2</v>
      </c>
      <c r="H44" s="251">
        <v>5066</v>
      </c>
    </row>
    <row r="45" spans="1:8" x14ac:dyDescent="0.2">
      <c r="A45" s="267" t="s">
        <v>53</v>
      </c>
      <c r="B45" s="82" t="s">
        <v>541</v>
      </c>
      <c r="C45" s="268">
        <v>1034228</v>
      </c>
      <c r="D45" s="226">
        <v>-5.1123113929163466E-4</v>
      </c>
      <c r="E45" s="226">
        <v>1.60388721114606E-2</v>
      </c>
      <c r="F45" s="266">
        <v>-529</v>
      </c>
      <c r="G45" s="251">
        <v>3</v>
      </c>
      <c r="H45" s="251">
        <v>4537</v>
      </c>
    </row>
    <row r="46" spans="1:8" x14ac:dyDescent="0.2">
      <c r="A46" s="267" t="s">
        <v>53</v>
      </c>
      <c r="B46" s="82" t="s">
        <v>578</v>
      </c>
      <c r="C46" s="268">
        <v>1034680</v>
      </c>
      <c r="D46" s="226">
        <v>4.3704096195429365E-4</v>
      </c>
      <c r="E46" s="226">
        <v>9.1957879623740801E-3</v>
      </c>
      <c r="F46" s="266">
        <v>452</v>
      </c>
      <c r="G46" s="251">
        <v>4</v>
      </c>
      <c r="H46" s="251">
        <v>4989</v>
      </c>
    </row>
    <row r="47" spans="1:8" x14ac:dyDescent="0.2">
      <c r="A47" s="267" t="s">
        <v>53</v>
      </c>
      <c r="B47" s="82" t="s">
        <v>579</v>
      </c>
      <c r="C47" s="268">
        <v>1026751</v>
      </c>
      <c r="D47" s="226">
        <v>-7.6632388757876813E-3</v>
      </c>
      <c r="E47" s="226">
        <v>6.0110756641087448E-3</v>
      </c>
      <c r="F47" s="266">
        <v>-7929</v>
      </c>
      <c r="G47" s="251">
        <v>5</v>
      </c>
      <c r="H47" s="251">
        <v>-2940</v>
      </c>
    </row>
    <row r="48" spans="1:8" x14ac:dyDescent="0.2">
      <c r="A48" s="267" t="s">
        <v>53</v>
      </c>
      <c r="B48" s="82" t="s">
        <v>582</v>
      </c>
      <c r="C48" s="268">
        <v>1025662</v>
      </c>
      <c r="D48" s="226">
        <v>-1.0606271627687791E-3</v>
      </c>
      <c r="E48" s="226">
        <v>8.0285564618134408E-3</v>
      </c>
      <c r="F48" s="266">
        <v>-1089</v>
      </c>
      <c r="G48" s="251">
        <v>6</v>
      </c>
      <c r="H48" s="251">
        <v>-4029</v>
      </c>
    </row>
    <row r="49" spans="1:8" x14ac:dyDescent="0.2">
      <c r="A49" s="267" t="s">
        <v>53</v>
      </c>
      <c r="B49" s="82" t="s">
        <v>583</v>
      </c>
      <c r="C49" s="268">
        <v>1028176</v>
      </c>
      <c r="D49" s="226">
        <v>2.4510998750075785E-3</v>
      </c>
      <c r="E49" s="226">
        <v>4.2909483748021504E-3</v>
      </c>
      <c r="F49" s="266">
        <v>2514</v>
      </c>
      <c r="G49" s="251">
        <v>7</v>
      </c>
      <c r="H49" s="251">
        <v>-1515</v>
      </c>
    </row>
    <row r="50" spans="1:8" x14ac:dyDescent="0.2">
      <c r="A50" s="267" t="s">
        <v>53</v>
      </c>
      <c r="B50" s="82" t="s">
        <v>584</v>
      </c>
      <c r="C50" s="268">
        <v>1027412</v>
      </c>
      <c r="D50" s="226">
        <v>-7.430634443907902E-4</v>
      </c>
      <c r="E50" s="226">
        <v>4.5553520742545039E-3</v>
      </c>
      <c r="F50" s="266">
        <v>-764</v>
      </c>
      <c r="G50" s="251">
        <v>8</v>
      </c>
      <c r="H50" s="251">
        <v>-2279</v>
      </c>
    </row>
    <row r="51" spans="1:8" x14ac:dyDescent="0.2">
      <c r="A51" s="267" t="s">
        <v>53</v>
      </c>
      <c r="B51" s="82" t="s">
        <v>585</v>
      </c>
      <c r="C51" s="268">
        <v>1035397</v>
      </c>
      <c r="D51" s="226">
        <v>7.7719551650166085E-3</v>
      </c>
      <c r="E51" s="226">
        <v>5.4086754377191681E-3</v>
      </c>
      <c r="F51" s="266">
        <v>7985</v>
      </c>
      <c r="G51" s="251">
        <v>9</v>
      </c>
      <c r="H51" s="251">
        <v>5706</v>
      </c>
    </row>
    <row r="52" spans="1:8" x14ac:dyDescent="0.2">
      <c r="A52" s="267" t="s">
        <v>53</v>
      </c>
      <c r="B52" s="82" t="s">
        <v>586</v>
      </c>
      <c r="C52" s="268">
        <v>1044767</v>
      </c>
      <c r="D52" s="226">
        <v>9.0496688709740258E-3</v>
      </c>
      <c r="E52" s="226">
        <v>5.7693011184338783E-3</v>
      </c>
      <c r="F52" s="266">
        <v>9370</v>
      </c>
      <c r="G52" s="251">
        <v>10</v>
      </c>
      <c r="H52" s="251">
        <v>15076</v>
      </c>
    </row>
    <row r="53" spans="1:8" x14ac:dyDescent="0.2">
      <c r="A53" s="267" t="s">
        <v>53</v>
      </c>
      <c r="B53" s="82" t="s">
        <v>587</v>
      </c>
      <c r="C53" s="268">
        <v>1047273</v>
      </c>
      <c r="D53" s="226">
        <v>2.3986209365340905E-3</v>
      </c>
      <c r="E53" s="226">
        <v>4.1553707450425748E-4</v>
      </c>
      <c r="F53" s="266">
        <v>2506</v>
      </c>
      <c r="G53" s="251">
        <v>11</v>
      </c>
      <c r="H53" s="251">
        <v>17582</v>
      </c>
    </row>
    <row r="54" spans="1:8" x14ac:dyDescent="0.2">
      <c r="A54" s="267" t="s">
        <v>53</v>
      </c>
      <c r="B54" s="82" t="s">
        <v>588</v>
      </c>
      <c r="C54" s="268">
        <v>1041281</v>
      </c>
      <c r="D54" s="226">
        <v>-5.7215262877969852E-3</v>
      </c>
      <c r="E54" s="226">
        <v>1.1255803925643626E-2</v>
      </c>
      <c r="F54" s="266">
        <v>-5992</v>
      </c>
      <c r="G54" s="251">
        <v>12</v>
      </c>
      <c r="H54" s="251">
        <v>11590</v>
      </c>
    </row>
    <row r="55" spans="1:8" x14ac:dyDescent="0.2">
      <c r="A55" s="267" t="s">
        <v>713</v>
      </c>
      <c r="B55" s="82" t="s">
        <v>580</v>
      </c>
      <c r="C55" s="268">
        <v>1040993</v>
      </c>
      <c r="D55" s="226">
        <v>-2.7658240186845262E-4</v>
      </c>
      <c r="E55" s="226">
        <v>9.6122325867389335E-3</v>
      </c>
      <c r="F55" s="266">
        <v>-288</v>
      </c>
      <c r="G55" s="251">
        <v>1</v>
      </c>
      <c r="H55" s="251">
        <v>-288</v>
      </c>
    </row>
    <row r="56" spans="1:8" x14ac:dyDescent="0.2">
      <c r="A56" s="267" t="s">
        <v>53</v>
      </c>
      <c r="B56" s="82" t="s">
        <v>581</v>
      </c>
      <c r="C56" s="268">
        <v>1045612</v>
      </c>
      <c r="D56" s="226">
        <v>4.437109567499542E-3</v>
      </c>
      <c r="E56" s="226">
        <v>1.0490385665426816E-2</v>
      </c>
      <c r="F56" s="266">
        <v>4619</v>
      </c>
      <c r="G56" s="251">
        <v>2</v>
      </c>
      <c r="H56" s="251">
        <v>4331</v>
      </c>
    </row>
    <row r="57" spans="1:8" x14ac:dyDescent="0.2">
      <c r="A57" s="267" t="s">
        <v>53</v>
      </c>
      <c r="B57" s="82" t="s">
        <v>541</v>
      </c>
      <c r="C57" s="268">
        <v>1056463</v>
      </c>
      <c r="D57" s="226">
        <v>1.0377654426307226E-2</v>
      </c>
      <c r="E57" s="226">
        <v>2.149912785188568E-2</v>
      </c>
      <c r="F57" s="266">
        <v>10851</v>
      </c>
      <c r="G57" s="251">
        <v>3</v>
      </c>
      <c r="H57" s="251">
        <v>15182</v>
      </c>
    </row>
    <row r="58" spans="1:8" x14ac:dyDescent="0.2">
      <c r="A58" s="267" t="s">
        <v>53</v>
      </c>
      <c r="B58" s="82" t="s">
        <v>578</v>
      </c>
      <c r="C58" s="268">
        <v>1058029</v>
      </c>
      <c r="D58" s="226">
        <v>1.4823046334797585E-3</v>
      </c>
      <c r="E58" s="226">
        <v>2.2566397340240352E-2</v>
      </c>
      <c r="F58" s="266">
        <v>1566</v>
      </c>
      <c r="G58" s="251">
        <v>4</v>
      </c>
      <c r="H58" s="251">
        <v>16748</v>
      </c>
    </row>
    <row r="59" spans="1:8" x14ac:dyDescent="0.2">
      <c r="A59" s="267" t="s">
        <v>53</v>
      </c>
      <c r="B59" s="82" t="s">
        <v>579</v>
      </c>
      <c r="C59" s="268">
        <v>1053918</v>
      </c>
      <c r="D59" s="226">
        <v>-3.8855267672247562E-3</v>
      </c>
      <c r="E59" s="226">
        <v>2.6459190202882787E-2</v>
      </c>
      <c r="F59" s="266">
        <v>-4111</v>
      </c>
      <c r="G59" s="251">
        <v>5</v>
      </c>
      <c r="H59" s="251">
        <v>12637</v>
      </c>
    </row>
    <row r="60" spans="1:8" x14ac:dyDescent="0.2">
      <c r="A60" s="267" t="s">
        <v>53</v>
      </c>
      <c r="B60" s="82" t="s">
        <v>582</v>
      </c>
      <c r="C60" s="268">
        <v>1052893</v>
      </c>
      <c r="D60" s="226">
        <v>-9.7256143267310247E-4</v>
      </c>
      <c r="E60" s="226">
        <v>2.6549682059001878E-2</v>
      </c>
      <c r="F60" s="266">
        <v>-1025</v>
      </c>
      <c r="G60" s="251">
        <v>6</v>
      </c>
      <c r="H60" s="251">
        <v>11612</v>
      </c>
    </row>
    <row r="61" spans="1:8" x14ac:dyDescent="0.2">
      <c r="A61" s="267" t="s">
        <v>53</v>
      </c>
      <c r="B61" s="82" t="s">
        <v>583</v>
      </c>
      <c r="C61" s="268">
        <v>1056562</v>
      </c>
      <c r="D61" s="226">
        <v>3.4846845785849734E-3</v>
      </c>
      <c r="E61" s="226">
        <v>2.7608113785966504E-2</v>
      </c>
      <c r="F61" s="266">
        <v>3669</v>
      </c>
      <c r="G61" s="251">
        <v>7</v>
      </c>
      <c r="H61" s="251">
        <v>15281</v>
      </c>
    </row>
    <row r="62" spans="1:8" x14ac:dyDescent="0.2">
      <c r="A62" s="267" t="s">
        <v>53</v>
      </c>
      <c r="B62" s="82" t="s">
        <v>584</v>
      </c>
      <c r="C62" s="268">
        <v>1056251</v>
      </c>
      <c r="D62" s="226">
        <v>-2.9435092308827127E-4</v>
      </c>
      <c r="E62" s="226">
        <v>2.8069557295417935E-2</v>
      </c>
      <c r="F62" s="266">
        <v>-311</v>
      </c>
      <c r="G62" s="251">
        <v>8</v>
      </c>
      <c r="H62" s="251">
        <v>14970</v>
      </c>
    </row>
    <row r="63" spans="1:8" x14ac:dyDescent="0.2">
      <c r="A63" s="267" t="s">
        <v>53</v>
      </c>
      <c r="B63" s="82" t="s">
        <v>585</v>
      </c>
      <c r="C63" s="268">
        <v>1060955</v>
      </c>
      <c r="D63" s="226">
        <v>4.4534869079413397E-3</v>
      </c>
      <c r="E63" s="226">
        <v>2.4684251547957059E-2</v>
      </c>
      <c r="F63" s="266">
        <v>4704</v>
      </c>
      <c r="G63" s="251">
        <v>9</v>
      </c>
      <c r="H63" s="251">
        <v>19674</v>
      </c>
    </row>
    <row r="64" spans="1:8" x14ac:dyDescent="0.2">
      <c r="A64" s="267" t="s">
        <v>53</v>
      </c>
      <c r="B64" s="82" t="s">
        <v>586</v>
      </c>
      <c r="C64" s="268">
        <v>1064156</v>
      </c>
      <c r="D64" s="226">
        <v>3.0170930906587845E-3</v>
      </c>
      <c r="E64" s="226">
        <v>1.8558204843759363E-2</v>
      </c>
      <c r="F64" s="266">
        <v>3201</v>
      </c>
      <c r="G64" s="251">
        <v>10</v>
      </c>
      <c r="H64" s="251">
        <v>22875</v>
      </c>
    </row>
    <row r="65" spans="1:8" x14ac:dyDescent="0.2">
      <c r="A65" s="267" t="s">
        <v>53</v>
      </c>
      <c r="B65" s="82" t="s">
        <v>587</v>
      </c>
      <c r="C65" s="268">
        <v>1075523</v>
      </c>
      <c r="D65" s="226">
        <v>1.0681704562113037E-2</v>
      </c>
      <c r="E65" s="226">
        <v>2.6974819364196323E-2</v>
      </c>
      <c r="F65" s="266">
        <v>11367</v>
      </c>
      <c r="G65" s="251">
        <v>11</v>
      </c>
      <c r="H65" s="251">
        <v>34242</v>
      </c>
    </row>
    <row r="66" spans="1:8" x14ac:dyDescent="0.2">
      <c r="A66" s="267" t="s">
        <v>53</v>
      </c>
      <c r="B66" s="82" t="s">
        <v>588</v>
      </c>
      <c r="C66" s="268">
        <v>1062895</v>
      </c>
      <c r="D66" s="226">
        <v>-1.1741264482489022E-2</v>
      </c>
      <c r="E66" s="226">
        <v>2.075712511800365E-2</v>
      </c>
      <c r="F66" s="266">
        <v>-12628</v>
      </c>
      <c r="G66" s="251">
        <v>12</v>
      </c>
      <c r="H66" s="251">
        <v>21614</v>
      </c>
    </row>
    <row r="67" spans="1:8" x14ac:dyDescent="0.2">
      <c r="A67" s="267" t="s">
        <v>700</v>
      </c>
      <c r="B67" s="82" t="s">
        <v>580</v>
      </c>
      <c r="C67" s="268">
        <v>1067563</v>
      </c>
      <c r="D67" s="226">
        <v>4.3917790562566505E-3</v>
      </c>
      <c r="E67" s="226">
        <v>2.5523706691591652E-2</v>
      </c>
      <c r="F67" s="266">
        <v>4668</v>
      </c>
      <c r="G67" s="251">
        <v>1</v>
      </c>
      <c r="H67" s="251">
        <v>4668</v>
      </c>
    </row>
    <row r="68" spans="1:8" x14ac:dyDescent="0.2">
      <c r="A68" s="267" t="s">
        <v>53</v>
      </c>
      <c r="B68" s="82" t="s">
        <v>581</v>
      </c>
      <c r="C68" s="268">
        <v>1073734</v>
      </c>
      <c r="D68" s="226">
        <v>5.7804551113143088E-3</v>
      </c>
      <c r="E68" s="226">
        <v>2.6895253688748788E-2</v>
      </c>
      <c r="F68" s="266">
        <v>6171</v>
      </c>
      <c r="G68" s="251">
        <v>2</v>
      </c>
      <c r="H68" s="251">
        <v>10839</v>
      </c>
    </row>
    <row r="69" spans="1:8" x14ac:dyDescent="0.2">
      <c r="A69" s="267" t="s">
        <v>53</v>
      </c>
      <c r="B69" s="82" t="s">
        <v>541</v>
      </c>
      <c r="C69" s="268">
        <v>1074159</v>
      </c>
      <c r="D69" s="226">
        <v>3.9581497838381274E-4</v>
      </c>
      <c r="E69" s="226">
        <v>1.6750231669258708E-2</v>
      </c>
      <c r="F69" s="266">
        <v>425</v>
      </c>
      <c r="G69" s="251">
        <v>3</v>
      </c>
      <c r="H69" s="251">
        <v>11264</v>
      </c>
    </row>
    <row r="70" spans="1:8" x14ac:dyDescent="0.2">
      <c r="A70" s="267" t="s">
        <v>53</v>
      </c>
      <c r="B70" s="82" t="s">
        <v>578</v>
      </c>
      <c r="C70" s="268">
        <v>1074608</v>
      </c>
      <c r="D70" s="226">
        <v>4.1800143181780491E-4</v>
      </c>
      <c r="E70" s="226">
        <v>1.5669702815329201E-2</v>
      </c>
      <c r="F70" s="266">
        <v>449</v>
      </c>
      <c r="G70" s="251">
        <v>4</v>
      </c>
      <c r="H70" s="251">
        <v>11713</v>
      </c>
    </row>
    <row r="71" spans="1:8" x14ac:dyDescent="0.2">
      <c r="A71" s="267" t="s">
        <v>53</v>
      </c>
      <c r="B71" s="82" t="s">
        <v>579</v>
      </c>
      <c r="C71" s="268">
        <v>1076803</v>
      </c>
      <c r="D71" s="226">
        <v>2.0426053035154101E-3</v>
      </c>
      <c r="E71" s="226">
        <v>2.1714213060219034E-2</v>
      </c>
      <c r="F71" s="266">
        <v>2195</v>
      </c>
      <c r="G71" s="251">
        <v>5</v>
      </c>
      <c r="H71" s="251">
        <v>13908</v>
      </c>
    </row>
    <row r="72" spans="1:8" x14ac:dyDescent="0.2">
      <c r="A72" s="267" t="s">
        <v>53</v>
      </c>
      <c r="B72" s="82" t="s">
        <v>582</v>
      </c>
      <c r="C72" s="268">
        <v>1077808</v>
      </c>
      <c r="D72" s="226">
        <v>9.3331835071031044E-4</v>
      </c>
      <c r="E72" s="226">
        <v>2.3663373201265436E-2</v>
      </c>
      <c r="F72" s="266">
        <v>1005</v>
      </c>
      <c r="G72" s="251">
        <v>6</v>
      </c>
      <c r="H72" s="251">
        <v>14913</v>
      </c>
    </row>
    <row r="73" spans="1:8" x14ac:dyDescent="0.2">
      <c r="A73" s="267" t="s">
        <v>53</v>
      </c>
      <c r="B73" s="82" t="s">
        <v>583</v>
      </c>
      <c r="C73" s="268">
        <v>1077279</v>
      </c>
      <c r="D73" s="226">
        <v>-4.9081097932102136E-4</v>
      </c>
      <c r="E73" s="226">
        <v>1.9607935928038334E-2</v>
      </c>
      <c r="F73" s="266">
        <v>-529</v>
      </c>
      <c r="G73" s="251">
        <v>7</v>
      </c>
      <c r="H73" s="251">
        <v>14384</v>
      </c>
    </row>
    <row r="74" spans="1:8" x14ac:dyDescent="0.2">
      <c r="A74" s="267" t="s">
        <v>53</v>
      </c>
      <c r="B74" s="82" t="s">
        <v>584</v>
      </c>
      <c r="C74" s="268">
        <v>1079119</v>
      </c>
      <c r="D74" s="226">
        <v>1.7080069322803482E-3</v>
      </c>
      <c r="E74" s="226">
        <v>2.1650157017602867E-2</v>
      </c>
      <c r="F74" s="266">
        <v>1840</v>
      </c>
      <c r="G74" s="251">
        <v>8</v>
      </c>
      <c r="H74" s="251">
        <v>16224</v>
      </c>
    </row>
    <row r="75" spans="1:8" x14ac:dyDescent="0.2">
      <c r="A75" s="267" t="s">
        <v>53</v>
      </c>
      <c r="B75" s="82" t="s">
        <v>585</v>
      </c>
      <c r="C75" s="268">
        <v>1088567</v>
      </c>
      <c r="D75" s="226">
        <v>8.7552901950571638E-3</v>
      </c>
      <c r="E75" s="226">
        <v>2.6025609003209382E-2</v>
      </c>
      <c r="F75" s="266">
        <v>9448</v>
      </c>
      <c r="G75" s="251">
        <v>9</v>
      </c>
      <c r="H75" s="251">
        <v>25672</v>
      </c>
    </row>
    <row r="76" spans="1:8" x14ac:dyDescent="0.2">
      <c r="A76" s="267" t="s">
        <v>53</v>
      </c>
      <c r="B76" s="82" t="s">
        <v>586</v>
      </c>
      <c r="C76" s="268">
        <v>1099330</v>
      </c>
      <c r="D76" s="226">
        <v>9.8873105651742232E-3</v>
      </c>
      <c r="E76" s="226">
        <v>3.3053424497911932E-2</v>
      </c>
      <c r="F76" s="266">
        <v>10763</v>
      </c>
      <c r="G76" s="251">
        <v>10</v>
      </c>
      <c r="H76" s="251">
        <v>36435</v>
      </c>
    </row>
    <row r="77" spans="1:8" x14ac:dyDescent="0.2">
      <c r="A77" s="267" t="s">
        <v>53</v>
      </c>
      <c r="B77" s="82" t="s">
        <v>587</v>
      </c>
      <c r="C77" s="268">
        <v>1113239</v>
      </c>
      <c r="D77" s="226">
        <v>1.2652251826112293E-2</v>
      </c>
      <c r="E77" s="226">
        <v>3.5067590372311885E-2</v>
      </c>
      <c r="F77" s="266">
        <v>13909</v>
      </c>
      <c r="G77" s="251">
        <v>11</v>
      </c>
      <c r="H77" s="251">
        <v>50344</v>
      </c>
    </row>
    <row r="78" spans="1:8" x14ac:dyDescent="0.2">
      <c r="A78" s="267" t="s">
        <v>53</v>
      </c>
      <c r="B78" s="82" t="s">
        <v>588</v>
      </c>
      <c r="C78" s="268">
        <v>1095746</v>
      </c>
      <c r="D78" s="226">
        <v>-1.5713606871480379E-2</v>
      </c>
      <c r="E78" s="226">
        <v>3.0907098067071592E-2</v>
      </c>
      <c r="F78" s="266">
        <v>-17493</v>
      </c>
      <c r="G78" s="251">
        <v>12</v>
      </c>
      <c r="H78" s="251">
        <v>32851</v>
      </c>
    </row>
    <row r="79" spans="1:8" x14ac:dyDescent="0.2">
      <c r="A79" s="267" t="s">
        <v>701</v>
      </c>
      <c r="B79" s="82" t="s">
        <v>580</v>
      </c>
      <c r="C79" s="268">
        <v>1101257</v>
      </c>
      <c r="D79" s="226">
        <v>5.0294502558074772E-3</v>
      </c>
      <c r="E79" s="226">
        <v>3.1561603390151127E-2</v>
      </c>
      <c r="F79" s="266">
        <v>5511</v>
      </c>
      <c r="G79" s="251">
        <v>1</v>
      </c>
      <c r="H79" s="251">
        <v>5511</v>
      </c>
    </row>
    <row r="80" spans="1:8" x14ac:dyDescent="0.2">
      <c r="A80" s="267" t="s">
        <v>53</v>
      </c>
      <c r="B80" s="82" t="s">
        <v>581</v>
      </c>
      <c r="C80" s="268">
        <v>1109025</v>
      </c>
      <c r="D80" s="226">
        <v>7.0537576605642638E-3</v>
      </c>
      <c r="E80" s="226">
        <v>3.286754447563367E-2</v>
      </c>
      <c r="F80" s="266">
        <v>7768</v>
      </c>
      <c r="G80" s="251">
        <v>2</v>
      </c>
      <c r="H80" s="251">
        <v>13279</v>
      </c>
    </row>
    <row r="81" spans="1:8" x14ac:dyDescent="0.2">
      <c r="A81" s="267" t="s">
        <v>53</v>
      </c>
      <c r="B81" s="82" t="s">
        <v>541</v>
      </c>
      <c r="C81" s="268">
        <v>1119209</v>
      </c>
      <c r="D81" s="226">
        <v>9.1828407835712333E-3</v>
      </c>
      <c r="E81" s="226">
        <v>4.1939787312679E-2</v>
      </c>
      <c r="F81" s="266">
        <v>10184</v>
      </c>
      <c r="G81" s="251">
        <v>3</v>
      </c>
      <c r="H81" s="251">
        <v>23463</v>
      </c>
    </row>
    <row r="82" spans="1:8" x14ac:dyDescent="0.2">
      <c r="A82" s="267" t="s">
        <v>53</v>
      </c>
      <c r="B82" s="82" t="s">
        <v>578</v>
      </c>
      <c r="C82" s="268">
        <v>1116487</v>
      </c>
      <c r="D82" s="226">
        <v>-2.432074795681638E-3</v>
      </c>
      <c r="E82" s="226">
        <v>3.8971420276044944E-2</v>
      </c>
      <c r="F82" s="266">
        <v>-2722</v>
      </c>
      <c r="G82" s="251">
        <v>4</v>
      </c>
      <c r="H82" s="251">
        <v>20741</v>
      </c>
    </row>
    <row r="83" spans="1:8" x14ac:dyDescent="0.2">
      <c r="A83" s="267" t="s">
        <v>53</v>
      </c>
      <c r="B83" s="82" t="s">
        <v>579</v>
      </c>
      <c r="C83" s="268">
        <v>1121279</v>
      </c>
      <c r="D83" s="226">
        <v>4.2920338526108992E-3</v>
      </c>
      <c r="E83" s="226">
        <v>4.1303748225069992E-2</v>
      </c>
      <c r="F83" s="266">
        <v>4792</v>
      </c>
      <c r="G83" s="251">
        <v>5</v>
      </c>
      <c r="H83" s="251">
        <v>25533</v>
      </c>
    </row>
    <row r="84" spans="1:8" x14ac:dyDescent="0.2">
      <c r="A84" s="267" t="s">
        <v>53</v>
      </c>
      <c r="B84" s="82" t="s">
        <v>582</v>
      </c>
      <c r="C84" s="268">
        <v>1129262</v>
      </c>
      <c r="D84" s="226">
        <v>7.1195483015378258E-3</v>
      </c>
      <c r="E84" s="226">
        <v>4.7739486068019588E-2</v>
      </c>
      <c r="F84" s="266">
        <v>7983</v>
      </c>
      <c r="G84" s="251">
        <v>6</v>
      </c>
      <c r="H84" s="251">
        <v>33516</v>
      </c>
    </row>
    <row r="85" spans="1:8" x14ac:dyDescent="0.2">
      <c r="A85" s="267" t="s">
        <v>53</v>
      </c>
      <c r="B85" s="82" t="s">
        <v>583</v>
      </c>
      <c r="C85" s="268">
        <v>1132219</v>
      </c>
      <c r="D85" s="226">
        <v>2.6185243105674161E-3</v>
      </c>
      <c r="E85" s="226">
        <v>5.0998859162761034E-2</v>
      </c>
      <c r="F85" s="266">
        <v>2957</v>
      </c>
      <c r="G85" s="251">
        <v>7</v>
      </c>
      <c r="H85" s="251">
        <v>36473</v>
      </c>
    </row>
    <row r="86" spans="1:8" x14ac:dyDescent="0.2">
      <c r="A86" s="267" t="s">
        <v>53</v>
      </c>
      <c r="B86" s="82" t="s">
        <v>584</v>
      </c>
      <c r="C86" s="268">
        <v>1138666</v>
      </c>
      <c r="D86" s="226">
        <v>5.694128079461569E-3</v>
      </c>
      <c r="E86" s="226">
        <v>5.5181124602569298E-2</v>
      </c>
      <c r="F86" s="266">
        <v>6447</v>
      </c>
      <c r="G86" s="251">
        <v>8</v>
      </c>
      <c r="H86" s="251">
        <v>42920</v>
      </c>
    </row>
    <row r="87" spans="1:8" x14ac:dyDescent="0.2">
      <c r="A87" s="267" t="s">
        <v>53</v>
      </c>
      <c r="B87" s="82" t="s">
        <v>585</v>
      </c>
      <c r="C87" s="268">
        <v>1147420</v>
      </c>
      <c r="D87" s="226">
        <v>7.6879436112082811E-3</v>
      </c>
      <c r="E87" s="226">
        <v>5.4064655643612181E-2</v>
      </c>
      <c r="F87" s="266">
        <v>8754</v>
      </c>
      <c r="G87" s="251">
        <v>9</v>
      </c>
      <c r="H87" s="251">
        <v>51674</v>
      </c>
    </row>
    <row r="88" spans="1:8" x14ac:dyDescent="0.2">
      <c r="A88" s="267" t="s">
        <v>53</v>
      </c>
      <c r="B88" s="82" t="s">
        <v>586</v>
      </c>
      <c r="C88" s="268">
        <v>1157739</v>
      </c>
      <c r="D88" s="226">
        <v>8.9932195708632978E-3</v>
      </c>
      <c r="E88" s="226">
        <v>5.3131452793974576E-2</v>
      </c>
      <c r="F88" s="266">
        <v>10319</v>
      </c>
      <c r="G88" s="251">
        <v>10</v>
      </c>
      <c r="H88" s="251">
        <v>61993</v>
      </c>
    </row>
    <row r="89" spans="1:8" x14ac:dyDescent="0.2">
      <c r="A89" s="267" t="s">
        <v>53</v>
      </c>
      <c r="B89" s="82" t="s">
        <v>587</v>
      </c>
      <c r="C89" s="268">
        <v>1168371</v>
      </c>
      <c r="D89" s="226">
        <v>9.1834169877667016E-3</v>
      </c>
      <c r="E89" s="226">
        <v>4.9523956670580072E-2</v>
      </c>
      <c r="F89" s="266">
        <v>10632</v>
      </c>
      <c r="G89" s="251">
        <v>11</v>
      </c>
      <c r="H89" s="251">
        <v>72625</v>
      </c>
    </row>
    <row r="90" spans="1:8" x14ac:dyDescent="0.2">
      <c r="A90" s="267" t="s">
        <v>53</v>
      </c>
      <c r="B90" s="82" t="s">
        <v>588</v>
      </c>
      <c r="C90" s="268">
        <v>1147143</v>
      </c>
      <c r="D90" s="226">
        <v>-1.8168886423918451E-2</v>
      </c>
      <c r="E90" s="226">
        <v>4.6905943530708649E-2</v>
      </c>
      <c r="F90" s="266">
        <v>-21228</v>
      </c>
      <c r="G90" s="251">
        <v>12</v>
      </c>
      <c r="H90" s="251">
        <v>51397</v>
      </c>
    </row>
    <row r="91" spans="1:8" x14ac:dyDescent="0.2">
      <c r="A91" s="267" t="s">
        <v>702</v>
      </c>
      <c r="B91" s="82" t="s">
        <v>580</v>
      </c>
      <c r="C91" s="268">
        <v>1159470</v>
      </c>
      <c r="D91" s="226">
        <v>1.0745826806248138E-2</v>
      </c>
      <c r="E91" s="226">
        <v>5.2860503951393634E-2</v>
      </c>
      <c r="F91" s="266">
        <v>12327</v>
      </c>
      <c r="G91" s="251">
        <v>1</v>
      </c>
      <c r="H91" s="251">
        <v>12327</v>
      </c>
    </row>
    <row r="92" spans="1:8" x14ac:dyDescent="0.2">
      <c r="A92" s="267" t="s">
        <v>53</v>
      </c>
      <c r="B92" s="82" t="s">
        <v>581</v>
      </c>
      <c r="C92" s="268">
        <v>1167071</v>
      </c>
      <c r="D92" s="226">
        <v>6.5555814294462333E-3</v>
      </c>
      <c r="E92" s="226">
        <v>5.2339667726155836E-2</v>
      </c>
      <c r="F92" s="266">
        <v>7601</v>
      </c>
      <c r="G92" s="251">
        <v>2</v>
      </c>
      <c r="H92" s="251">
        <v>19928</v>
      </c>
    </row>
    <row r="93" spans="1:8" x14ac:dyDescent="0.2">
      <c r="A93" s="267" t="s">
        <v>53</v>
      </c>
      <c r="B93" s="82" t="s">
        <v>541</v>
      </c>
      <c r="C93" s="268">
        <v>1173248</v>
      </c>
      <c r="D93" s="226">
        <v>5.2927371171076487E-3</v>
      </c>
      <c r="E93" s="226">
        <v>4.8283207157912456E-2</v>
      </c>
      <c r="F93" s="266">
        <v>6177</v>
      </c>
      <c r="G93" s="251">
        <v>3</v>
      </c>
      <c r="H93" s="251">
        <v>26105</v>
      </c>
    </row>
    <row r="94" spans="1:8" x14ac:dyDescent="0.2">
      <c r="A94" s="267" t="s">
        <v>53</v>
      </c>
      <c r="B94" s="82" t="s">
        <v>578</v>
      </c>
      <c r="C94" s="268">
        <v>1175642</v>
      </c>
      <c r="D94" s="226">
        <v>2.0404893083132425E-3</v>
      </c>
      <c r="E94" s="226">
        <v>5.2983151617528979E-2</v>
      </c>
      <c r="F94" s="266">
        <v>2394</v>
      </c>
      <c r="G94" s="251">
        <v>4</v>
      </c>
      <c r="H94" s="251">
        <v>28499</v>
      </c>
    </row>
    <row r="95" spans="1:8" x14ac:dyDescent="0.2">
      <c r="A95" s="267" t="s">
        <v>53</v>
      </c>
      <c r="B95" s="82" t="s">
        <v>579</v>
      </c>
      <c r="C95" s="268">
        <v>1177550</v>
      </c>
      <c r="D95" s="226">
        <v>1.6229430387821875E-3</v>
      </c>
      <c r="E95" s="226">
        <v>5.0184655201783057E-2</v>
      </c>
      <c r="F95" s="266">
        <v>1908</v>
      </c>
      <c r="G95" s="251">
        <v>5</v>
      </c>
      <c r="H95" s="251">
        <v>30407</v>
      </c>
    </row>
    <row r="96" spans="1:8" x14ac:dyDescent="0.2">
      <c r="A96" s="267" t="s">
        <v>53</v>
      </c>
      <c r="B96" s="82" t="s">
        <v>582</v>
      </c>
      <c r="C96" s="268">
        <v>1181306</v>
      </c>
      <c r="D96" s="226">
        <v>3.1896734745870958E-3</v>
      </c>
      <c r="E96" s="226">
        <v>4.6086736293260655E-2</v>
      </c>
      <c r="F96" s="266">
        <v>3756</v>
      </c>
      <c r="G96" s="251">
        <v>6</v>
      </c>
      <c r="H96" s="251">
        <v>34163</v>
      </c>
    </row>
    <row r="97" spans="1:8" x14ac:dyDescent="0.2">
      <c r="A97" s="267" t="s">
        <v>53</v>
      </c>
      <c r="B97" s="82" t="s">
        <v>583</v>
      </c>
      <c r="C97" s="268">
        <v>1186605</v>
      </c>
      <c r="D97" s="226">
        <v>4.4857132698894464E-3</v>
      </c>
      <c r="E97" s="226">
        <v>4.8034876644889479E-2</v>
      </c>
      <c r="F97" s="266">
        <v>5299</v>
      </c>
      <c r="G97" s="251">
        <v>7</v>
      </c>
      <c r="H97" s="251">
        <v>39462</v>
      </c>
    </row>
    <row r="98" spans="1:8" x14ac:dyDescent="0.2">
      <c r="A98" s="267" t="s">
        <v>53</v>
      </c>
      <c r="B98" s="82" t="s">
        <v>584</v>
      </c>
      <c r="C98" s="268">
        <v>1191437</v>
      </c>
      <c r="D98" s="226">
        <v>4.0721217254267028E-3</v>
      </c>
      <c r="E98" s="226">
        <v>4.6344582168959203E-2</v>
      </c>
      <c r="F98" s="266">
        <v>4832</v>
      </c>
      <c r="G98" s="251">
        <v>8</v>
      </c>
      <c r="H98" s="251">
        <v>44294</v>
      </c>
    </row>
    <row r="99" spans="1:8" x14ac:dyDescent="0.2">
      <c r="A99" s="267" t="s">
        <v>53</v>
      </c>
      <c r="B99" s="82" t="s">
        <v>585</v>
      </c>
      <c r="C99" s="268">
        <v>1196379</v>
      </c>
      <c r="D99" s="226">
        <v>4.1479322868098745E-3</v>
      </c>
      <c r="E99" s="226">
        <v>4.2668769936030415E-2</v>
      </c>
      <c r="F99" s="266">
        <v>4942</v>
      </c>
      <c r="G99" s="251">
        <v>9</v>
      </c>
      <c r="H99" s="251">
        <v>49236</v>
      </c>
    </row>
    <row r="100" spans="1:8" x14ac:dyDescent="0.2">
      <c r="A100" s="267" t="s">
        <v>53</v>
      </c>
      <c r="B100" s="82" t="s">
        <v>586</v>
      </c>
      <c r="C100" s="268">
        <v>1210081</v>
      </c>
      <c r="D100" s="226">
        <v>1.1452892436259798E-2</v>
      </c>
      <c r="E100" s="226">
        <v>4.521053536246078E-2</v>
      </c>
      <c r="F100" s="266">
        <v>13702</v>
      </c>
      <c r="G100" s="251">
        <v>10</v>
      </c>
      <c r="H100" s="251">
        <v>62938</v>
      </c>
    </row>
    <row r="101" spans="1:8" x14ac:dyDescent="0.2">
      <c r="A101" s="267" t="s">
        <v>53</v>
      </c>
      <c r="B101" s="82" t="s">
        <v>587</v>
      </c>
      <c r="C101" s="268">
        <v>1219614</v>
      </c>
      <c r="D101" s="226">
        <v>7.8779850274486307E-3</v>
      </c>
      <c r="E101" s="226">
        <v>4.3858500424950542E-2</v>
      </c>
      <c r="F101" s="266">
        <v>9533</v>
      </c>
      <c r="G101" s="251">
        <v>11</v>
      </c>
      <c r="H101" s="251">
        <v>72471</v>
      </c>
    </row>
    <row r="102" spans="1:8" x14ac:dyDescent="0.2">
      <c r="A102" s="267" t="s">
        <v>53</v>
      </c>
      <c r="B102" s="82" t="s">
        <v>588</v>
      </c>
      <c r="C102" s="268">
        <v>1194386</v>
      </c>
      <c r="D102" s="226">
        <v>-2.0685233196732766E-2</v>
      </c>
      <c r="E102" s="226">
        <v>4.1183182916166405E-2</v>
      </c>
      <c r="F102" s="266">
        <v>-25228</v>
      </c>
      <c r="G102" s="251">
        <v>12</v>
      </c>
      <c r="H102" s="251">
        <v>47243</v>
      </c>
    </row>
    <row r="103" spans="1:8" x14ac:dyDescent="0.2">
      <c r="A103" s="267" t="s">
        <v>703</v>
      </c>
      <c r="B103" s="82" t="s">
        <v>580</v>
      </c>
      <c r="C103" s="268">
        <v>1206391</v>
      </c>
      <c r="D103" s="226">
        <v>1.0051189481457445E-2</v>
      </c>
      <c r="E103" s="226">
        <v>4.0467627450473165E-2</v>
      </c>
      <c r="F103" s="266">
        <v>12005</v>
      </c>
      <c r="G103" s="251">
        <v>1</v>
      </c>
      <c r="H103" s="251">
        <v>12005</v>
      </c>
    </row>
    <row r="104" spans="1:8" x14ac:dyDescent="0.2">
      <c r="A104" s="267" t="s">
        <v>53</v>
      </c>
      <c r="B104" s="82" t="s">
        <v>581</v>
      </c>
      <c r="C104" s="268">
        <v>1214066</v>
      </c>
      <c r="D104" s="226">
        <v>6.3619506445256047E-3</v>
      </c>
      <c r="E104" s="226">
        <v>4.0267473015780597E-2</v>
      </c>
      <c r="F104" s="266">
        <v>7675</v>
      </c>
      <c r="G104" s="251">
        <v>2</v>
      </c>
      <c r="H104" s="251">
        <v>19680</v>
      </c>
    </row>
    <row r="105" spans="1:8" x14ac:dyDescent="0.2">
      <c r="A105" s="267" t="s">
        <v>53</v>
      </c>
      <c r="B105" s="82" t="s">
        <v>541</v>
      </c>
      <c r="C105" s="268">
        <v>1214015</v>
      </c>
      <c r="D105" s="226">
        <v>-4.2007600904780951E-5</v>
      </c>
      <c r="E105" s="226">
        <v>3.4747129336679006E-2</v>
      </c>
      <c r="F105" s="266">
        <v>-51</v>
      </c>
      <c r="G105" s="251">
        <v>3</v>
      </c>
      <c r="H105" s="251">
        <v>19629</v>
      </c>
    </row>
    <row r="106" spans="1:8" x14ac:dyDescent="0.2">
      <c r="A106" s="267" t="s">
        <v>53</v>
      </c>
      <c r="B106" s="82" t="s">
        <v>578</v>
      </c>
      <c r="C106" s="268">
        <v>1218746</v>
      </c>
      <c r="D106" s="226">
        <v>3.8969864458018311E-3</v>
      </c>
      <c r="E106" s="226">
        <v>3.6664222611985542E-2</v>
      </c>
      <c r="F106" s="266">
        <v>4731</v>
      </c>
      <c r="G106" s="251">
        <v>4</v>
      </c>
      <c r="H106" s="251">
        <v>24360</v>
      </c>
    </row>
    <row r="107" spans="1:8" x14ac:dyDescent="0.2">
      <c r="A107" s="267" t="s">
        <v>53</v>
      </c>
      <c r="B107" s="82" t="s">
        <v>579</v>
      </c>
      <c r="C107" s="268">
        <v>1216016</v>
      </c>
      <c r="D107" s="226">
        <v>-2.2400073518189512E-3</v>
      </c>
      <c r="E107" s="226">
        <v>3.2666128826801311E-2</v>
      </c>
      <c r="F107" s="266">
        <v>-2730</v>
      </c>
      <c r="G107" s="251">
        <v>5</v>
      </c>
      <c r="H107" s="251">
        <v>21630</v>
      </c>
    </row>
    <row r="108" spans="1:8" x14ac:dyDescent="0.2">
      <c r="A108" s="267" t="s">
        <v>53</v>
      </c>
      <c r="B108" s="82" t="s">
        <v>582</v>
      </c>
      <c r="C108" s="268">
        <v>1219272</v>
      </c>
      <c r="D108" s="226">
        <v>2.6775963474163778E-3</v>
      </c>
      <c r="E108" s="226">
        <v>3.2139005473603044E-2</v>
      </c>
      <c r="F108" s="266">
        <v>3256</v>
      </c>
      <c r="G108" s="251">
        <v>6</v>
      </c>
      <c r="H108" s="251">
        <v>24886</v>
      </c>
    </row>
    <row r="109" spans="1:8" x14ac:dyDescent="0.2">
      <c r="A109" s="267" t="s">
        <v>53</v>
      </c>
      <c r="B109" s="82" t="s">
        <v>583</v>
      </c>
      <c r="C109" s="268">
        <v>1220144</v>
      </c>
      <c r="D109" s="226">
        <v>7.1518086202249087E-4</v>
      </c>
      <c r="E109" s="226">
        <v>2.8264671057344204E-2</v>
      </c>
      <c r="F109" s="266">
        <v>872</v>
      </c>
      <c r="G109" s="251">
        <v>7</v>
      </c>
      <c r="H109" s="251">
        <v>25758</v>
      </c>
    </row>
    <row r="110" spans="1:8" x14ac:dyDescent="0.2">
      <c r="A110" s="267" t="s">
        <v>53</v>
      </c>
      <c r="B110" s="82" t="s">
        <v>584</v>
      </c>
      <c r="C110" s="268">
        <v>1222971</v>
      </c>
      <c r="D110" s="226">
        <v>2.3169396399114195E-3</v>
      </c>
      <c r="E110" s="226">
        <v>2.6467198853149521E-2</v>
      </c>
      <c r="F110" s="266">
        <v>2827</v>
      </c>
      <c r="G110" s="251">
        <v>8</v>
      </c>
      <c r="H110" s="251">
        <v>28585</v>
      </c>
    </row>
    <row r="111" spans="1:8" x14ac:dyDescent="0.2">
      <c r="A111" s="267" t="s">
        <v>53</v>
      </c>
      <c r="B111" s="82" t="s">
        <v>585</v>
      </c>
      <c r="C111" s="268">
        <v>1226715</v>
      </c>
      <c r="D111" s="226">
        <v>3.0613972040220983E-3</v>
      </c>
      <c r="E111" s="226">
        <v>2.5356513278818937E-2</v>
      </c>
      <c r="F111" s="266">
        <v>3744</v>
      </c>
      <c r="G111" s="251">
        <v>9</v>
      </c>
      <c r="H111" s="251">
        <v>32329</v>
      </c>
    </row>
    <row r="112" spans="1:8" x14ac:dyDescent="0.2">
      <c r="A112" s="267" t="s">
        <v>53</v>
      </c>
      <c r="B112" s="82" t="s">
        <v>586</v>
      </c>
      <c r="C112" s="268">
        <v>1228030</v>
      </c>
      <c r="D112" s="226">
        <v>1.0719686316706944E-3</v>
      </c>
      <c r="E112" s="226">
        <v>1.4832891351901134E-2</v>
      </c>
      <c r="F112" s="266">
        <v>1315</v>
      </c>
      <c r="G112" s="251">
        <v>10</v>
      </c>
      <c r="H112" s="251">
        <v>33644</v>
      </c>
    </row>
    <row r="113" spans="1:8" x14ac:dyDescent="0.2">
      <c r="A113" s="267" t="s">
        <v>53</v>
      </c>
      <c r="B113" s="82" t="s">
        <v>587</v>
      </c>
      <c r="C113" s="268">
        <v>1225338</v>
      </c>
      <c r="D113" s="226">
        <v>-2.1921288567868791E-3</v>
      </c>
      <c r="E113" s="226">
        <v>4.6932882043007051E-3</v>
      </c>
      <c r="F113" s="266">
        <v>-2692</v>
      </c>
      <c r="G113" s="251">
        <v>11</v>
      </c>
      <c r="H113" s="251">
        <v>30952</v>
      </c>
    </row>
    <row r="114" spans="1:8" x14ac:dyDescent="0.2">
      <c r="A114" s="267" t="s">
        <v>53</v>
      </c>
      <c r="B114" s="82" t="s">
        <v>588</v>
      </c>
      <c r="C114" s="268">
        <v>1204590</v>
      </c>
      <c r="D114" s="226">
        <v>-1.6932470877423222E-2</v>
      </c>
      <c r="E114" s="226">
        <v>8.5433017466716166E-3</v>
      </c>
      <c r="F114" s="266">
        <v>-20748</v>
      </c>
      <c r="G114" s="251">
        <v>12</v>
      </c>
      <c r="H114" s="251">
        <v>10204</v>
      </c>
    </row>
    <row r="115" spans="1:8" x14ac:dyDescent="0.2">
      <c r="A115" s="267" t="s">
        <v>704</v>
      </c>
      <c r="B115" s="82" t="s">
        <v>580</v>
      </c>
      <c r="C115" s="268">
        <v>1200192</v>
      </c>
      <c r="D115" s="226">
        <v>-3.6510347919208597E-3</v>
      </c>
      <c r="E115" s="226">
        <v>-5.1384667160149222E-3</v>
      </c>
      <c r="F115" s="266">
        <v>-4398</v>
      </c>
      <c r="G115" s="251">
        <v>1</v>
      </c>
      <c r="H115" s="251">
        <v>-4398</v>
      </c>
    </row>
    <row r="116" spans="1:8" x14ac:dyDescent="0.2">
      <c r="A116" s="267" t="s">
        <v>53</v>
      </c>
      <c r="B116" s="82" t="s">
        <v>581</v>
      </c>
      <c r="C116" s="268">
        <v>1194715</v>
      </c>
      <c r="D116" s="226">
        <v>-4.5634365168240043E-3</v>
      </c>
      <c r="E116" s="226">
        <v>-1.593900166877249E-2</v>
      </c>
      <c r="F116" s="266">
        <v>-5477</v>
      </c>
      <c r="G116" s="251">
        <v>2</v>
      </c>
      <c r="H116" s="251">
        <v>-9875</v>
      </c>
    </row>
    <row r="117" spans="1:8" x14ac:dyDescent="0.2">
      <c r="A117" s="267" t="s">
        <v>53</v>
      </c>
      <c r="B117" s="82" t="s">
        <v>541</v>
      </c>
      <c r="C117" s="268">
        <v>1198805</v>
      </c>
      <c r="D117" s="226">
        <v>3.4234106042025925E-3</v>
      </c>
      <c r="E117" s="226">
        <v>-1.2528675510599108E-2</v>
      </c>
      <c r="F117" s="266">
        <v>4090</v>
      </c>
      <c r="G117" s="251">
        <v>3</v>
      </c>
      <c r="H117" s="251">
        <v>-5785</v>
      </c>
    </row>
    <row r="118" spans="1:8" x14ac:dyDescent="0.2">
      <c r="A118" s="267" t="s">
        <v>53</v>
      </c>
      <c r="B118" s="82" t="s">
        <v>578</v>
      </c>
      <c r="C118" s="268">
        <v>1193947</v>
      </c>
      <c r="D118" s="226">
        <v>-4.0523688172805494E-3</v>
      </c>
      <c r="E118" s="226">
        <v>-2.0347964218959458E-2</v>
      </c>
      <c r="F118" s="266">
        <v>-4858</v>
      </c>
      <c r="G118" s="251">
        <v>4</v>
      </c>
      <c r="H118" s="251">
        <v>-10643</v>
      </c>
    </row>
    <row r="119" spans="1:8" x14ac:dyDescent="0.2">
      <c r="A119" s="267" t="s">
        <v>53</v>
      </c>
      <c r="B119" s="82" t="s">
        <v>579</v>
      </c>
      <c r="C119" s="268">
        <v>1190262</v>
      </c>
      <c r="D119" s="226">
        <v>-3.0864016576950259E-3</v>
      </c>
      <c r="E119" s="226">
        <v>-2.1178997644767827E-2</v>
      </c>
      <c r="F119" s="266">
        <v>-3685</v>
      </c>
      <c r="G119" s="251">
        <v>5</v>
      </c>
      <c r="H119" s="251">
        <v>-14328</v>
      </c>
    </row>
    <row r="120" spans="1:8" x14ac:dyDescent="0.2">
      <c r="A120" s="267" t="s">
        <v>53</v>
      </c>
      <c r="B120" s="82" t="s">
        <v>582</v>
      </c>
      <c r="C120" s="268">
        <v>1194763</v>
      </c>
      <c r="D120" s="226">
        <v>3.7815203711450973E-3</v>
      </c>
      <c r="E120" s="226">
        <v>-2.0101339159760867E-2</v>
      </c>
      <c r="F120" s="266">
        <v>4501</v>
      </c>
      <c r="G120" s="251">
        <v>6</v>
      </c>
      <c r="H120" s="251">
        <v>-9827</v>
      </c>
    </row>
    <row r="121" spans="1:8" x14ac:dyDescent="0.2">
      <c r="A121" s="267" t="s">
        <v>53</v>
      </c>
      <c r="B121" s="82" t="s">
        <v>583</v>
      </c>
      <c r="C121" s="268">
        <v>1198518</v>
      </c>
      <c r="D121" s="226">
        <v>3.142882730717389E-3</v>
      </c>
      <c r="E121" s="226">
        <v>-1.7724137478854929E-2</v>
      </c>
      <c r="F121" s="266">
        <v>3755</v>
      </c>
      <c r="G121" s="251">
        <v>7</v>
      </c>
      <c r="H121" s="251">
        <v>-6072</v>
      </c>
    </row>
    <row r="122" spans="1:8" x14ac:dyDescent="0.2">
      <c r="A122" s="267" t="s">
        <v>53</v>
      </c>
      <c r="B122" s="82" t="s">
        <v>584</v>
      </c>
      <c r="C122" s="268">
        <v>1198986</v>
      </c>
      <c r="D122" s="226">
        <v>3.9048224557336475E-4</v>
      </c>
      <c r="E122" s="226">
        <v>-1.9612075838265963E-2</v>
      </c>
      <c r="F122" s="266">
        <v>468</v>
      </c>
      <c r="G122" s="251">
        <v>8</v>
      </c>
      <c r="H122" s="251">
        <v>-5604</v>
      </c>
    </row>
    <row r="123" spans="1:8" x14ac:dyDescent="0.2">
      <c r="A123" s="267" t="s">
        <v>53</v>
      </c>
      <c r="B123" s="82" t="s">
        <v>585</v>
      </c>
      <c r="C123" s="268">
        <v>1197731</v>
      </c>
      <c r="D123" s="226">
        <v>-1.0467178098826357E-3</v>
      </c>
      <c r="E123" s="226">
        <v>-2.3627329901403371E-2</v>
      </c>
      <c r="F123" s="266">
        <v>-1255</v>
      </c>
      <c r="G123" s="251">
        <v>9</v>
      </c>
      <c r="H123" s="251">
        <v>-6859</v>
      </c>
    </row>
    <row r="124" spans="1:8" x14ac:dyDescent="0.2">
      <c r="A124" s="267" t="s">
        <v>53</v>
      </c>
      <c r="B124" s="82" t="s">
        <v>586</v>
      </c>
      <c r="C124" s="268">
        <v>1210664</v>
      </c>
      <c r="D124" s="226">
        <v>1.0797917061510454E-2</v>
      </c>
      <c r="E124" s="226">
        <v>-1.4141348338395643E-2</v>
      </c>
      <c r="F124" s="266">
        <v>12933</v>
      </c>
      <c r="G124" s="251">
        <v>10</v>
      </c>
      <c r="H124" s="251">
        <v>6074</v>
      </c>
    </row>
    <row r="125" spans="1:8" x14ac:dyDescent="0.2">
      <c r="A125" s="267" t="s">
        <v>53</v>
      </c>
      <c r="B125" s="82" t="s">
        <v>587</v>
      </c>
      <c r="C125" s="268">
        <v>1221907</v>
      </c>
      <c r="D125" s="226">
        <v>9.2866393978841E-3</v>
      </c>
      <c r="E125" s="226">
        <v>-2.8000437430325542E-3</v>
      </c>
      <c r="F125" s="266">
        <v>11243</v>
      </c>
      <c r="G125" s="251">
        <v>11</v>
      </c>
      <c r="H125" s="251">
        <v>17317</v>
      </c>
    </row>
    <row r="126" spans="1:8" x14ac:dyDescent="0.2">
      <c r="A126" s="267" t="s">
        <v>53</v>
      </c>
      <c r="B126" s="82" t="s">
        <v>588</v>
      </c>
      <c r="C126" s="268">
        <v>1208019</v>
      </c>
      <c r="D126" s="226">
        <v>-1.136584044448552E-2</v>
      </c>
      <c r="E126" s="226">
        <v>2.846611710208391E-3</v>
      </c>
      <c r="F126" s="266">
        <v>-13888</v>
      </c>
      <c r="G126" s="251">
        <v>12</v>
      </c>
      <c r="H126" s="251">
        <v>3429</v>
      </c>
    </row>
    <row r="127" spans="1:8" x14ac:dyDescent="0.2">
      <c r="A127" s="267" t="s">
        <v>705</v>
      </c>
      <c r="B127" s="82" t="s">
        <v>580</v>
      </c>
      <c r="C127" s="268">
        <v>1207686</v>
      </c>
      <c r="D127" s="226">
        <v>-2.7565791597650158E-4</v>
      </c>
      <c r="E127" s="226">
        <v>6.2440009598463408E-3</v>
      </c>
      <c r="F127" s="266">
        <v>-333</v>
      </c>
      <c r="G127" s="251">
        <v>1</v>
      </c>
      <c r="H127" s="251">
        <v>-333</v>
      </c>
    </row>
    <row r="128" spans="1:8" x14ac:dyDescent="0.2">
      <c r="A128" s="267" t="s">
        <v>53</v>
      </c>
      <c r="B128" s="82" t="s">
        <v>581</v>
      </c>
      <c r="C128" s="268">
        <v>1215559</v>
      </c>
      <c r="D128" s="226">
        <v>6.5190786346782659E-3</v>
      </c>
      <c r="E128" s="226">
        <v>1.7446838785819319E-2</v>
      </c>
      <c r="F128" s="266">
        <v>7873</v>
      </c>
      <c r="G128" s="251">
        <v>2</v>
      </c>
      <c r="H128" s="251">
        <v>7540</v>
      </c>
    </row>
    <row r="129" spans="1:8" x14ac:dyDescent="0.2">
      <c r="A129" s="267" t="s">
        <v>53</v>
      </c>
      <c r="B129" s="82" t="s">
        <v>541</v>
      </c>
      <c r="C129" s="268">
        <v>1226178</v>
      </c>
      <c r="D129" s="226">
        <v>8.7358984631762393E-3</v>
      </c>
      <c r="E129" s="226">
        <v>2.2833571765216165E-2</v>
      </c>
      <c r="F129" s="266">
        <v>10619</v>
      </c>
      <c r="G129" s="251">
        <v>3</v>
      </c>
      <c r="H129" s="251">
        <v>18159</v>
      </c>
    </row>
    <row r="130" spans="1:8" x14ac:dyDescent="0.2">
      <c r="A130" s="267" t="s">
        <v>53</v>
      </c>
      <c r="B130" s="82" t="s">
        <v>578</v>
      </c>
      <c r="C130" s="268">
        <v>1232200</v>
      </c>
      <c r="D130" s="226">
        <v>4.9111956012912739E-3</v>
      </c>
      <c r="E130" s="226">
        <v>3.2039110613787614E-2</v>
      </c>
      <c r="F130" s="266">
        <v>6022</v>
      </c>
      <c r="G130" s="251">
        <v>4</v>
      </c>
      <c r="H130" s="251">
        <v>24181</v>
      </c>
    </row>
    <row r="131" spans="1:8" x14ac:dyDescent="0.2">
      <c r="A131" s="267" t="s">
        <v>53</v>
      </c>
      <c r="B131" s="82" t="s">
        <v>579</v>
      </c>
      <c r="C131" s="268">
        <v>1233199</v>
      </c>
      <c r="D131" s="226">
        <v>8.1074500892719392E-4</v>
      </c>
      <c r="E131" s="226">
        <v>3.6073570356778495E-2</v>
      </c>
      <c r="F131" s="266">
        <v>999</v>
      </c>
      <c r="G131" s="251">
        <v>5</v>
      </c>
      <c r="H131" s="251">
        <v>25180</v>
      </c>
    </row>
    <row r="132" spans="1:8" x14ac:dyDescent="0.2">
      <c r="A132" s="267" t="s">
        <v>53</v>
      </c>
      <c r="B132" s="82" t="s">
        <v>582</v>
      </c>
      <c r="C132" s="268">
        <v>1236525</v>
      </c>
      <c r="D132" s="226">
        <v>2.6970505165833103E-3</v>
      </c>
      <c r="E132" s="226">
        <v>3.4954212676489016E-2</v>
      </c>
      <c r="F132" s="266">
        <v>3326</v>
      </c>
      <c r="G132" s="251">
        <v>6</v>
      </c>
      <c r="H132" s="251">
        <v>28506</v>
      </c>
    </row>
    <row r="133" spans="1:8" x14ac:dyDescent="0.2">
      <c r="A133" s="267" t="s">
        <v>53</v>
      </c>
      <c r="B133" s="82" t="s">
        <v>583</v>
      </c>
      <c r="C133" s="268">
        <v>1243416</v>
      </c>
      <c r="D133" s="226">
        <v>5.5728755989568057E-3</v>
      </c>
      <c r="E133" s="226">
        <v>3.7461264661857285E-2</v>
      </c>
      <c r="F133" s="266">
        <v>6891</v>
      </c>
      <c r="G133" s="251">
        <v>7</v>
      </c>
      <c r="H133" s="251">
        <v>35397</v>
      </c>
    </row>
    <row r="134" spans="1:8" x14ac:dyDescent="0.2">
      <c r="A134" s="267" t="s">
        <v>53</v>
      </c>
      <c r="B134" s="82" t="s">
        <v>584</v>
      </c>
      <c r="C134" s="268">
        <v>1251516</v>
      </c>
      <c r="D134" s="226">
        <v>6.5143121851416463E-3</v>
      </c>
      <c r="E134" s="226">
        <v>4.38120211578783E-2</v>
      </c>
      <c r="F134" s="266">
        <v>8100</v>
      </c>
      <c r="G134" s="251">
        <v>8</v>
      </c>
      <c r="H134" s="251">
        <v>43497</v>
      </c>
    </row>
    <row r="135" spans="1:8" x14ac:dyDescent="0.2">
      <c r="A135" s="267" t="s">
        <v>53</v>
      </c>
      <c r="B135" s="82" t="s">
        <v>585</v>
      </c>
      <c r="C135" s="268">
        <v>1256598</v>
      </c>
      <c r="D135" s="226">
        <v>4.0606752131016055E-3</v>
      </c>
      <c r="E135" s="226">
        <v>4.9148765457352361E-2</v>
      </c>
      <c r="F135" s="266">
        <v>5082</v>
      </c>
      <c r="G135" s="251">
        <v>9</v>
      </c>
      <c r="H135" s="251">
        <v>48579</v>
      </c>
    </row>
    <row r="136" spans="1:8" x14ac:dyDescent="0.2">
      <c r="A136" s="267" t="s">
        <v>53</v>
      </c>
      <c r="B136" s="82" t="s">
        <v>586</v>
      </c>
      <c r="C136" s="268">
        <v>1268034</v>
      </c>
      <c r="D136" s="226">
        <v>9.1007625350350008E-3</v>
      </c>
      <c r="E136" s="226">
        <v>4.7387218914579199E-2</v>
      </c>
      <c r="F136" s="266">
        <v>11436</v>
      </c>
      <c r="G136" s="251">
        <v>10</v>
      </c>
      <c r="H136" s="251">
        <v>60015</v>
      </c>
    </row>
    <row r="137" spans="1:8" x14ac:dyDescent="0.2">
      <c r="A137" s="267" t="s">
        <v>53</v>
      </c>
      <c r="B137" s="82" t="s">
        <v>587</v>
      </c>
      <c r="C137" s="268">
        <v>1277314</v>
      </c>
      <c r="D137" s="226">
        <v>7.3184157522589999E-3</v>
      </c>
      <c r="E137" s="226">
        <v>4.5344694809015706E-2</v>
      </c>
      <c r="F137" s="266">
        <v>9280</v>
      </c>
      <c r="G137" s="251">
        <v>11</v>
      </c>
      <c r="H137" s="251">
        <v>69295</v>
      </c>
    </row>
    <row r="138" spans="1:8" x14ac:dyDescent="0.2">
      <c r="A138" s="267" t="s">
        <v>53</v>
      </c>
      <c r="B138" s="82" t="s">
        <v>588</v>
      </c>
      <c r="C138" s="268">
        <v>1263487</v>
      </c>
      <c r="D138" s="226">
        <v>-1.0825059460712105E-2</v>
      </c>
      <c r="E138" s="226">
        <v>4.591649634649797E-2</v>
      </c>
      <c r="F138" s="266">
        <v>-13827</v>
      </c>
      <c r="G138" s="251">
        <v>12</v>
      </c>
      <c r="H138" s="251">
        <v>55468</v>
      </c>
    </row>
    <row r="139" spans="1:8" x14ac:dyDescent="0.2">
      <c r="A139" s="267" t="s">
        <v>706</v>
      </c>
      <c r="B139" s="82" t="s">
        <v>580</v>
      </c>
      <c r="C139" s="268">
        <v>1264788</v>
      </c>
      <c r="D139" s="226">
        <v>1.0296900561699296E-3</v>
      </c>
      <c r="E139" s="226">
        <v>4.7282157779422906E-2</v>
      </c>
      <c r="F139" s="266">
        <v>1301</v>
      </c>
      <c r="G139" s="251">
        <v>1</v>
      </c>
      <c r="H139" s="251">
        <v>1301</v>
      </c>
    </row>
    <row r="140" spans="1:8" x14ac:dyDescent="0.2">
      <c r="A140" s="267" t="s">
        <v>53</v>
      </c>
      <c r="B140" s="82" t="s">
        <v>581</v>
      </c>
      <c r="C140" s="268">
        <v>1274313</v>
      </c>
      <c r="D140" s="226">
        <v>7.530906365335488E-3</v>
      </c>
      <c r="E140" s="226">
        <v>4.8334963584655277E-2</v>
      </c>
      <c r="F140" s="266">
        <v>9525</v>
      </c>
      <c r="G140" s="251">
        <v>2</v>
      </c>
      <c r="H140" s="251">
        <v>10826</v>
      </c>
    </row>
    <row r="141" spans="1:8" x14ac:dyDescent="0.2">
      <c r="A141" s="267" t="s">
        <v>53</v>
      </c>
      <c r="B141" s="82" t="s">
        <v>541</v>
      </c>
      <c r="C141" s="268">
        <v>1282251</v>
      </c>
      <c r="D141" s="226">
        <v>6.2292388133842191E-3</v>
      </c>
      <c r="E141" s="226">
        <v>4.5729902183859084E-2</v>
      </c>
      <c r="F141" s="266">
        <v>7938</v>
      </c>
      <c r="G141" s="251">
        <v>3</v>
      </c>
      <c r="H141" s="251">
        <v>18764</v>
      </c>
    </row>
    <row r="142" spans="1:8" x14ac:dyDescent="0.2">
      <c r="A142" s="267" t="s">
        <v>53</v>
      </c>
      <c r="B142" s="82" t="s">
        <v>578</v>
      </c>
      <c r="C142" s="268">
        <v>1284045</v>
      </c>
      <c r="D142" s="226">
        <v>1.3991020478829608E-3</v>
      </c>
      <c r="E142" s="226">
        <v>4.207515013796459E-2</v>
      </c>
      <c r="F142" s="266">
        <v>1794</v>
      </c>
      <c r="G142" s="251">
        <v>4</v>
      </c>
      <c r="H142" s="251">
        <v>20558</v>
      </c>
    </row>
    <row r="143" spans="1:8" x14ac:dyDescent="0.2">
      <c r="A143" s="267" t="s">
        <v>53</v>
      </c>
      <c r="B143" s="82" t="s">
        <v>579</v>
      </c>
      <c r="C143" s="268">
        <v>1285810</v>
      </c>
      <c r="D143" s="226">
        <v>1.3745624179837268E-3</v>
      </c>
      <c r="E143" s="226">
        <v>4.266221428982675E-2</v>
      </c>
      <c r="F143" s="266">
        <v>1765</v>
      </c>
      <c r="G143" s="251">
        <v>5</v>
      </c>
      <c r="H143" s="251">
        <v>22323</v>
      </c>
    </row>
    <row r="144" spans="1:8" x14ac:dyDescent="0.2">
      <c r="A144" s="267" t="s">
        <v>53</v>
      </c>
      <c r="B144" s="82" t="s">
        <v>582</v>
      </c>
      <c r="C144" s="268">
        <v>1288822</v>
      </c>
      <c r="D144" s="226">
        <v>2.3424922811301485E-3</v>
      </c>
      <c r="E144" s="226">
        <v>4.2293524190776477E-2</v>
      </c>
      <c r="F144" s="266">
        <v>3012</v>
      </c>
      <c r="G144" s="251">
        <v>6</v>
      </c>
      <c r="H144" s="251">
        <v>25335</v>
      </c>
    </row>
    <row r="145" spans="1:8" x14ac:dyDescent="0.2">
      <c r="A145" s="267" t="s">
        <v>53</v>
      </c>
      <c r="B145" s="82" t="s">
        <v>583</v>
      </c>
      <c r="C145" s="268">
        <v>1294392</v>
      </c>
      <c r="D145" s="226">
        <v>4.3217760094100832E-3</v>
      </c>
      <c r="E145" s="226">
        <v>4.0996738018491019E-2</v>
      </c>
      <c r="F145" s="266">
        <v>5570</v>
      </c>
      <c r="G145" s="251">
        <v>7</v>
      </c>
      <c r="H145" s="251">
        <v>30905</v>
      </c>
    </row>
    <row r="146" spans="1:8" x14ac:dyDescent="0.2">
      <c r="A146" s="267" t="s">
        <v>53</v>
      </c>
      <c r="B146" s="82" t="s">
        <v>584</v>
      </c>
      <c r="C146" s="268">
        <v>1299060</v>
      </c>
      <c r="D146" s="226">
        <v>3.606326367900925E-3</v>
      </c>
      <c r="E146" s="226">
        <v>3.7989126787032701E-2</v>
      </c>
      <c r="F146" s="266">
        <v>4668</v>
      </c>
      <c r="G146" s="251">
        <v>8</v>
      </c>
      <c r="H146" s="251">
        <v>35573</v>
      </c>
    </row>
    <row r="147" spans="1:8" x14ac:dyDescent="0.2">
      <c r="A147" s="267" t="s">
        <v>53</v>
      </c>
      <c r="B147" s="82" t="s">
        <v>585</v>
      </c>
      <c r="C147" s="268">
        <v>1307965</v>
      </c>
      <c r="D147" s="226">
        <v>6.8549566609701351E-3</v>
      </c>
      <c r="E147" s="226">
        <v>4.0877830459701503E-2</v>
      </c>
      <c r="F147" s="266">
        <v>8905</v>
      </c>
      <c r="G147" s="251">
        <v>9</v>
      </c>
      <c r="H147" s="251">
        <v>44478</v>
      </c>
    </row>
    <row r="148" spans="1:8" x14ac:dyDescent="0.2">
      <c r="A148" s="267" t="s">
        <v>53</v>
      </c>
      <c r="B148" s="82" t="s">
        <v>586</v>
      </c>
      <c r="C148" s="268">
        <v>1317875</v>
      </c>
      <c r="D148" s="226">
        <v>7.5766553386367175E-3</v>
      </c>
      <c r="E148" s="226">
        <v>3.9305728395295336E-2</v>
      </c>
      <c r="F148" s="266">
        <v>9910</v>
      </c>
      <c r="G148" s="251">
        <v>10</v>
      </c>
      <c r="H148" s="251">
        <v>54388</v>
      </c>
    </row>
    <row r="149" spans="1:8" x14ac:dyDescent="0.2">
      <c r="A149" s="267" t="s">
        <v>53</v>
      </c>
      <c r="B149" s="82" t="s">
        <v>587</v>
      </c>
      <c r="C149" s="268">
        <v>1325584</v>
      </c>
      <c r="D149" s="226">
        <v>5.8495684340320597E-3</v>
      </c>
      <c r="E149" s="226">
        <v>3.7790237952453287E-2</v>
      </c>
      <c r="F149" s="266">
        <v>7709</v>
      </c>
      <c r="G149" s="251">
        <v>11</v>
      </c>
      <c r="H149" s="251">
        <v>62097</v>
      </c>
    </row>
    <row r="150" spans="1:8" x14ac:dyDescent="0.2">
      <c r="A150" s="267" t="s">
        <v>53</v>
      </c>
      <c r="B150" s="82" t="s">
        <v>588</v>
      </c>
      <c r="C150" s="268">
        <v>1308282</v>
      </c>
      <c r="D150" s="226">
        <v>-1.3052360318169254E-2</v>
      </c>
      <c r="E150" s="226">
        <v>3.545347122685083E-2</v>
      </c>
      <c r="F150" s="266">
        <v>-17302</v>
      </c>
      <c r="G150" s="251">
        <v>12</v>
      </c>
      <c r="H150" s="251">
        <v>44795</v>
      </c>
    </row>
    <row r="151" spans="1:8" x14ac:dyDescent="0.2">
      <c r="A151" s="267" t="s">
        <v>707</v>
      </c>
      <c r="B151" s="82" t="s">
        <v>580</v>
      </c>
      <c r="C151" s="268">
        <v>1307399</v>
      </c>
      <c r="D151" s="226">
        <v>-6.7493093996551234E-4</v>
      </c>
      <c r="E151" s="226">
        <v>3.3690231090111489E-2</v>
      </c>
      <c r="F151" s="266">
        <v>-883</v>
      </c>
      <c r="G151" s="251">
        <v>1</v>
      </c>
      <c r="H151" s="251">
        <v>-883</v>
      </c>
    </row>
    <row r="152" spans="1:8" x14ac:dyDescent="0.2">
      <c r="A152" s="267" t="s">
        <v>53</v>
      </c>
      <c r="B152" s="82" t="s">
        <v>581</v>
      </c>
      <c r="C152" s="268">
        <v>1316368</v>
      </c>
      <c r="D152" s="226">
        <v>6.8601857581349623E-3</v>
      </c>
      <c r="E152" s="226">
        <v>3.3002096031351735E-2</v>
      </c>
      <c r="F152" s="266">
        <v>8969</v>
      </c>
      <c r="G152" s="251">
        <v>2</v>
      </c>
      <c r="H152" s="251">
        <v>8086</v>
      </c>
    </row>
    <row r="153" spans="1:8" x14ac:dyDescent="0.2">
      <c r="A153" s="267" t="s">
        <v>53</v>
      </c>
      <c r="B153" s="82" t="s">
        <v>541</v>
      </c>
      <c r="C153" s="268">
        <v>1327266</v>
      </c>
      <c r="D153" s="226">
        <v>8.2788399596465112E-3</v>
      </c>
      <c r="E153" s="226">
        <v>3.5106231151311285E-2</v>
      </c>
      <c r="F153" s="266">
        <v>10898</v>
      </c>
      <c r="G153" s="251">
        <v>3</v>
      </c>
      <c r="H153" s="251">
        <v>18984</v>
      </c>
    </row>
    <row r="154" spans="1:8" x14ac:dyDescent="0.2">
      <c r="A154" s="267" t="s">
        <v>53</v>
      </c>
      <c r="B154" s="82" t="s">
        <v>578</v>
      </c>
      <c r="C154" s="268">
        <v>1325979</v>
      </c>
      <c r="D154" s="226">
        <v>-9.6966244897400689E-4</v>
      </c>
      <c r="E154" s="226">
        <v>3.2657733957921931E-2</v>
      </c>
      <c r="F154" s="266">
        <v>-1287</v>
      </c>
      <c r="G154" s="251">
        <v>4</v>
      </c>
      <c r="H154" s="251">
        <v>17697</v>
      </c>
    </row>
    <row r="155" spans="1:8" x14ac:dyDescent="0.2">
      <c r="A155" s="267" t="s">
        <v>53</v>
      </c>
      <c r="B155" s="82" t="s">
        <v>579</v>
      </c>
      <c r="C155" s="268">
        <v>1325783</v>
      </c>
      <c r="D155" s="226">
        <v>-1.4781531230889655E-4</v>
      </c>
      <c r="E155" s="226">
        <v>3.1087796797349521E-2</v>
      </c>
      <c r="F155" s="266">
        <v>-196</v>
      </c>
      <c r="G155" s="251">
        <v>5</v>
      </c>
      <c r="H155" s="251">
        <v>17501</v>
      </c>
    </row>
    <row r="156" spans="1:8" x14ac:dyDescent="0.2">
      <c r="A156" s="267" t="s">
        <v>53</v>
      </c>
      <c r="B156" s="82" t="s">
        <v>582</v>
      </c>
      <c r="C156" s="268">
        <v>1328013</v>
      </c>
      <c r="D156" s="226">
        <v>1.6820248864255483E-3</v>
      </c>
      <c r="E156" s="226">
        <v>3.040838843533078E-2</v>
      </c>
      <c r="F156" s="266">
        <v>2230</v>
      </c>
      <c r="G156" s="251">
        <v>6</v>
      </c>
      <c r="H156" s="251">
        <v>19731</v>
      </c>
    </row>
    <row r="157" spans="1:8" x14ac:dyDescent="0.2">
      <c r="A157" s="267" t="s">
        <v>53</v>
      </c>
      <c r="B157" s="82" t="s">
        <v>583</v>
      </c>
      <c r="C157" s="268">
        <v>1334119</v>
      </c>
      <c r="D157" s="226">
        <v>4.5978465572249494E-3</v>
      </c>
      <c r="E157" s="226">
        <v>3.0691629738131887E-2</v>
      </c>
      <c r="F157" s="266">
        <v>6106</v>
      </c>
      <c r="G157" s="251">
        <v>7</v>
      </c>
      <c r="H157" s="251">
        <v>25837</v>
      </c>
    </row>
    <row r="158" spans="1:8" x14ac:dyDescent="0.2">
      <c r="A158" s="267" t="s">
        <v>53</v>
      </c>
      <c r="B158" s="82" t="s">
        <v>584</v>
      </c>
      <c r="C158" s="268">
        <v>1335671</v>
      </c>
      <c r="D158" s="226">
        <v>1.1633145169209769E-3</v>
      </c>
      <c r="E158" s="226">
        <v>2.8182685942142793E-2</v>
      </c>
      <c r="F158" s="266">
        <v>1552</v>
      </c>
      <c r="G158" s="251">
        <v>8</v>
      </c>
      <c r="H158" s="251">
        <v>27389</v>
      </c>
    </row>
    <row r="159" spans="1:8" x14ac:dyDescent="0.2">
      <c r="A159" s="267" t="s">
        <v>53</v>
      </c>
      <c r="B159" s="82" t="s">
        <v>585</v>
      </c>
      <c r="C159" s="268">
        <v>1340225</v>
      </c>
      <c r="D159" s="226">
        <v>3.4095222551062676E-3</v>
      </c>
      <c r="E159" s="226">
        <v>2.4664268539295708E-2</v>
      </c>
      <c r="F159" s="266">
        <v>4554</v>
      </c>
      <c r="G159" s="251">
        <v>9</v>
      </c>
      <c r="H159" s="251">
        <v>31943</v>
      </c>
    </row>
    <row r="160" spans="1:8" x14ac:dyDescent="0.2">
      <c r="A160" s="267" t="s">
        <v>53</v>
      </c>
      <c r="B160" s="82" t="s">
        <v>586</v>
      </c>
      <c r="C160" s="268">
        <v>1349654</v>
      </c>
      <c r="D160" s="226">
        <v>7.0353858493910071E-3</v>
      </c>
      <c r="E160" s="226">
        <v>2.41138195959405E-2</v>
      </c>
      <c r="F160" s="266">
        <v>9429</v>
      </c>
      <c r="G160" s="251">
        <v>10</v>
      </c>
      <c r="H160" s="251">
        <v>41372</v>
      </c>
    </row>
    <row r="161" spans="1:8" x14ac:dyDescent="0.2">
      <c r="A161" s="267" t="s">
        <v>53</v>
      </c>
      <c r="B161" s="82" t="s">
        <v>587</v>
      </c>
      <c r="C161" s="268">
        <v>1358570</v>
      </c>
      <c r="D161" s="226">
        <v>6.6061375730372962E-3</v>
      </c>
      <c r="E161" s="226">
        <v>2.4884126543470719E-2</v>
      </c>
      <c r="F161" s="266">
        <v>8916</v>
      </c>
      <c r="G161" s="251">
        <v>11</v>
      </c>
      <c r="H161" s="251">
        <v>50288</v>
      </c>
    </row>
    <row r="162" spans="1:8" x14ac:dyDescent="0.2">
      <c r="A162" s="267" t="s">
        <v>53</v>
      </c>
      <c r="B162" s="82" t="s">
        <v>588</v>
      </c>
      <c r="C162" s="268">
        <v>1349657</v>
      </c>
      <c r="D162" s="226">
        <v>-6.560574721950263E-3</v>
      </c>
      <c r="E162" s="226">
        <v>3.1625444667128244E-2</v>
      </c>
      <c r="F162" s="266">
        <v>-8913</v>
      </c>
      <c r="G162" s="251">
        <v>12</v>
      </c>
      <c r="H162" s="251">
        <v>41375</v>
      </c>
    </row>
    <row r="163" spans="1:8" x14ac:dyDescent="0.2">
      <c r="A163" s="267" t="s">
        <v>59</v>
      </c>
      <c r="B163" s="82" t="s">
        <v>580</v>
      </c>
      <c r="C163" s="268">
        <v>1353365</v>
      </c>
      <c r="D163" s="269">
        <v>2.7473647008091628E-3</v>
      </c>
      <c r="E163" s="269">
        <v>3.5158356400762036E-2</v>
      </c>
      <c r="F163" s="266">
        <v>3708</v>
      </c>
      <c r="G163" s="251">
        <v>1</v>
      </c>
      <c r="H163" s="251">
        <v>3708</v>
      </c>
    </row>
    <row r="164" spans="1:8" x14ac:dyDescent="0.2">
      <c r="A164" s="267" t="s">
        <v>53</v>
      </c>
      <c r="B164" s="82" t="s">
        <v>581</v>
      </c>
      <c r="C164" s="268">
        <v>1361492</v>
      </c>
      <c r="D164" s="269">
        <v>6.0050319019628873E-3</v>
      </c>
      <c r="E164" s="269">
        <v>3.4279168135354254E-2</v>
      </c>
      <c r="F164" s="266">
        <v>8127</v>
      </c>
      <c r="G164" s="251">
        <v>2</v>
      </c>
      <c r="H164" s="251">
        <v>11835</v>
      </c>
    </row>
    <row r="165" spans="1:8" x14ac:dyDescent="0.2">
      <c r="A165" s="267" t="s">
        <v>53</v>
      </c>
      <c r="B165" s="82" t="s">
        <v>541</v>
      </c>
      <c r="C165" s="268">
        <v>1368619</v>
      </c>
      <c r="D165" s="269">
        <v>5.2346984043976086E-3</v>
      </c>
      <c r="E165" s="269">
        <v>3.1156527779661269E-2</v>
      </c>
      <c r="F165" s="266">
        <v>7127</v>
      </c>
      <c r="G165" s="251">
        <v>3</v>
      </c>
      <c r="H165" s="251">
        <v>18962</v>
      </c>
    </row>
    <row r="166" spans="1:8" x14ac:dyDescent="0.2">
      <c r="A166" s="267" t="s">
        <v>53</v>
      </c>
      <c r="B166" s="82" t="s">
        <v>578</v>
      </c>
      <c r="C166" s="268">
        <v>1374487</v>
      </c>
      <c r="D166" s="269">
        <v>4.2875336379226692E-3</v>
      </c>
      <c r="E166" s="269">
        <v>3.6582781476931281E-2</v>
      </c>
      <c r="F166" s="266">
        <v>5868</v>
      </c>
      <c r="G166" s="251">
        <v>4</v>
      </c>
      <c r="H166" s="251">
        <v>24830</v>
      </c>
    </row>
    <row r="167" spans="1:8" x14ac:dyDescent="0.2">
      <c r="A167" s="267" t="s">
        <v>53</v>
      </c>
      <c r="B167" s="82" t="s">
        <v>579</v>
      </c>
      <c r="C167" s="268">
        <v>1378318</v>
      </c>
      <c r="D167" s="269">
        <v>2.7872217052615778E-3</v>
      </c>
      <c r="E167" s="269">
        <v>3.9625640093439163E-2</v>
      </c>
      <c r="F167" s="266">
        <v>3831</v>
      </c>
      <c r="G167" s="251">
        <v>5</v>
      </c>
      <c r="H167" s="251">
        <v>28661</v>
      </c>
    </row>
    <row r="168" spans="1:8" x14ac:dyDescent="0.2">
      <c r="A168" s="267" t="s">
        <v>53</v>
      </c>
      <c r="B168" s="82" t="s">
        <v>582</v>
      </c>
      <c r="C168" s="268">
        <v>1380069</v>
      </c>
      <c r="D168" s="269">
        <v>1.2703889813525659E-3</v>
      </c>
      <c r="E168" s="269">
        <v>3.9198411461333516E-2</v>
      </c>
      <c r="F168" s="266">
        <v>1751</v>
      </c>
      <c r="G168" s="251">
        <v>6</v>
      </c>
      <c r="H168" s="251">
        <v>30412</v>
      </c>
    </row>
    <row r="169" spans="1:8" x14ac:dyDescent="0.2">
      <c r="A169" s="267" t="s">
        <v>53</v>
      </c>
      <c r="B169" s="82" t="s">
        <v>583</v>
      </c>
      <c r="C169" s="268">
        <v>1383564</v>
      </c>
      <c r="D169" s="269">
        <v>2.5324820715486585E-3</v>
      </c>
      <c r="E169" s="269">
        <v>3.7061911268784886E-2</v>
      </c>
      <c r="F169" s="266">
        <v>3495</v>
      </c>
      <c r="G169" s="251">
        <v>7</v>
      </c>
      <c r="H169" s="251">
        <v>33907</v>
      </c>
    </row>
    <row r="170" spans="1:8" x14ac:dyDescent="0.2">
      <c r="A170" s="267" t="s">
        <v>53</v>
      </c>
      <c r="B170" s="82" t="s">
        <v>584</v>
      </c>
      <c r="C170" s="268">
        <v>1387421</v>
      </c>
      <c r="D170" s="269">
        <v>2.7877279258494703E-3</v>
      </c>
      <c r="E170" s="269">
        <v>3.8744571080752577E-2</v>
      </c>
      <c r="F170" s="266">
        <v>3857</v>
      </c>
      <c r="G170" s="251">
        <v>8</v>
      </c>
      <c r="H170" s="251">
        <v>37764</v>
      </c>
    </row>
    <row r="171" spans="1:8" x14ac:dyDescent="0.2">
      <c r="A171" s="267" t="s">
        <v>53</v>
      </c>
      <c r="B171" s="82" t="s">
        <v>585</v>
      </c>
      <c r="C171" s="268">
        <v>1391042</v>
      </c>
      <c r="D171" s="269">
        <v>2.6098783282075821E-3</v>
      </c>
      <c r="E171" s="269">
        <v>3.7916767706914989E-2</v>
      </c>
      <c r="F171" s="266">
        <v>3621</v>
      </c>
      <c r="G171" s="251">
        <v>9</v>
      </c>
      <c r="H171" s="251">
        <v>41385</v>
      </c>
    </row>
    <row r="172" spans="1:8" x14ac:dyDescent="0.2">
      <c r="A172" s="267" t="s">
        <v>53</v>
      </c>
      <c r="B172" s="82" t="s">
        <v>586</v>
      </c>
      <c r="C172" s="268">
        <v>1403518</v>
      </c>
      <c r="D172" s="269">
        <v>8.9688161824013068E-3</v>
      </c>
      <c r="E172" s="269">
        <v>3.9909487913198483E-2</v>
      </c>
      <c r="F172" s="266">
        <v>12476</v>
      </c>
      <c r="G172" s="251">
        <v>10</v>
      </c>
      <c r="H172" s="251">
        <v>53861</v>
      </c>
    </row>
    <row r="173" spans="1:8" x14ac:dyDescent="0.2">
      <c r="A173" s="267" t="s">
        <v>53</v>
      </c>
      <c r="B173" s="82" t="s">
        <v>587</v>
      </c>
      <c r="C173" s="268">
        <v>1410118</v>
      </c>
      <c r="D173" s="269">
        <v>4.7024690812658143E-3</v>
      </c>
      <c r="E173" s="269">
        <v>3.7942836953561487E-2</v>
      </c>
      <c r="F173" s="266">
        <v>6600</v>
      </c>
      <c r="G173" s="251">
        <v>11</v>
      </c>
      <c r="H173" s="251">
        <v>60461</v>
      </c>
    </row>
    <row r="174" spans="1:8" x14ac:dyDescent="0.2">
      <c r="A174" s="267" t="s">
        <v>53</v>
      </c>
      <c r="B174" s="82" t="s">
        <v>588</v>
      </c>
      <c r="C174" s="268">
        <v>1397248</v>
      </c>
      <c r="D174" s="269">
        <v>-9.1268957633332537E-3</v>
      </c>
      <c r="E174" s="269">
        <v>3.5261551638675614E-2</v>
      </c>
      <c r="F174" s="266">
        <v>-12870</v>
      </c>
      <c r="G174" s="251">
        <v>12</v>
      </c>
      <c r="H174" s="251">
        <v>47591</v>
      </c>
    </row>
    <row r="175" spans="1:8" x14ac:dyDescent="0.2">
      <c r="A175" s="267" t="s">
        <v>72</v>
      </c>
      <c r="B175" s="82" t="s">
        <v>580</v>
      </c>
      <c r="C175" s="268">
        <v>1396563</v>
      </c>
      <c r="D175" s="269">
        <v>-4.9024940454378552E-4</v>
      </c>
      <c r="E175" s="269">
        <v>3.1918957561337891E-2</v>
      </c>
      <c r="F175" s="266">
        <v>-685</v>
      </c>
      <c r="G175" s="251">
        <v>1</v>
      </c>
      <c r="H175" s="251">
        <v>-685</v>
      </c>
    </row>
    <row r="176" spans="1:8" x14ac:dyDescent="0.2">
      <c r="A176" s="267" t="s">
        <v>53</v>
      </c>
      <c r="B176" s="82" t="s">
        <v>581</v>
      </c>
      <c r="C176" s="268">
        <v>1402503</v>
      </c>
      <c r="D176" s="269">
        <v>4.2532989918822039E-3</v>
      </c>
      <c r="E176" s="269">
        <v>3.0122101341763408E-2</v>
      </c>
      <c r="F176" s="266">
        <v>5940</v>
      </c>
      <c r="G176" s="251">
        <v>2</v>
      </c>
      <c r="H176" s="251">
        <v>5255</v>
      </c>
    </row>
    <row r="177" spans="1:8" x14ac:dyDescent="0.2">
      <c r="A177" s="267" t="s">
        <v>53</v>
      </c>
      <c r="B177" s="82" t="s">
        <v>541</v>
      </c>
      <c r="C177" s="268">
        <v>1413343</v>
      </c>
      <c r="D177" s="269">
        <v>7.7290387257638038E-3</v>
      </c>
      <c r="E177" s="269">
        <v>3.2678196050178965E-2</v>
      </c>
      <c r="F177" s="266">
        <v>10840</v>
      </c>
      <c r="G177" s="251">
        <v>3</v>
      </c>
      <c r="H177" s="251">
        <v>16095</v>
      </c>
    </row>
    <row r="178" spans="1:8" x14ac:dyDescent="0.2">
      <c r="A178" s="267" t="s">
        <v>53</v>
      </c>
      <c r="B178" s="82" t="s">
        <v>578</v>
      </c>
      <c r="C178" s="268">
        <v>1415615</v>
      </c>
      <c r="D178" s="269">
        <v>1.6075361748704164E-3</v>
      </c>
      <c r="E178" s="269">
        <v>2.9922436516314876E-2</v>
      </c>
      <c r="F178" s="266">
        <v>2272</v>
      </c>
      <c r="G178" s="251">
        <v>4</v>
      </c>
      <c r="H178" s="251">
        <v>18367</v>
      </c>
    </row>
    <row r="179" spans="1:8" x14ac:dyDescent="0.2">
      <c r="A179" s="267" t="s">
        <v>53</v>
      </c>
      <c r="B179" s="82" t="s">
        <v>579</v>
      </c>
      <c r="C179" s="268">
        <v>1421309</v>
      </c>
      <c r="D179" s="269">
        <v>4.022280069086559E-3</v>
      </c>
      <c r="E179" s="269">
        <v>3.1190915304015521E-2</v>
      </c>
      <c r="F179" s="266">
        <v>5694</v>
      </c>
      <c r="G179" s="251">
        <v>5</v>
      </c>
      <c r="H179" s="251">
        <v>24061</v>
      </c>
    </row>
    <row r="180" spans="1:8" x14ac:dyDescent="0.2">
      <c r="A180" s="267" t="s">
        <v>53</v>
      </c>
      <c r="B180" s="82" t="s">
        <v>582</v>
      </c>
      <c r="C180" s="268">
        <v>1423620</v>
      </c>
      <c r="D180" s="269">
        <v>1.6259659229624912E-3</v>
      </c>
      <c r="E180" s="269">
        <v>3.1557117796284118E-2</v>
      </c>
      <c r="F180" s="266">
        <v>2311</v>
      </c>
      <c r="G180" s="251">
        <v>6</v>
      </c>
      <c r="H180" s="251">
        <v>26372</v>
      </c>
    </row>
    <row r="181" spans="1:8" x14ac:dyDescent="0.2">
      <c r="A181" s="267" t="s">
        <v>53</v>
      </c>
      <c r="B181" s="82" t="s">
        <v>583</v>
      </c>
      <c r="C181" s="268">
        <v>1433741</v>
      </c>
      <c r="D181" s="269">
        <v>7.1093409758222759E-3</v>
      </c>
      <c r="E181" s="269">
        <v>3.6266482793712473E-2</v>
      </c>
      <c r="F181" s="266">
        <v>10121</v>
      </c>
      <c r="G181" s="251">
        <v>7</v>
      </c>
      <c r="H181" s="251">
        <v>36493</v>
      </c>
    </row>
    <row r="182" spans="1:8" x14ac:dyDescent="0.2">
      <c r="A182" s="267" t="s">
        <v>53</v>
      </c>
      <c r="B182" s="82" t="s">
        <v>584</v>
      </c>
      <c r="C182" s="268">
        <v>1435303</v>
      </c>
      <c r="D182" s="269">
        <v>1.0894575798556794E-3</v>
      </c>
      <c r="E182" s="269">
        <v>3.4511514529475873E-2</v>
      </c>
      <c r="F182" s="266">
        <v>1562</v>
      </c>
      <c r="G182" s="251">
        <v>8</v>
      </c>
      <c r="H182" s="251">
        <v>38055</v>
      </c>
    </row>
    <row r="183" spans="1:8" x14ac:dyDescent="0.2">
      <c r="A183" s="267" t="s">
        <v>53</v>
      </c>
      <c r="B183" s="82" t="s">
        <v>585</v>
      </c>
      <c r="C183" s="268">
        <v>1447119</v>
      </c>
      <c r="D183" s="269">
        <v>8.2324080699336388E-3</v>
      </c>
      <c r="E183" s="269">
        <v>4.0312945259740607E-2</v>
      </c>
      <c r="F183" s="266">
        <v>11816</v>
      </c>
      <c r="G183" s="251">
        <v>9</v>
      </c>
      <c r="H183" s="251">
        <v>49871</v>
      </c>
    </row>
    <row r="184" spans="1:8" x14ac:dyDescent="0.2">
      <c r="A184" s="267" t="s">
        <v>53</v>
      </c>
      <c r="B184" s="82" t="s">
        <v>586</v>
      </c>
      <c r="C184" s="268">
        <v>1463050</v>
      </c>
      <c r="D184" s="269">
        <v>1.1008769838555033E-2</v>
      </c>
      <c r="E184" s="269">
        <v>4.2416271113017379E-2</v>
      </c>
      <c r="F184" s="266">
        <v>15931</v>
      </c>
      <c r="G184" s="251">
        <v>10</v>
      </c>
      <c r="H184" s="251">
        <v>65802</v>
      </c>
    </row>
    <row r="185" spans="1:8" x14ac:dyDescent="0.2">
      <c r="A185" s="267" t="s">
        <v>53</v>
      </c>
      <c r="B185" s="82" t="s">
        <v>587</v>
      </c>
      <c r="C185" s="268">
        <v>1477172</v>
      </c>
      <c r="D185" s="269">
        <v>9.6524383992344642E-3</v>
      </c>
      <c r="E185" s="269">
        <v>4.7552048835629357E-2</v>
      </c>
      <c r="F185" s="266">
        <v>14122</v>
      </c>
      <c r="G185" s="251">
        <v>11</v>
      </c>
      <c r="H185" s="251">
        <v>79924</v>
      </c>
    </row>
    <row r="186" spans="1:8" x14ac:dyDescent="0.2">
      <c r="A186" s="267" t="s">
        <v>53</v>
      </c>
      <c r="B186" s="82" t="s">
        <v>588</v>
      </c>
      <c r="C186" s="268">
        <v>1463340</v>
      </c>
      <c r="D186" s="269">
        <v>-9.3638384697245503E-3</v>
      </c>
      <c r="E186" s="269">
        <v>4.7301552766581212E-2</v>
      </c>
      <c r="F186" s="266">
        <v>-13832</v>
      </c>
      <c r="G186" s="251">
        <v>12</v>
      </c>
      <c r="H186" s="251">
        <v>66092</v>
      </c>
    </row>
    <row r="187" spans="1:8" x14ac:dyDescent="0.2">
      <c r="A187" s="267" t="s">
        <v>73</v>
      </c>
      <c r="B187" s="82" t="s">
        <v>580</v>
      </c>
      <c r="C187" s="268">
        <v>1466848</v>
      </c>
      <c r="D187" s="269">
        <v>2.3972555933686746E-3</v>
      </c>
      <c r="E187" s="269">
        <v>5.0327124519266242E-2</v>
      </c>
      <c r="F187" s="266">
        <v>3508</v>
      </c>
      <c r="G187" s="251">
        <v>1</v>
      </c>
      <c r="H187" s="251">
        <v>3508</v>
      </c>
    </row>
    <row r="188" spans="1:8" x14ac:dyDescent="0.2">
      <c r="A188" s="267" t="s">
        <v>53</v>
      </c>
      <c r="B188" s="82" t="s">
        <v>581</v>
      </c>
      <c r="C188" s="268">
        <v>1479593</v>
      </c>
      <c r="D188" s="269">
        <v>8.6886984881868745E-3</v>
      </c>
      <c r="E188" s="269">
        <v>5.4966014332946234E-2</v>
      </c>
      <c r="F188" s="266">
        <v>12745</v>
      </c>
      <c r="G188" s="251">
        <v>2</v>
      </c>
      <c r="H188" s="251">
        <v>16253</v>
      </c>
    </row>
    <row r="189" spans="1:8" x14ac:dyDescent="0.2">
      <c r="A189" s="267" t="s">
        <v>53</v>
      </c>
      <c r="B189" s="82" t="s">
        <v>541</v>
      </c>
      <c r="C189" s="268">
        <v>1493885</v>
      </c>
      <c r="D189" s="269">
        <v>9.6594130953580049E-3</v>
      </c>
      <c r="E189" s="269">
        <v>5.6986874382227048E-2</v>
      </c>
      <c r="F189" s="266">
        <v>14292</v>
      </c>
      <c r="G189" s="251">
        <v>3</v>
      </c>
      <c r="H189" s="251">
        <v>30545</v>
      </c>
    </row>
    <row r="190" spans="1:8" x14ac:dyDescent="0.2">
      <c r="A190" s="267" t="s">
        <v>53</v>
      </c>
      <c r="B190" s="82" t="s">
        <v>578</v>
      </c>
      <c r="C190" s="268">
        <v>1496860</v>
      </c>
      <c r="D190" s="269">
        <v>1.9914518185804031E-3</v>
      </c>
      <c r="E190" s="269">
        <v>5.7392016897249709E-2</v>
      </c>
      <c r="F190" s="266">
        <v>2975</v>
      </c>
      <c r="G190" s="251">
        <v>4</v>
      </c>
      <c r="H190" s="251">
        <v>33520</v>
      </c>
    </row>
    <row r="191" spans="1:8" x14ac:dyDescent="0.2">
      <c r="A191" s="267" t="s">
        <v>53</v>
      </c>
      <c r="B191" s="82" t="s">
        <v>579</v>
      </c>
      <c r="C191" s="268">
        <v>1496590</v>
      </c>
      <c r="D191" s="269">
        <v>-1.8037759042266455E-4</v>
      </c>
      <c r="E191" s="269">
        <v>5.2965963066440969E-2</v>
      </c>
      <c r="F191" s="266">
        <v>-270</v>
      </c>
      <c r="G191" s="251">
        <v>5</v>
      </c>
      <c r="H191" s="251">
        <v>33250</v>
      </c>
    </row>
    <row r="192" spans="1:8" x14ac:dyDescent="0.2">
      <c r="A192" s="267" t="s">
        <v>53</v>
      </c>
      <c r="B192" s="82" t="s">
        <v>582</v>
      </c>
      <c r="C192" s="268">
        <v>1494289</v>
      </c>
      <c r="D192" s="269">
        <v>-1.5374952391770114E-3</v>
      </c>
      <c r="E192" s="269">
        <v>4.9640353465109976E-2</v>
      </c>
      <c r="F192" s="266">
        <v>-2301</v>
      </c>
      <c r="G192" s="251">
        <v>6</v>
      </c>
      <c r="H192" s="251">
        <v>30949</v>
      </c>
    </row>
    <row r="193" spans="1:8" x14ac:dyDescent="0.2">
      <c r="A193" s="267" t="s">
        <v>53</v>
      </c>
      <c r="B193" s="82" t="s">
        <v>583</v>
      </c>
      <c r="C193" s="268">
        <v>1498787</v>
      </c>
      <c r="D193" s="269">
        <v>3.0101272243856503E-3</v>
      </c>
      <c r="E193" s="269">
        <v>4.5368026721702259E-2</v>
      </c>
      <c r="F193" s="266">
        <v>4498</v>
      </c>
      <c r="G193" s="251">
        <v>7</v>
      </c>
      <c r="H193" s="251">
        <v>35447</v>
      </c>
    </row>
    <row r="194" spans="1:8" x14ac:dyDescent="0.2">
      <c r="A194" s="267" t="s">
        <v>53</v>
      </c>
      <c r="B194" s="82" t="s">
        <v>584</v>
      </c>
      <c r="C194" s="268">
        <v>1505250</v>
      </c>
      <c r="D194" s="269">
        <v>4.3121537616752637E-3</v>
      </c>
      <c r="E194" s="269">
        <v>4.8733263986767916E-2</v>
      </c>
      <c r="F194" s="266">
        <v>6463</v>
      </c>
      <c r="G194" s="251">
        <v>8</v>
      </c>
      <c r="H194" s="251">
        <v>41910</v>
      </c>
    </row>
    <row r="195" spans="1:8" x14ac:dyDescent="0.2">
      <c r="A195" s="267" t="s">
        <v>53</v>
      </c>
      <c r="B195" s="82" t="s">
        <v>585</v>
      </c>
      <c r="C195" s="268">
        <v>1517710</v>
      </c>
      <c r="D195" s="269">
        <v>8.2776947350937657E-3</v>
      </c>
      <c r="E195" s="269">
        <v>4.8780369824458214E-2</v>
      </c>
      <c r="F195" s="266">
        <v>12460</v>
      </c>
      <c r="G195" s="251">
        <v>9</v>
      </c>
      <c r="H195" s="251">
        <v>54370</v>
      </c>
    </row>
    <row r="196" spans="1:8" x14ac:dyDescent="0.2">
      <c r="A196" s="267" t="s">
        <v>53</v>
      </c>
      <c r="B196" s="82" t="s">
        <v>586</v>
      </c>
      <c r="C196" s="268">
        <v>1530447</v>
      </c>
      <c r="D196" s="269">
        <v>8.3922488485943525E-3</v>
      </c>
      <c r="E196" s="269">
        <v>4.6066094801954893E-2</v>
      </c>
      <c r="F196" s="266">
        <v>12737</v>
      </c>
      <c r="G196" s="251">
        <v>10</v>
      </c>
      <c r="H196" s="251">
        <v>67107</v>
      </c>
    </row>
    <row r="197" spans="1:8" x14ac:dyDescent="0.2">
      <c r="A197" s="267" t="s">
        <v>53</v>
      </c>
      <c r="B197" s="82" t="s">
        <v>587</v>
      </c>
      <c r="C197" s="268">
        <v>1548821</v>
      </c>
      <c r="D197" s="269">
        <v>1.2005642795862803E-2</v>
      </c>
      <c r="E197" s="269">
        <v>4.8504168776554168E-2</v>
      </c>
      <c r="F197" s="266">
        <v>18374</v>
      </c>
      <c r="G197" s="251">
        <v>11</v>
      </c>
      <c r="H197" s="251">
        <v>85481</v>
      </c>
    </row>
    <row r="198" spans="1:8" x14ac:dyDescent="0.2">
      <c r="A198" s="267" t="s">
        <v>53</v>
      </c>
      <c r="B198" s="82" t="s">
        <v>588</v>
      </c>
      <c r="C198" s="268">
        <v>1535255</v>
      </c>
      <c r="D198" s="269">
        <v>-8.7589204950088151E-3</v>
      </c>
      <c r="E198" s="269">
        <v>4.9144423032241313E-2</v>
      </c>
      <c r="F198" s="266">
        <v>-13566</v>
      </c>
      <c r="G198" s="251">
        <v>12</v>
      </c>
      <c r="H198" s="251">
        <v>71915</v>
      </c>
    </row>
    <row r="199" spans="1:8" x14ac:dyDescent="0.2">
      <c r="A199" s="267" t="s">
        <v>74</v>
      </c>
      <c r="B199" s="82" t="s">
        <v>580</v>
      </c>
      <c r="C199" s="268">
        <v>1539143</v>
      </c>
      <c r="D199" s="269">
        <v>2.5324783179341281E-3</v>
      </c>
      <c r="E199" s="269">
        <v>4.9285951918671911E-2</v>
      </c>
      <c r="F199" s="266">
        <v>3888</v>
      </c>
      <c r="G199" s="251">
        <v>1</v>
      </c>
      <c r="H199" s="251">
        <v>3888</v>
      </c>
    </row>
    <row r="200" spans="1:8" x14ac:dyDescent="0.2">
      <c r="A200" s="267" t="s">
        <v>53</v>
      </c>
      <c r="B200" s="82" t="s">
        <v>581</v>
      </c>
      <c r="C200" s="268">
        <v>1552349</v>
      </c>
      <c r="D200" s="269">
        <v>8.5800994449507506E-3</v>
      </c>
      <c r="E200" s="269">
        <v>4.9172982029517476E-2</v>
      </c>
      <c r="F200" s="266">
        <v>13206</v>
      </c>
      <c r="G200" s="251">
        <v>2</v>
      </c>
      <c r="H200" s="251">
        <v>17094</v>
      </c>
    </row>
    <row r="201" spans="1:8" x14ac:dyDescent="0.2">
      <c r="A201" s="267" t="s">
        <v>53</v>
      </c>
      <c r="B201" s="82" t="s">
        <v>541</v>
      </c>
      <c r="C201" s="268">
        <v>1559149</v>
      </c>
      <c r="D201" s="269">
        <v>4.3804582603526043E-3</v>
      </c>
      <c r="E201" s="269">
        <v>4.3687432432884643E-2</v>
      </c>
      <c r="F201" s="266">
        <v>6800</v>
      </c>
      <c r="G201" s="251">
        <v>3</v>
      </c>
      <c r="H201" s="251">
        <v>23894</v>
      </c>
    </row>
    <row r="202" spans="1:8" x14ac:dyDescent="0.2">
      <c r="A202" s="267" t="s">
        <v>53</v>
      </c>
      <c r="B202" s="82" t="s">
        <v>578</v>
      </c>
      <c r="C202" s="268">
        <v>1569657</v>
      </c>
      <c r="D202" s="269">
        <v>6.739573959897438E-3</v>
      </c>
      <c r="E202" s="269">
        <v>4.8633138703686463E-2</v>
      </c>
      <c r="F202" s="266">
        <v>10508</v>
      </c>
      <c r="G202" s="251">
        <v>4</v>
      </c>
      <c r="H202" s="251">
        <v>34402</v>
      </c>
    </row>
    <row r="203" spans="1:8" x14ac:dyDescent="0.2">
      <c r="A203" s="267" t="s">
        <v>53</v>
      </c>
      <c r="B203" s="82" t="s">
        <v>579</v>
      </c>
      <c r="C203" s="268">
        <v>1571236</v>
      </c>
      <c r="D203" s="269">
        <v>1.0059522558112377E-3</v>
      </c>
      <c r="E203" s="269">
        <v>4.987738792855767E-2</v>
      </c>
      <c r="F203" s="266">
        <v>1579</v>
      </c>
      <c r="G203" s="251">
        <v>5</v>
      </c>
      <c r="H203" s="251">
        <v>35981</v>
      </c>
    </row>
    <row r="204" spans="1:8" x14ac:dyDescent="0.2">
      <c r="A204" s="267" t="s">
        <v>53</v>
      </c>
      <c r="B204" s="82" t="s">
        <v>582</v>
      </c>
      <c r="C204" s="268">
        <v>1576839</v>
      </c>
      <c r="D204" s="269">
        <v>3.565982449485583E-3</v>
      </c>
      <c r="E204" s="269">
        <v>5.5243664378175739E-2</v>
      </c>
      <c r="F204" s="266">
        <v>5603</v>
      </c>
      <c r="G204" s="251">
        <v>6</v>
      </c>
      <c r="H204" s="251">
        <v>41584</v>
      </c>
    </row>
    <row r="205" spans="1:8" x14ac:dyDescent="0.2">
      <c r="A205" s="267" t="s">
        <v>53</v>
      </c>
      <c r="B205" s="82" t="s">
        <v>583</v>
      </c>
      <c r="C205" s="268">
        <v>1582329</v>
      </c>
      <c r="D205" s="269">
        <v>3.4816490459710359E-3</v>
      </c>
      <c r="E205" s="269">
        <v>5.5739741537656817E-2</v>
      </c>
      <c r="F205" s="266">
        <v>5490</v>
      </c>
      <c r="G205" s="251">
        <v>7</v>
      </c>
      <c r="H205" s="251">
        <v>47074</v>
      </c>
    </row>
    <row r="206" spans="1:8" x14ac:dyDescent="0.2">
      <c r="A206" s="267" t="s">
        <v>53</v>
      </c>
      <c r="B206" s="82" t="s">
        <v>584</v>
      </c>
      <c r="C206" s="268">
        <v>1592063</v>
      </c>
      <c r="D206" s="269">
        <v>6.1516915887909196E-3</v>
      </c>
      <c r="E206" s="269">
        <v>5.7673476166749671E-2</v>
      </c>
      <c r="F206" s="266">
        <v>9734</v>
      </c>
      <c r="G206" s="251">
        <v>8</v>
      </c>
      <c r="H206" s="251">
        <v>56808</v>
      </c>
    </row>
    <row r="207" spans="1:8" x14ac:dyDescent="0.2">
      <c r="A207" s="267" t="s">
        <v>53</v>
      </c>
      <c r="B207" s="82" t="s">
        <v>585</v>
      </c>
      <c r="C207" s="268">
        <v>1608623</v>
      </c>
      <c r="D207" s="269">
        <v>1.0401598429207848E-2</v>
      </c>
      <c r="E207" s="269">
        <v>5.9901430444551318E-2</v>
      </c>
      <c r="F207" s="266">
        <v>16560</v>
      </c>
      <c r="G207" s="251">
        <v>9</v>
      </c>
      <c r="H207" s="251">
        <v>73368</v>
      </c>
    </row>
    <row r="208" spans="1:8" x14ac:dyDescent="0.2">
      <c r="A208" s="267" t="s">
        <v>53</v>
      </c>
      <c r="B208" s="82" t="s">
        <v>586</v>
      </c>
      <c r="C208" s="268">
        <v>1627392</v>
      </c>
      <c r="D208" s="269">
        <v>1.1667743156724697E-2</v>
      </c>
      <c r="E208" s="269">
        <v>6.3344238644003958E-2</v>
      </c>
      <c r="F208" s="266">
        <v>18769</v>
      </c>
      <c r="G208" s="251">
        <v>10</v>
      </c>
      <c r="H208" s="251">
        <v>92137</v>
      </c>
    </row>
    <row r="209" spans="1:8" x14ac:dyDescent="0.2">
      <c r="A209" s="267" t="s">
        <v>53</v>
      </c>
      <c r="B209" s="82" t="s">
        <v>587</v>
      </c>
      <c r="C209" s="268">
        <v>1643345</v>
      </c>
      <c r="D209" s="269">
        <v>9.802801046090881E-3</v>
      </c>
      <c r="E209" s="269">
        <v>6.1029647712679491E-2</v>
      </c>
      <c r="F209" s="266">
        <v>15953</v>
      </c>
      <c r="G209" s="251">
        <v>11</v>
      </c>
      <c r="H209" s="251">
        <v>108090</v>
      </c>
    </row>
    <row r="210" spans="1:8" x14ac:dyDescent="0.2">
      <c r="A210" s="267" t="s">
        <v>53</v>
      </c>
      <c r="B210" s="82" t="s">
        <v>588</v>
      </c>
      <c r="C210" s="268">
        <v>1624237</v>
      </c>
      <c r="D210" s="269">
        <v>-1.1627503658696137E-2</v>
      </c>
      <c r="E210" s="269">
        <v>5.7959101256794376E-2</v>
      </c>
      <c r="F210" s="266">
        <v>-19108</v>
      </c>
      <c r="G210" s="251">
        <v>12</v>
      </c>
      <c r="H210" s="251">
        <v>88982</v>
      </c>
    </row>
    <row r="211" spans="1:8" x14ac:dyDescent="0.2">
      <c r="A211" s="267" t="s">
        <v>75</v>
      </c>
      <c r="B211" s="82" t="s">
        <v>580</v>
      </c>
      <c r="C211" s="268">
        <v>1635012</v>
      </c>
      <c r="D211" s="269">
        <v>6.6338840945010524E-3</v>
      </c>
      <c r="E211" s="269">
        <v>6.2287259858245791E-2</v>
      </c>
      <c r="F211" s="266">
        <v>10775</v>
      </c>
      <c r="G211" s="251">
        <v>1</v>
      </c>
      <c r="H211" s="251">
        <v>10775</v>
      </c>
    </row>
    <row r="212" spans="1:8" x14ac:dyDescent="0.2">
      <c r="A212" s="267" t="s">
        <v>53</v>
      </c>
      <c r="B212" s="82" t="s">
        <v>581</v>
      </c>
      <c r="C212" s="268">
        <v>1640265</v>
      </c>
      <c r="D212" s="269">
        <v>3.2128204563637297E-3</v>
      </c>
      <c r="E212" s="269">
        <v>5.6634171826051904E-2</v>
      </c>
      <c r="F212" s="266">
        <v>5253</v>
      </c>
      <c r="G212" s="251">
        <v>2</v>
      </c>
      <c r="H212" s="251">
        <v>16028</v>
      </c>
    </row>
    <row r="213" spans="1:8" x14ac:dyDescent="0.2">
      <c r="A213" s="267" t="s">
        <v>53</v>
      </c>
      <c r="B213" s="82" t="s">
        <v>541</v>
      </c>
      <c r="C213" s="268">
        <v>1661636</v>
      </c>
      <c r="D213" s="269">
        <v>1.3028992266493455E-2</v>
      </c>
      <c r="E213" s="269">
        <v>6.573265287666552E-2</v>
      </c>
      <c r="F213" s="266">
        <v>21371</v>
      </c>
      <c r="G213" s="251">
        <v>3</v>
      </c>
      <c r="H213" s="251">
        <v>37399</v>
      </c>
    </row>
    <row r="214" spans="1:8" x14ac:dyDescent="0.2">
      <c r="A214" s="267" t="s">
        <v>53</v>
      </c>
      <c r="B214" s="82" t="s">
        <v>578</v>
      </c>
      <c r="C214" s="268">
        <v>1662463</v>
      </c>
      <c r="D214" s="269">
        <v>4.977022645151763E-4</v>
      </c>
      <c r="E214" s="269">
        <v>5.9125019032820525E-2</v>
      </c>
      <c r="F214" s="266">
        <v>827</v>
      </c>
      <c r="G214" s="251">
        <v>4</v>
      </c>
      <c r="H214" s="251">
        <v>38226</v>
      </c>
    </row>
    <row r="215" spans="1:8" x14ac:dyDescent="0.2">
      <c r="A215" s="267" t="s">
        <v>53</v>
      </c>
      <c r="B215" s="82" t="s">
        <v>579</v>
      </c>
      <c r="C215" s="268">
        <v>1664615</v>
      </c>
      <c r="D215" s="269">
        <v>1.2944648993691299E-3</v>
      </c>
      <c r="E215" s="269">
        <v>5.9430282911033139E-2</v>
      </c>
      <c r="F215" s="266">
        <v>2152</v>
      </c>
      <c r="G215" s="251">
        <v>5</v>
      </c>
      <c r="H215" s="251">
        <v>40378</v>
      </c>
    </row>
    <row r="216" spans="1:8" x14ac:dyDescent="0.2">
      <c r="A216" s="267" t="s">
        <v>53</v>
      </c>
      <c r="B216" s="82" t="s">
        <v>582</v>
      </c>
      <c r="C216" s="268">
        <v>1672581</v>
      </c>
      <c r="D216" s="269">
        <v>4.7854909393463263E-3</v>
      </c>
      <c r="E216" s="269">
        <v>6.0717676313180924E-2</v>
      </c>
      <c r="F216" s="266">
        <v>7966</v>
      </c>
      <c r="G216" s="251">
        <v>6</v>
      </c>
      <c r="H216" s="251">
        <v>48344</v>
      </c>
    </row>
    <row r="217" spans="1:8" x14ac:dyDescent="0.2">
      <c r="A217" s="267" t="s">
        <v>53</v>
      </c>
      <c r="B217" s="82" t="s">
        <v>583</v>
      </c>
      <c r="C217" s="268">
        <v>1675221</v>
      </c>
      <c r="D217" s="269">
        <v>1.5783988936859394E-3</v>
      </c>
      <c r="E217" s="269">
        <v>5.8705869638994157E-2</v>
      </c>
      <c r="F217" s="266">
        <v>2640</v>
      </c>
      <c r="G217" s="251">
        <v>7</v>
      </c>
      <c r="H217" s="251">
        <v>50984</v>
      </c>
    </row>
    <row r="218" spans="1:8" x14ac:dyDescent="0.2">
      <c r="A218" s="267" t="s">
        <v>53</v>
      </c>
      <c r="B218" s="82" t="s">
        <v>584</v>
      </c>
      <c r="C218" s="268">
        <v>1694618</v>
      </c>
      <c r="D218" s="269">
        <v>1.1578770800986904E-2</v>
      </c>
      <c r="E218" s="269">
        <v>6.4416420706969513E-2</v>
      </c>
      <c r="F218" s="266">
        <v>19397</v>
      </c>
      <c r="G218" s="251">
        <v>8</v>
      </c>
      <c r="H218" s="251">
        <v>70381</v>
      </c>
    </row>
    <row r="219" spans="1:8" x14ac:dyDescent="0.2">
      <c r="A219" s="267" t="s">
        <v>53</v>
      </c>
      <c r="B219" s="82" t="s">
        <v>585</v>
      </c>
      <c r="C219" s="268">
        <v>1708982</v>
      </c>
      <c r="D219" s="269">
        <v>8.4762465641223805E-3</v>
      </c>
      <c r="E219" s="269">
        <v>6.2388141907706141E-2</v>
      </c>
      <c r="F219" s="266">
        <v>14364</v>
      </c>
      <c r="G219" s="251">
        <v>9</v>
      </c>
      <c r="H219" s="251">
        <v>84745</v>
      </c>
    </row>
    <row r="220" spans="1:8" x14ac:dyDescent="0.2">
      <c r="A220" s="267" t="s">
        <v>53</v>
      </c>
      <c r="B220" s="82" t="s">
        <v>586</v>
      </c>
      <c r="C220" s="268">
        <v>1728026</v>
      </c>
      <c r="D220" s="269">
        <v>1.1143476057676516E-2</v>
      </c>
      <c r="E220" s="269">
        <v>6.1837590451470748E-2</v>
      </c>
      <c r="F220" s="266">
        <v>19044</v>
      </c>
      <c r="G220" s="251">
        <v>10</v>
      </c>
      <c r="H220" s="251">
        <v>103789</v>
      </c>
    </row>
    <row r="221" spans="1:8" x14ac:dyDescent="0.2">
      <c r="A221" s="267" t="s">
        <v>53</v>
      </c>
      <c r="B221" s="82" t="s">
        <v>587</v>
      </c>
      <c r="C221" s="268">
        <v>1740013</v>
      </c>
      <c r="D221" s="269">
        <v>6.9368169228936072E-3</v>
      </c>
      <c r="E221" s="269">
        <v>5.8823923156732238E-2</v>
      </c>
      <c r="F221" s="266">
        <v>11987</v>
      </c>
      <c r="G221" s="251">
        <v>11</v>
      </c>
      <c r="H221" s="251">
        <v>115776</v>
      </c>
    </row>
    <row r="222" spans="1:8" x14ac:dyDescent="0.2">
      <c r="A222" s="267" t="s">
        <v>53</v>
      </c>
      <c r="B222" s="82" t="s">
        <v>588</v>
      </c>
      <c r="C222" s="268">
        <v>1717868</v>
      </c>
      <c r="D222" s="269">
        <v>-1.2726916408095756E-2</v>
      </c>
      <c r="E222" s="269">
        <v>5.7646144004846578E-2</v>
      </c>
      <c r="F222" s="266">
        <v>-22145</v>
      </c>
      <c r="G222" s="251">
        <v>12</v>
      </c>
      <c r="H222" s="251">
        <v>93631</v>
      </c>
    </row>
    <row r="223" spans="1:8" x14ac:dyDescent="0.2">
      <c r="A223" s="267" t="s">
        <v>76</v>
      </c>
      <c r="B223" s="82" t="s">
        <v>580</v>
      </c>
      <c r="C223" s="268">
        <v>1723991</v>
      </c>
      <c r="D223" s="269">
        <v>3.5643017973441271E-3</v>
      </c>
      <c r="E223" s="269">
        <v>5.4421007307591696E-2</v>
      </c>
      <c r="F223" s="266">
        <v>6123</v>
      </c>
      <c r="G223" s="251">
        <v>1</v>
      </c>
      <c r="H223" s="251">
        <v>6123</v>
      </c>
    </row>
    <row r="224" spans="1:8" x14ac:dyDescent="0.2">
      <c r="A224" s="267" t="s">
        <v>53</v>
      </c>
      <c r="B224" s="82" t="s">
        <v>581</v>
      </c>
      <c r="C224" s="268">
        <v>1738722</v>
      </c>
      <c r="D224" s="269">
        <v>8.5447081800311686E-3</v>
      </c>
      <c r="E224" s="269">
        <v>6.0025056926777065E-2</v>
      </c>
      <c r="F224" s="266">
        <v>14731</v>
      </c>
      <c r="G224" s="251">
        <v>2</v>
      </c>
      <c r="H224" s="251">
        <v>20854</v>
      </c>
    </row>
    <row r="225" spans="1:8" x14ac:dyDescent="0.2">
      <c r="A225" s="267" t="s">
        <v>53</v>
      </c>
      <c r="B225" s="82" t="s">
        <v>541</v>
      </c>
      <c r="C225" s="268">
        <v>1743804</v>
      </c>
      <c r="D225" s="269">
        <v>2.9228364281350672E-3</v>
      </c>
      <c r="E225" s="269">
        <v>4.9450060061289047E-2</v>
      </c>
      <c r="F225" s="266">
        <v>5082</v>
      </c>
      <c r="G225" s="251">
        <v>3</v>
      </c>
      <c r="H225" s="251">
        <v>25936</v>
      </c>
    </row>
    <row r="226" spans="1:8" x14ac:dyDescent="0.2">
      <c r="A226" s="267" t="s">
        <v>53</v>
      </c>
      <c r="B226" s="82" t="s">
        <v>578</v>
      </c>
      <c r="C226" s="268">
        <v>1749012</v>
      </c>
      <c r="D226" s="269">
        <v>2.9865741792081124E-3</v>
      </c>
      <c r="E226" s="269">
        <v>5.206070751649805E-2</v>
      </c>
      <c r="F226" s="266">
        <v>5208</v>
      </c>
      <c r="G226" s="251">
        <v>4</v>
      </c>
      <c r="H226" s="251">
        <v>31144</v>
      </c>
    </row>
    <row r="227" spans="1:8" x14ac:dyDescent="0.2">
      <c r="A227" s="267" t="s">
        <v>53</v>
      </c>
      <c r="B227" s="82" t="s">
        <v>579</v>
      </c>
      <c r="C227" s="268">
        <v>1752923</v>
      </c>
      <c r="D227" s="269">
        <v>2.2361195920896915E-3</v>
      </c>
      <c r="E227" s="269">
        <v>5.3050104678859622E-2</v>
      </c>
      <c r="F227" s="266">
        <v>3911</v>
      </c>
      <c r="G227" s="251">
        <v>5</v>
      </c>
      <c r="H227" s="251">
        <v>35055</v>
      </c>
    </row>
    <row r="228" spans="1:8" x14ac:dyDescent="0.2">
      <c r="A228" s="267" t="s">
        <v>53</v>
      </c>
      <c r="B228" s="82" t="s">
        <v>582</v>
      </c>
      <c r="C228" s="268">
        <v>1755753</v>
      </c>
      <c r="D228" s="269">
        <v>1.6144462706007001E-3</v>
      </c>
      <c r="E228" s="269">
        <v>4.972673969153063E-2</v>
      </c>
      <c r="F228" s="266">
        <v>2830</v>
      </c>
      <c r="G228" s="251">
        <v>6</v>
      </c>
      <c r="H228" s="251">
        <v>37885</v>
      </c>
    </row>
    <row r="229" spans="1:8" x14ac:dyDescent="0.2">
      <c r="A229" s="267" t="s">
        <v>53</v>
      </c>
      <c r="B229" s="82" t="s">
        <v>583</v>
      </c>
      <c r="C229" s="268">
        <v>1750450</v>
      </c>
      <c r="D229" s="269">
        <v>-3.0203565080053618E-3</v>
      </c>
      <c r="E229" s="269">
        <v>4.4906910789680898E-2</v>
      </c>
      <c r="F229" s="266">
        <v>-5303</v>
      </c>
      <c r="G229" s="251">
        <v>7</v>
      </c>
      <c r="H229" s="251">
        <v>32582</v>
      </c>
    </row>
    <row r="230" spans="1:8" x14ac:dyDescent="0.2">
      <c r="A230" s="267" t="s">
        <v>53</v>
      </c>
      <c r="B230" s="82" t="s">
        <v>584</v>
      </c>
      <c r="C230" s="268">
        <v>1766168</v>
      </c>
      <c r="D230" s="269">
        <v>8.9794052957810067E-3</v>
      </c>
      <c r="E230" s="269">
        <v>4.2221904877677519E-2</v>
      </c>
      <c r="F230" s="266">
        <v>15718</v>
      </c>
      <c r="G230" s="251">
        <v>8</v>
      </c>
      <c r="H230" s="251">
        <v>48300</v>
      </c>
    </row>
    <row r="231" spans="1:8" x14ac:dyDescent="0.2">
      <c r="A231" s="267" t="s">
        <v>53</v>
      </c>
      <c r="B231" s="82" t="s">
        <v>585</v>
      </c>
      <c r="C231" s="268">
        <v>1774072</v>
      </c>
      <c r="D231" s="269">
        <v>4.4752254598656727E-3</v>
      </c>
      <c r="E231" s="269">
        <v>3.8087001501478701E-2</v>
      </c>
      <c r="F231" s="266">
        <v>7904</v>
      </c>
      <c r="G231" s="251">
        <v>9</v>
      </c>
      <c r="H231" s="251">
        <v>56204</v>
      </c>
    </row>
    <row r="232" spans="1:8" x14ac:dyDescent="0.2">
      <c r="A232" s="267" t="s">
        <v>53</v>
      </c>
      <c r="B232" s="82" t="s">
        <v>586</v>
      </c>
      <c r="C232" s="268">
        <v>1782918</v>
      </c>
      <c r="D232" s="269">
        <v>4.9862688774751085E-3</v>
      </c>
      <c r="E232" s="269">
        <v>3.176572574718195E-2</v>
      </c>
      <c r="F232" s="266">
        <v>8846</v>
      </c>
      <c r="G232" s="251">
        <v>10</v>
      </c>
      <c r="H232" s="251">
        <v>65050</v>
      </c>
    </row>
    <row r="233" spans="1:8" x14ac:dyDescent="0.2">
      <c r="A233" s="267" t="s">
        <v>53</v>
      </c>
      <c r="B233" s="82" t="s">
        <v>587</v>
      </c>
      <c r="C233" s="268">
        <v>1792036</v>
      </c>
      <c r="D233" s="269">
        <v>5.1140882530773535E-3</v>
      </c>
      <c r="E233" s="269">
        <v>2.9898052485814786E-2</v>
      </c>
      <c r="F233" s="266">
        <v>9118</v>
      </c>
      <c r="G233" s="251">
        <v>11</v>
      </c>
      <c r="H233" s="251">
        <v>74168</v>
      </c>
    </row>
    <row r="234" spans="1:8" x14ac:dyDescent="0.2">
      <c r="A234" s="267" t="s">
        <v>53</v>
      </c>
      <c r="B234" s="82" t="s">
        <v>588</v>
      </c>
      <c r="C234" s="268">
        <v>1761000</v>
      </c>
      <c r="D234" s="269">
        <v>-1.7318848505275541E-2</v>
      </c>
      <c r="E234" s="269">
        <v>2.5107866262134237E-2</v>
      </c>
      <c r="F234" s="266">
        <v>-31036</v>
      </c>
      <c r="G234" s="251">
        <v>12</v>
      </c>
      <c r="H234" s="251">
        <v>43132</v>
      </c>
    </row>
    <row r="235" spans="1:8" x14ac:dyDescent="0.2">
      <c r="A235" s="267" t="s">
        <v>77</v>
      </c>
      <c r="B235" s="82" t="s">
        <v>580</v>
      </c>
      <c r="C235" s="268">
        <v>1778570</v>
      </c>
      <c r="D235" s="269">
        <v>9.9772856331630244E-3</v>
      </c>
      <c r="E235" s="269">
        <v>3.1658517938898845E-2</v>
      </c>
      <c r="F235" s="266">
        <v>17570</v>
      </c>
      <c r="G235" s="251">
        <v>1</v>
      </c>
      <c r="H235" s="251">
        <v>17570</v>
      </c>
    </row>
    <row r="236" spans="1:8" x14ac:dyDescent="0.2">
      <c r="A236" s="267" t="s">
        <v>53</v>
      </c>
      <c r="B236" s="82" t="s">
        <v>581</v>
      </c>
      <c r="C236" s="268">
        <v>1792233</v>
      </c>
      <c r="D236" s="269">
        <v>7.6820142024209837E-3</v>
      </c>
      <c r="E236" s="269">
        <v>3.0776052755989713E-2</v>
      </c>
      <c r="F236" s="266">
        <v>13663</v>
      </c>
      <c r="G236" s="251">
        <v>2</v>
      </c>
      <c r="H236" s="251">
        <v>31233</v>
      </c>
    </row>
    <row r="237" spans="1:8" x14ac:dyDescent="0.2">
      <c r="A237" s="267" t="s">
        <v>53</v>
      </c>
      <c r="B237" s="82" t="s">
        <v>541</v>
      </c>
      <c r="C237" s="268">
        <v>1796144</v>
      </c>
      <c r="D237" s="269">
        <v>2.1821939446489136E-3</v>
      </c>
      <c r="E237" s="269">
        <v>3.0014841117464997E-2</v>
      </c>
      <c r="F237" s="266">
        <v>3911</v>
      </c>
      <c r="G237" s="251">
        <v>3</v>
      </c>
      <c r="H237" s="251">
        <v>35144</v>
      </c>
    </row>
    <row r="238" spans="1:8" x14ac:dyDescent="0.2">
      <c r="A238" s="267" t="s">
        <v>53</v>
      </c>
      <c r="B238" s="82" t="s">
        <v>578</v>
      </c>
      <c r="C238" s="268">
        <v>1798713</v>
      </c>
      <c r="D238" s="269">
        <v>1.4302862131321259E-3</v>
      </c>
      <c r="E238" s="269">
        <v>2.8416614637292392E-2</v>
      </c>
      <c r="F238" s="266">
        <v>2569</v>
      </c>
      <c r="G238" s="251">
        <v>4</v>
      </c>
      <c r="H238" s="251">
        <v>37713</v>
      </c>
    </row>
    <row r="239" spans="1:8" x14ac:dyDescent="0.2">
      <c r="A239" s="267" t="s">
        <v>53</v>
      </c>
      <c r="B239" s="82" t="s">
        <v>579</v>
      </c>
      <c r="C239" s="268">
        <v>1798861</v>
      </c>
      <c r="D239" s="269">
        <v>8.2281053175314867E-5</v>
      </c>
      <c r="E239" s="269">
        <v>2.6206513349416927E-2</v>
      </c>
      <c r="F239" s="266">
        <v>148</v>
      </c>
      <c r="G239" s="251">
        <v>5</v>
      </c>
      <c r="H239" s="251">
        <v>37861</v>
      </c>
    </row>
    <row r="240" spans="1:8" x14ac:dyDescent="0.2">
      <c r="A240" s="267" t="s">
        <v>53</v>
      </c>
      <c r="B240" s="82" t="s">
        <v>582</v>
      </c>
      <c r="C240" s="268">
        <v>1796535</v>
      </c>
      <c r="D240" s="269">
        <v>-1.293040429471759E-3</v>
      </c>
      <c r="E240" s="269">
        <v>2.3227640790020043E-2</v>
      </c>
      <c r="F240" s="266">
        <v>-2326</v>
      </c>
      <c r="G240" s="251">
        <v>6</v>
      </c>
      <c r="H240" s="251">
        <v>35535</v>
      </c>
    </row>
    <row r="241" spans="1:8" x14ac:dyDescent="0.2">
      <c r="A241" s="267" t="s">
        <v>53</v>
      </c>
      <c r="B241" s="82" t="s">
        <v>583</v>
      </c>
      <c r="C241" s="268">
        <v>1792119</v>
      </c>
      <c r="D241" s="269">
        <v>-2.4580651086675287E-3</v>
      </c>
      <c r="E241" s="269">
        <v>2.3804735925047948E-2</v>
      </c>
      <c r="F241" s="266">
        <v>-4416</v>
      </c>
      <c r="G241" s="251">
        <v>7</v>
      </c>
      <c r="H241" s="251">
        <v>31119</v>
      </c>
    </row>
    <row r="242" spans="1:8" x14ac:dyDescent="0.2">
      <c r="A242" s="267" t="s">
        <v>53</v>
      </c>
      <c r="B242" s="82" t="s">
        <v>584</v>
      </c>
      <c r="C242" s="268">
        <v>1800138</v>
      </c>
      <c r="D242" s="269">
        <v>4.4745912520318676E-3</v>
      </c>
      <c r="E242" s="269">
        <v>1.9233730879508526E-2</v>
      </c>
      <c r="F242" s="266">
        <v>8019</v>
      </c>
      <c r="G242" s="251">
        <v>8</v>
      </c>
      <c r="H242" s="251">
        <v>39138</v>
      </c>
    </row>
    <row r="243" spans="1:8" x14ac:dyDescent="0.2">
      <c r="A243" s="267" t="s">
        <v>53</v>
      </c>
      <c r="B243" s="82" t="s">
        <v>585</v>
      </c>
      <c r="C243" s="268">
        <v>1815615</v>
      </c>
      <c r="D243" s="269">
        <v>8.5976741783129196E-3</v>
      </c>
      <c r="E243" s="269">
        <v>2.341674971478036E-2</v>
      </c>
      <c r="F243" s="266">
        <v>15477</v>
      </c>
      <c r="G243" s="251">
        <v>9</v>
      </c>
      <c r="H243" s="251">
        <v>54615</v>
      </c>
    </row>
    <row r="244" spans="1:8" x14ac:dyDescent="0.2">
      <c r="A244" s="267" t="s">
        <v>53</v>
      </c>
      <c r="B244" s="82" t="s">
        <v>586</v>
      </c>
      <c r="C244" s="268">
        <v>1828691</v>
      </c>
      <c r="D244" s="269">
        <v>7.201967377445051E-3</v>
      </c>
      <c r="E244" s="269">
        <v>2.5673081992553692E-2</v>
      </c>
      <c r="F244" s="266">
        <v>13076</v>
      </c>
      <c r="G244" s="251">
        <v>10</v>
      </c>
      <c r="H244" s="251">
        <v>67691</v>
      </c>
    </row>
    <row r="245" spans="1:8" x14ac:dyDescent="0.2">
      <c r="A245" s="267" t="s">
        <v>53</v>
      </c>
      <c r="B245" s="82" t="s">
        <v>587</v>
      </c>
      <c r="C245" s="268">
        <v>1840150</v>
      </c>
      <c r="D245" s="269">
        <v>6.2662308722467586E-3</v>
      </c>
      <c r="E245" s="269">
        <v>2.6848790984109749E-2</v>
      </c>
      <c r="F245" s="266">
        <v>11459</v>
      </c>
      <c r="G245" s="251">
        <v>11</v>
      </c>
      <c r="H245" s="251">
        <v>79150</v>
      </c>
    </row>
    <row r="246" spans="1:8" x14ac:dyDescent="0.2">
      <c r="A246" s="267" t="s">
        <v>53</v>
      </c>
      <c r="B246" s="82" t="s">
        <v>588</v>
      </c>
      <c r="C246" s="268">
        <v>1812699</v>
      </c>
      <c r="D246" s="269">
        <v>-1.4917805613672841E-2</v>
      </c>
      <c r="E246" s="269">
        <v>2.9357751277683031E-2</v>
      </c>
      <c r="F246" s="266">
        <v>-27451</v>
      </c>
      <c r="G246" s="251">
        <v>12</v>
      </c>
      <c r="H246" s="251">
        <v>51699</v>
      </c>
    </row>
    <row r="247" spans="1:8" x14ac:dyDescent="0.2">
      <c r="A247" s="267" t="s">
        <v>78</v>
      </c>
      <c r="B247" s="82" t="s">
        <v>580</v>
      </c>
      <c r="C247" s="268">
        <v>1822293</v>
      </c>
      <c r="D247" s="269">
        <v>5.2926602817124913E-3</v>
      </c>
      <c r="E247" s="269">
        <v>2.4583232596973925E-2</v>
      </c>
      <c r="F247" s="266">
        <v>9594</v>
      </c>
      <c r="G247" s="251">
        <v>1</v>
      </c>
      <c r="H247" s="251">
        <v>9594</v>
      </c>
    </row>
    <row r="248" spans="1:8" x14ac:dyDescent="0.2">
      <c r="A248" s="267" t="s">
        <v>53</v>
      </c>
      <c r="B248" s="82" t="s">
        <v>581</v>
      </c>
      <c r="C248" s="268">
        <v>1837966</v>
      </c>
      <c r="D248" s="269">
        <v>8.6007025214935862E-3</v>
      </c>
      <c r="E248" s="269">
        <v>2.5517329499010533E-2</v>
      </c>
      <c r="F248" s="266">
        <v>15673</v>
      </c>
      <c r="G248" s="251">
        <v>2</v>
      </c>
      <c r="H248" s="251">
        <v>25267</v>
      </c>
    </row>
    <row r="249" spans="1:8" x14ac:dyDescent="0.2">
      <c r="A249" s="267" t="s">
        <v>53</v>
      </c>
      <c r="B249" s="82" t="s">
        <v>541</v>
      </c>
      <c r="C249" s="268">
        <v>1831940</v>
      </c>
      <c r="D249" s="269">
        <v>-3.2786243053462005E-3</v>
      </c>
      <c r="E249" s="269">
        <v>1.9929359784070844E-2</v>
      </c>
      <c r="F249" s="266">
        <v>-6026</v>
      </c>
      <c r="G249" s="251">
        <v>3</v>
      </c>
      <c r="H249" s="251">
        <v>19241</v>
      </c>
    </row>
    <row r="250" spans="1:8" x14ac:dyDescent="0.2">
      <c r="A250" s="267" t="s">
        <v>53</v>
      </c>
      <c r="B250" s="82" t="s">
        <v>578</v>
      </c>
      <c r="C250" s="268">
        <v>1793795</v>
      </c>
      <c r="D250" s="269">
        <v>-2.0822188499623362E-2</v>
      </c>
      <c r="E250" s="269">
        <v>-2.7341771588907937E-3</v>
      </c>
      <c r="F250" s="266">
        <v>-38145</v>
      </c>
      <c r="G250" s="251">
        <v>4</v>
      </c>
      <c r="H250" s="251">
        <v>-18904</v>
      </c>
    </row>
    <row r="251" spans="1:8" x14ac:dyDescent="0.2">
      <c r="A251" s="267" t="s">
        <v>53</v>
      </c>
      <c r="B251" s="82" t="s">
        <v>579</v>
      </c>
      <c r="C251" s="268">
        <v>1770324</v>
      </c>
      <c r="D251" s="269">
        <v>-1.3084549795266409E-2</v>
      </c>
      <c r="E251" s="269">
        <v>-1.5863927229508024E-2</v>
      </c>
      <c r="F251" s="266">
        <v>-23471</v>
      </c>
      <c r="G251" s="251">
        <v>5</v>
      </c>
      <c r="H251" s="251">
        <v>-42375</v>
      </c>
    </row>
    <row r="252" spans="1:8" x14ac:dyDescent="0.2">
      <c r="A252" s="267" t="s">
        <v>53</v>
      </c>
      <c r="B252" s="82" t="s">
        <v>582</v>
      </c>
      <c r="C252" s="268">
        <v>1755765</v>
      </c>
      <c r="D252" s="269">
        <v>-8.2239183335931498E-3</v>
      </c>
      <c r="E252" s="269">
        <v>-2.2693685344287728E-2</v>
      </c>
      <c r="F252" s="266">
        <v>-14559</v>
      </c>
      <c r="G252" s="251">
        <v>6</v>
      </c>
      <c r="H252" s="251">
        <v>-56934</v>
      </c>
    </row>
    <row r="253" spans="1:8" x14ac:dyDescent="0.2">
      <c r="A253" s="267" t="s">
        <v>53</v>
      </c>
      <c r="B253" s="82" t="s">
        <v>583</v>
      </c>
      <c r="C253" s="268">
        <v>1742635</v>
      </c>
      <c r="D253" s="269">
        <v>-7.4782217437983078E-3</v>
      </c>
      <c r="E253" s="269">
        <v>-2.7612005675962337E-2</v>
      </c>
      <c r="F253" s="266">
        <v>-13130</v>
      </c>
      <c r="G253" s="251">
        <v>7</v>
      </c>
      <c r="H253" s="251">
        <v>-70064</v>
      </c>
    </row>
    <row r="254" spans="1:8" x14ac:dyDescent="0.2">
      <c r="A254" s="267" t="s">
        <v>53</v>
      </c>
      <c r="B254" s="82" t="s">
        <v>584</v>
      </c>
      <c r="C254" s="268">
        <v>1758496</v>
      </c>
      <c r="D254" s="269">
        <v>9.1017338685381866E-3</v>
      </c>
      <c r="E254" s="270">
        <v>-2.3132670939672417E-2</v>
      </c>
      <c r="F254" s="268">
        <v>15861</v>
      </c>
      <c r="G254" s="251">
        <v>8</v>
      </c>
      <c r="H254" s="251">
        <v>-54203</v>
      </c>
    </row>
    <row r="255" spans="1:8" x14ac:dyDescent="0.2">
      <c r="A255" s="267" t="s">
        <v>53</v>
      </c>
      <c r="B255" s="82" t="s">
        <v>585</v>
      </c>
      <c r="C255" s="268">
        <v>1769661</v>
      </c>
      <c r="D255" s="269">
        <v>6.3491756591997905E-3</v>
      </c>
      <c r="E255" s="269">
        <v>-2.5310432002379368E-2</v>
      </c>
      <c r="F255" s="266">
        <v>11165</v>
      </c>
      <c r="G255" s="251">
        <v>9</v>
      </c>
      <c r="H255" s="251">
        <v>-43038</v>
      </c>
    </row>
    <row r="256" spans="1:8" x14ac:dyDescent="0.2">
      <c r="A256" s="267" t="s">
        <v>53</v>
      </c>
      <c r="B256" s="82" t="s">
        <v>586</v>
      </c>
      <c r="C256" s="268">
        <v>1788334</v>
      </c>
      <c r="D256" s="269">
        <v>1.0551738440300218E-2</v>
      </c>
      <c r="E256" s="269">
        <v>-2.2068791282945033E-2</v>
      </c>
      <c r="F256" s="266">
        <v>18673</v>
      </c>
      <c r="G256" s="251">
        <v>10</v>
      </c>
      <c r="H256" s="251">
        <v>-24365</v>
      </c>
    </row>
    <row r="257" spans="1:8" x14ac:dyDescent="0.2">
      <c r="A257" s="267" t="s">
        <v>53</v>
      </c>
      <c r="B257" s="82" t="s">
        <v>587</v>
      </c>
      <c r="C257" s="268">
        <v>1805269</v>
      </c>
      <c r="D257" s="269">
        <v>9.4697075602208081E-3</v>
      </c>
      <c r="E257" s="269">
        <v>-1.8955519930440423E-2</v>
      </c>
      <c r="F257" s="266">
        <v>16935</v>
      </c>
      <c r="G257" s="251">
        <v>11</v>
      </c>
      <c r="H257" s="251">
        <v>-7430</v>
      </c>
    </row>
    <row r="258" spans="1:8" x14ac:dyDescent="0.2">
      <c r="A258" s="267" t="s">
        <v>53</v>
      </c>
      <c r="B258" s="82" t="s">
        <v>588</v>
      </c>
      <c r="C258" s="268">
        <v>1780367</v>
      </c>
      <c r="D258" s="269">
        <v>-1.3794066147482686E-2</v>
      </c>
      <c r="E258" s="269">
        <v>-1.7836386515356351E-2</v>
      </c>
      <c r="F258" s="266">
        <v>-24902</v>
      </c>
      <c r="G258" s="251">
        <v>12</v>
      </c>
      <c r="H258" s="251">
        <v>-32332</v>
      </c>
    </row>
    <row r="259" spans="1:8" x14ac:dyDescent="0.2">
      <c r="A259" s="267" t="s">
        <v>413</v>
      </c>
      <c r="B259" s="82" t="s">
        <v>580</v>
      </c>
      <c r="C259" s="268">
        <v>1787122</v>
      </c>
      <c r="D259" s="269">
        <v>3.7941615408507712E-3</v>
      </c>
      <c r="E259" s="269">
        <v>-1.9300408880459918E-2</v>
      </c>
      <c r="F259" s="266">
        <v>6755</v>
      </c>
      <c r="G259" s="251">
        <v>1</v>
      </c>
      <c r="H259" s="251">
        <v>6755</v>
      </c>
    </row>
    <row r="260" spans="1:8" x14ac:dyDescent="0.2">
      <c r="A260" s="267" t="s">
        <v>53</v>
      </c>
      <c r="B260" s="82" t="s">
        <v>581</v>
      </c>
      <c r="C260" s="268">
        <v>1800733</v>
      </c>
      <c r="D260" s="269">
        <v>7.6161560318770416E-3</v>
      </c>
      <c r="E260" s="269">
        <v>-2.0257719674901531E-2</v>
      </c>
      <c r="F260" s="266">
        <v>13611</v>
      </c>
      <c r="G260" s="251">
        <v>2</v>
      </c>
      <c r="H260" s="251">
        <v>20366</v>
      </c>
    </row>
    <row r="261" spans="1:8" x14ac:dyDescent="0.2">
      <c r="A261" s="267" t="s">
        <v>53</v>
      </c>
      <c r="B261" s="82" t="s">
        <v>541</v>
      </c>
      <c r="C261" s="268">
        <v>1803619</v>
      </c>
      <c r="D261" s="269">
        <v>1.6026806861428877E-3</v>
      </c>
      <c r="E261" s="269">
        <v>-1.5459567453082523E-2</v>
      </c>
      <c r="F261" s="266">
        <v>2886</v>
      </c>
      <c r="G261" s="251">
        <v>3</v>
      </c>
      <c r="H261" s="251">
        <v>23252</v>
      </c>
    </row>
    <row r="262" spans="1:8" x14ac:dyDescent="0.2">
      <c r="A262" s="267" t="s">
        <v>53</v>
      </c>
      <c r="B262" s="82" t="s">
        <v>578</v>
      </c>
      <c r="C262" s="268">
        <v>1810884</v>
      </c>
      <c r="D262" s="269">
        <v>4.0280125680645096E-3</v>
      </c>
      <c r="E262" s="269">
        <v>9.5267296430194826E-3</v>
      </c>
      <c r="F262" s="266">
        <v>7265</v>
      </c>
      <c r="G262" s="251">
        <v>4</v>
      </c>
      <c r="H262" s="251">
        <v>30517</v>
      </c>
    </row>
    <row r="263" spans="1:8" x14ac:dyDescent="0.2">
      <c r="A263" s="267" t="s">
        <v>53</v>
      </c>
      <c r="B263" s="82" t="s">
        <v>579</v>
      </c>
      <c r="C263" s="268">
        <v>1815607</v>
      </c>
      <c r="D263" s="269">
        <v>2.608118465898368E-3</v>
      </c>
      <c r="E263" s="269">
        <v>2.5578933573741303E-2</v>
      </c>
      <c r="F263" s="266">
        <v>4723</v>
      </c>
      <c r="G263" s="251">
        <v>5</v>
      </c>
      <c r="H263" s="251">
        <v>35240</v>
      </c>
    </row>
    <row r="264" spans="1:8" x14ac:dyDescent="0.2">
      <c r="A264" s="267" t="s">
        <v>53</v>
      </c>
      <c r="B264" s="82" t="s">
        <v>582</v>
      </c>
      <c r="C264" s="268">
        <v>1820785</v>
      </c>
      <c r="D264" s="269">
        <v>2.8519387730934209E-3</v>
      </c>
      <c r="E264" s="269">
        <v>3.703229076784198E-2</v>
      </c>
      <c r="F264" s="266">
        <v>5178</v>
      </c>
      <c r="G264" s="251">
        <v>6</v>
      </c>
      <c r="H264" s="251">
        <v>40418</v>
      </c>
    </row>
    <row r="265" spans="1:8" x14ac:dyDescent="0.2">
      <c r="A265" s="267" t="s">
        <v>53</v>
      </c>
      <c r="B265" s="82" t="s">
        <v>583</v>
      </c>
      <c r="C265" s="268">
        <v>1826575</v>
      </c>
      <c r="D265" s="269">
        <v>3.1799471107241128E-3</v>
      </c>
      <c r="E265" s="269">
        <v>4.8168434583260478E-2</v>
      </c>
      <c r="F265" s="266">
        <v>5790</v>
      </c>
      <c r="G265" s="251">
        <v>7</v>
      </c>
      <c r="H265" s="251">
        <v>46208</v>
      </c>
    </row>
    <row r="266" spans="1:8" x14ac:dyDescent="0.2">
      <c r="A266" s="267" t="s">
        <v>53</v>
      </c>
      <c r="B266" s="82" t="s">
        <v>584</v>
      </c>
      <c r="C266" s="268">
        <v>1837975</v>
      </c>
      <c r="D266" s="269">
        <v>6.2411891107674311E-3</v>
      </c>
      <c r="E266" s="269">
        <v>4.5197145742725597E-2</v>
      </c>
      <c r="F266" s="266">
        <v>11400</v>
      </c>
      <c r="G266" s="251">
        <v>8</v>
      </c>
      <c r="H266" s="251">
        <v>57608</v>
      </c>
    </row>
    <row r="267" spans="1:8" x14ac:dyDescent="0.2">
      <c r="A267" s="267" t="s">
        <v>53</v>
      </c>
      <c r="B267" s="82" t="s">
        <v>585</v>
      </c>
      <c r="C267" s="268">
        <v>1847731</v>
      </c>
      <c r="D267" s="269">
        <v>5.3080156150111524E-3</v>
      </c>
      <c r="E267" s="269">
        <v>4.4115793928893643E-2</v>
      </c>
      <c r="F267" s="266">
        <v>9756</v>
      </c>
      <c r="G267" s="251">
        <v>9</v>
      </c>
      <c r="H267" s="251">
        <v>67364</v>
      </c>
    </row>
    <row r="268" spans="1:8" x14ac:dyDescent="0.2">
      <c r="A268" s="267" t="s">
        <v>53</v>
      </c>
      <c r="B268" s="82" t="s">
        <v>586</v>
      </c>
      <c r="C268" s="268">
        <v>1858235</v>
      </c>
      <c r="D268" s="269">
        <v>5.6848101807027707E-3</v>
      </c>
      <c r="E268" s="269">
        <v>3.9087217488455783E-2</v>
      </c>
      <c r="F268" s="266">
        <v>10504</v>
      </c>
      <c r="G268" s="251">
        <v>10</v>
      </c>
      <c r="H268" s="251">
        <v>77868</v>
      </c>
    </row>
    <row r="269" spans="1:8" x14ac:dyDescent="0.2">
      <c r="A269" s="267" t="s">
        <v>53</v>
      </c>
      <c r="B269" s="82" t="s">
        <v>587</v>
      </c>
      <c r="C269" s="268">
        <v>1873476</v>
      </c>
      <c r="D269" s="269">
        <v>8.2018689778202702E-3</v>
      </c>
      <c r="E269" s="269">
        <v>3.7782180938131571E-2</v>
      </c>
      <c r="F269" s="266">
        <v>15241</v>
      </c>
      <c r="G269" s="251">
        <v>11</v>
      </c>
      <c r="H269" s="251">
        <v>93109</v>
      </c>
    </row>
    <row r="270" spans="1:8" x14ac:dyDescent="0.2">
      <c r="A270" s="267" t="s">
        <v>53</v>
      </c>
      <c r="B270" s="82" t="s">
        <v>588</v>
      </c>
      <c r="C270" s="268">
        <v>1849999</v>
      </c>
      <c r="D270" s="269">
        <v>-1.253125206834782E-2</v>
      </c>
      <c r="E270" s="269">
        <v>3.911103721873066E-2</v>
      </c>
      <c r="F270" s="266">
        <v>-23477</v>
      </c>
      <c r="G270" s="251">
        <v>12</v>
      </c>
      <c r="H270" s="251">
        <v>69632</v>
      </c>
    </row>
    <row r="271" spans="1:8" x14ac:dyDescent="0.2">
      <c r="A271" s="267" t="s">
        <v>708</v>
      </c>
      <c r="B271" s="82" t="s">
        <v>580</v>
      </c>
      <c r="C271" s="268">
        <v>1861159</v>
      </c>
      <c r="D271" s="269">
        <v>6.0324356932084378E-3</v>
      </c>
      <c r="E271" s="269">
        <v>4.1428061430613061E-2</v>
      </c>
      <c r="F271" s="266">
        <v>11160</v>
      </c>
      <c r="G271" s="251">
        <v>1</v>
      </c>
      <c r="H271" s="251">
        <v>11160</v>
      </c>
    </row>
    <row r="272" spans="1:8" x14ac:dyDescent="0.2">
      <c r="A272" s="82" t="s">
        <v>53</v>
      </c>
      <c r="B272" s="82" t="s">
        <v>581</v>
      </c>
      <c r="C272" s="268">
        <v>1874622</v>
      </c>
      <c r="D272" s="269">
        <v>7.2336646143613681E-3</v>
      </c>
      <c r="E272" s="269">
        <v>4.1032735002912712E-2</v>
      </c>
      <c r="F272" s="266">
        <v>13463</v>
      </c>
      <c r="G272" s="251">
        <v>2</v>
      </c>
      <c r="H272" s="251">
        <v>24623</v>
      </c>
    </row>
    <row r="273" spans="1:8" x14ac:dyDescent="0.2">
      <c r="A273" s="82" t="s">
        <v>53</v>
      </c>
      <c r="B273" s="82" t="s">
        <v>541</v>
      </c>
      <c r="C273" s="268">
        <v>1886776</v>
      </c>
      <c r="D273" s="269">
        <v>6.483440394916995E-3</v>
      </c>
      <c r="E273" s="269">
        <v>4.6105635391953559E-2</v>
      </c>
      <c r="F273" s="266">
        <v>12154</v>
      </c>
      <c r="G273" s="82">
        <v>3</v>
      </c>
      <c r="H273" s="251">
        <v>36777</v>
      </c>
    </row>
    <row r="274" spans="1:8" x14ac:dyDescent="0.2">
      <c r="A274" s="82" t="s">
        <v>53</v>
      </c>
      <c r="B274" s="82" t="s">
        <v>578</v>
      </c>
      <c r="C274" s="268">
        <v>1884715</v>
      </c>
      <c r="D274" s="269">
        <v>-1.092339525200714E-3</v>
      </c>
      <c r="E274" s="269">
        <v>4.0770695417265745E-2</v>
      </c>
      <c r="F274" s="266">
        <v>-2061</v>
      </c>
      <c r="G274" s="82">
        <v>4</v>
      </c>
      <c r="H274" s="251">
        <v>34716</v>
      </c>
    </row>
    <row r="275" spans="1:8" x14ac:dyDescent="0.2">
      <c r="A275" s="82" t="s">
        <v>53</v>
      </c>
      <c r="B275" s="82" t="s">
        <v>579</v>
      </c>
      <c r="C275" s="268">
        <v>1888232</v>
      </c>
      <c r="D275" s="251">
        <v>1.8660646304613504E-3</v>
      </c>
      <c r="E275" s="251">
        <v>4.0000396561590712E-2</v>
      </c>
      <c r="F275" s="266">
        <v>3517</v>
      </c>
      <c r="G275" s="82">
        <v>5</v>
      </c>
      <c r="H275" s="82">
        <v>38233</v>
      </c>
    </row>
    <row r="276" spans="1:8" x14ac:dyDescent="0.2">
      <c r="A276" s="82" t="s">
        <v>53</v>
      </c>
      <c r="B276" s="82" t="s">
        <v>582</v>
      </c>
      <c r="C276" s="268">
        <v>1896755</v>
      </c>
      <c r="D276" s="251">
        <v>4.5137461922051259E-3</v>
      </c>
      <c r="E276" s="251">
        <v>4.1723762003751164E-2</v>
      </c>
      <c r="F276" s="266">
        <v>8523</v>
      </c>
      <c r="G276" s="82">
        <v>6</v>
      </c>
      <c r="H276" s="82">
        <v>46756</v>
      </c>
    </row>
    <row r="277" spans="1:8" x14ac:dyDescent="0.2">
      <c r="A277" s="82" t="s">
        <v>53</v>
      </c>
      <c r="B277" s="82" t="s">
        <v>583</v>
      </c>
      <c r="C277" s="268">
        <v>1896517</v>
      </c>
      <c r="D277" s="251">
        <v>-1.2547746018853889E-4</v>
      </c>
      <c r="E277" s="251">
        <v>3.8291337612745169E-2</v>
      </c>
      <c r="F277" s="266">
        <v>-238</v>
      </c>
      <c r="G277" s="82">
        <v>7</v>
      </c>
      <c r="H277" s="82">
        <v>46518</v>
      </c>
    </row>
    <row r="278" spans="1:8" x14ac:dyDescent="0.2">
      <c r="A278" s="82" t="s">
        <v>53</v>
      </c>
      <c r="B278" s="82" t="s">
        <v>584</v>
      </c>
      <c r="C278" s="268">
        <v>1910627</v>
      </c>
      <c r="D278" s="251">
        <v>7.4399544006196194E-3</v>
      </c>
      <c r="E278" s="251">
        <v>3.9528285205185032E-2</v>
      </c>
      <c r="F278" s="266">
        <v>14110</v>
      </c>
      <c r="G278" s="82">
        <v>8</v>
      </c>
      <c r="H278" s="82">
        <v>60628</v>
      </c>
    </row>
    <row r="279" spans="1:8" x14ac:dyDescent="0.2">
      <c r="A279" s="82" t="s">
        <v>53</v>
      </c>
      <c r="B279" s="82" t="s">
        <v>585</v>
      </c>
      <c r="C279" s="268">
        <v>1927647</v>
      </c>
      <c r="D279" s="251">
        <v>8.9080704920425635E-3</v>
      </c>
      <c r="E279" s="251">
        <v>4.3250884463160499E-2</v>
      </c>
      <c r="F279" s="266">
        <v>17020</v>
      </c>
      <c r="G279" s="82">
        <v>9</v>
      </c>
      <c r="H279" s="82">
        <v>77648</v>
      </c>
    </row>
    <row r="280" spans="1:8" x14ac:dyDescent="0.2">
      <c r="A280" s="82" t="s">
        <v>53</v>
      </c>
      <c r="B280" s="82" t="s">
        <v>586</v>
      </c>
      <c r="C280" s="268">
        <v>1950941</v>
      </c>
      <c r="D280" s="251">
        <v>1.2084162712363788E-2</v>
      </c>
      <c r="E280" s="251">
        <v>4.9889276652307135E-2</v>
      </c>
      <c r="F280" s="266">
        <v>23294</v>
      </c>
      <c r="G280" s="82">
        <v>10</v>
      </c>
      <c r="H280" s="82">
        <v>100942</v>
      </c>
    </row>
    <row r="281" spans="1:8" x14ac:dyDescent="0.2">
      <c r="A281" s="82" t="s">
        <v>53</v>
      </c>
      <c r="B281" s="82" t="s">
        <v>587</v>
      </c>
      <c r="C281" s="268">
        <v>1960510</v>
      </c>
      <c r="D281" s="251">
        <v>4.9048126006885351E-3</v>
      </c>
      <c r="E281" s="251">
        <v>4.6455892682905953E-2</v>
      </c>
      <c r="F281" s="266">
        <v>9569</v>
      </c>
      <c r="G281" s="82">
        <v>11</v>
      </c>
      <c r="H281" s="82">
        <v>110511</v>
      </c>
    </row>
    <row r="282" spans="1:8" x14ac:dyDescent="0.2">
      <c r="A282" s="82" t="s">
        <v>53</v>
      </c>
      <c r="B282" s="82" t="s">
        <v>588</v>
      </c>
      <c r="C282" s="268">
        <v>1932962</v>
      </c>
      <c r="D282" s="251">
        <v>-1.4051445797267026E-2</v>
      </c>
      <c r="E282" s="251">
        <v>4.4844889105345453E-2</v>
      </c>
      <c r="F282" s="266">
        <v>-27548</v>
      </c>
      <c r="G282" s="82">
        <v>12</v>
      </c>
      <c r="H282" s="82">
        <v>82963</v>
      </c>
    </row>
    <row r="283" spans="1:8" x14ac:dyDescent="0.2">
      <c r="A283" s="82" t="s">
        <v>1112</v>
      </c>
      <c r="B283" s="82" t="s">
        <v>580</v>
      </c>
      <c r="C283" s="268">
        <v>1951256</v>
      </c>
      <c r="D283" s="251">
        <v>9.464231578272031E-3</v>
      </c>
      <c r="E283" s="251">
        <v>4.8409082727483232E-2</v>
      </c>
      <c r="F283" s="266">
        <v>18294</v>
      </c>
      <c r="G283" s="82">
        <v>1</v>
      </c>
      <c r="H283" s="82">
        <v>18294</v>
      </c>
    </row>
    <row r="284" spans="1:8" x14ac:dyDescent="0.2">
      <c r="A284" s="82" t="s">
        <v>53</v>
      </c>
      <c r="B284" s="82" t="s">
        <v>581</v>
      </c>
      <c r="C284" s="268">
        <v>1964519</v>
      </c>
      <c r="D284" s="251">
        <v>6.7971603931007429E-3</v>
      </c>
      <c r="E284" s="251">
        <v>4.795473434110975E-2</v>
      </c>
      <c r="F284" s="266">
        <v>13263</v>
      </c>
      <c r="G284" s="82">
        <v>2</v>
      </c>
      <c r="H284" s="82">
        <v>31557</v>
      </c>
    </row>
    <row r="285" spans="1:8" x14ac:dyDescent="0.2">
      <c r="A285" s="82" t="s">
        <v>53</v>
      </c>
      <c r="B285" s="82" t="s">
        <v>541</v>
      </c>
      <c r="C285" s="268">
        <v>1972715</v>
      </c>
      <c r="D285" s="251">
        <v>4.1720136074021585E-3</v>
      </c>
      <c r="E285" s="251">
        <v>4.5548067179145724E-2</v>
      </c>
      <c r="F285" s="266">
        <v>8196</v>
      </c>
      <c r="G285" s="82">
        <v>3</v>
      </c>
      <c r="H285" s="82">
        <v>39753</v>
      </c>
    </row>
    <row r="286" spans="1:8" x14ac:dyDescent="0.2">
      <c r="A286" s="82" t="s">
        <v>53</v>
      </c>
      <c r="B286" s="82" t="s">
        <v>578</v>
      </c>
      <c r="C286" s="268">
        <v>1973202</v>
      </c>
      <c r="D286" s="251">
        <v>2.4686789526118247E-4</v>
      </c>
      <c r="E286" s="251">
        <v>4.6949804081784174E-2</v>
      </c>
      <c r="F286" s="266">
        <v>487</v>
      </c>
      <c r="G286" s="82">
        <v>4</v>
      </c>
      <c r="H286" s="82">
        <v>40240</v>
      </c>
    </row>
    <row r="287" spans="1:8" x14ac:dyDescent="0.2">
      <c r="A287" s="82" t="s">
        <v>53</v>
      </c>
      <c r="B287" s="82" t="s">
        <v>579</v>
      </c>
      <c r="C287" s="268">
        <v>1974565</v>
      </c>
      <c r="D287" s="251">
        <v>6.90755432033896E-4</v>
      </c>
      <c r="E287" s="251">
        <v>4.5721606243300572E-2</v>
      </c>
      <c r="F287" s="266">
        <v>1363</v>
      </c>
      <c r="G287" s="82">
        <v>5</v>
      </c>
      <c r="H287" s="82">
        <v>41603</v>
      </c>
    </row>
    <row r="288" spans="1:8" x14ac:dyDescent="0.2">
      <c r="A288" s="82" t="s">
        <v>53</v>
      </c>
      <c r="B288" s="82" t="s">
        <v>582</v>
      </c>
      <c r="C288" s="268">
        <v>1980790</v>
      </c>
      <c r="D288" s="251">
        <v>3.1525931027847065E-3</v>
      </c>
      <c r="E288" s="251">
        <v>4.4304614987175528E-2</v>
      </c>
      <c r="F288" s="266">
        <v>6225</v>
      </c>
      <c r="G288" s="82">
        <v>6</v>
      </c>
      <c r="H288" s="82">
        <v>47828</v>
      </c>
    </row>
    <row r="289" spans="1:8" x14ac:dyDescent="0.2">
      <c r="A289" s="82" t="s">
        <v>53</v>
      </c>
      <c r="B289" s="82" t="s">
        <v>583</v>
      </c>
      <c r="C289" s="268">
        <v>1981146</v>
      </c>
      <c r="D289" s="251">
        <v>1.7972627083140402E-4</v>
      </c>
      <c r="E289" s="251">
        <v>4.4623380649896571E-2</v>
      </c>
      <c r="F289" s="266">
        <v>356</v>
      </c>
      <c r="G289" s="82">
        <v>7</v>
      </c>
      <c r="H289" s="82">
        <v>48184</v>
      </c>
    </row>
    <row r="290" spans="1:8" x14ac:dyDescent="0.2">
      <c r="A290" s="82" t="s">
        <v>53</v>
      </c>
      <c r="B290" s="82" t="s">
        <v>584</v>
      </c>
      <c r="C290" s="268">
        <v>1988746</v>
      </c>
      <c r="D290" s="251">
        <v>3.836163513441182E-3</v>
      </c>
      <c r="E290" s="251">
        <v>4.0886578070968405E-2</v>
      </c>
      <c r="F290" s="266">
        <v>7600</v>
      </c>
      <c r="G290" s="82">
        <v>8</v>
      </c>
      <c r="H290" s="82">
        <v>55784</v>
      </c>
    </row>
    <row r="291" spans="1:8" x14ac:dyDescent="0.2">
      <c r="C291" s="268"/>
      <c r="F291" s="266"/>
      <c r="G291" s="82"/>
    </row>
    <row r="292" spans="1:8" x14ac:dyDescent="0.2">
      <c r="C292" s="268"/>
      <c r="F292" s="266"/>
      <c r="G292" s="82"/>
    </row>
    <row r="293" spans="1:8" x14ac:dyDescent="0.2">
      <c r="C293" s="268"/>
      <c r="F293" s="266"/>
      <c r="G293" s="82"/>
    </row>
    <row r="294" spans="1:8" x14ac:dyDescent="0.2">
      <c r="C294" s="268"/>
      <c r="F294" s="266"/>
      <c r="G294" s="82"/>
    </row>
    <row r="295" spans="1:8" x14ac:dyDescent="0.2">
      <c r="C295" s="268"/>
      <c r="F295" s="266"/>
      <c r="G295" s="82"/>
    </row>
    <row r="296" spans="1:8" x14ac:dyDescent="0.2">
      <c r="C296" s="268"/>
      <c r="F296" s="266"/>
      <c r="G296" s="82"/>
    </row>
    <row r="297" spans="1:8" x14ac:dyDescent="0.2">
      <c r="C297" s="268"/>
      <c r="F297" s="266"/>
      <c r="G297" s="82"/>
    </row>
    <row r="298" spans="1:8" x14ac:dyDescent="0.2">
      <c r="C298" s="268"/>
      <c r="F298" s="266"/>
      <c r="G298" s="82"/>
    </row>
    <row r="299" spans="1:8" x14ac:dyDescent="0.2">
      <c r="C299" s="268"/>
      <c r="F299" s="266"/>
      <c r="G299" s="82"/>
    </row>
    <row r="300" spans="1:8" x14ac:dyDescent="0.2">
      <c r="C300" s="268"/>
      <c r="F300" s="266"/>
      <c r="G300" s="82"/>
    </row>
    <row r="301" spans="1:8" x14ac:dyDescent="0.2">
      <c r="C301" s="268"/>
      <c r="F301" s="266"/>
      <c r="G301" s="82"/>
    </row>
    <row r="302" spans="1:8" x14ac:dyDescent="0.2">
      <c r="C302" s="268"/>
      <c r="F302" s="266"/>
      <c r="G302" s="82"/>
    </row>
    <row r="303" spans="1:8" x14ac:dyDescent="0.2">
      <c r="C303" s="268"/>
      <c r="F303" s="266"/>
      <c r="G303" s="82"/>
    </row>
    <row r="304" spans="1:8" x14ac:dyDescent="0.2">
      <c r="C304" s="268"/>
      <c r="F304" s="266"/>
      <c r="G304" s="82"/>
    </row>
    <row r="305" spans="3:7" x14ac:dyDescent="0.2">
      <c r="C305" s="268"/>
      <c r="F305" s="266"/>
      <c r="G305" s="82"/>
    </row>
    <row r="306" spans="3:7" x14ac:dyDescent="0.2">
      <c r="C306" s="268"/>
      <c r="F306" s="266"/>
      <c r="G306" s="82"/>
    </row>
    <row r="307" spans="3:7" x14ac:dyDescent="0.2">
      <c r="C307" s="268"/>
      <c r="F307" s="266"/>
      <c r="G307" s="82"/>
    </row>
    <row r="308" spans="3:7" x14ac:dyDescent="0.2">
      <c r="C308" s="268"/>
      <c r="F308" s="266"/>
      <c r="G308" s="82"/>
    </row>
    <row r="309" spans="3:7" x14ac:dyDescent="0.2">
      <c r="C309" s="268"/>
      <c r="F309" s="266"/>
      <c r="G309" s="82"/>
    </row>
    <row r="310" spans="3:7" x14ac:dyDescent="0.2">
      <c r="C310" s="268"/>
      <c r="F310" s="266"/>
      <c r="G310" s="82"/>
    </row>
    <row r="311" spans="3:7" x14ac:dyDescent="0.2">
      <c r="C311" s="268"/>
      <c r="F311" s="266"/>
      <c r="G311" s="82"/>
    </row>
    <row r="312" spans="3:7" x14ac:dyDescent="0.2">
      <c r="C312" s="268"/>
      <c r="F312" s="266"/>
      <c r="G312" s="82"/>
    </row>
    <row r="313" spans="3:7" x14ac:dyDescent="0.2">
      <c r="C313" s="268"/>
      <c r="F313" s="266"/>
      <c r="G313" s="82"/>
    </row>
    <row r="314" spans="3:7" x14ac:dyDescent="0.2">
      <c r="C314" s="268"/>
      <c r="F314" s="266"/>
      <c r="G314" s="82"/>
    </row>
    <row r="315" spans="3:7" x14ac:dyDescent="0.2">
      <c r="C315" s="268"/>
      <c r="F315" s="266"/>
      <c r="G315" s="82"/>
    </row>
    <row r="316" spans="3:7" x14ac:dyDescent="0.2">
      <c r="C316" s="268"/>
      <c r="F316" s="266"/>
      <c r="G316" s="82"/>
    </row>
    <row r="317" spans="3:7" x14ac:dyDescent="0.2">
      <c r="C317" s="268"/>
      <c r="F317" s="266"/>
      <c r="G317" s="82"/>
    </row>
    <row r="318" spans="3:7" x14ac:dyDescent="0.2">
      <c r="C318" s="268"/>
      <c r="F318" s="266"/>
      <c r="G318" s="82"/>
    </row>
    <row r="319" spans="3:7" x14ac:dyDescent="0.2">
      <c r="C319" s="268"/>
      <c r="F319" s="266"/>
      <c r="G319" s="82"/>
    </row>
    <row r="320" spans="3:7" x14ac:dyDescent="0.2">
      <c r="C320" s="268"/>
      <c r="F320" s="266"/>
      <c r="G320" s="82"/>
    </row>
    <row r="321" spans="3:7" x14ac:dyDescent="0.2">
      <c r="C321" s="268"/>
      <c r="F321" s="266"/>
      <c r="G321" s="82"/>
    </row>
    <row r="322" spans="3:7" x14ac:dyDescent="0.2">
      <c r="C322" s="268"/>
      <c r="F322" s="266"/>
      <c r="G322" s="82"/>
    </row>
    <row r="323" spans="3:7" x14ac:dyDescent="0.2">
      <c r="C323" s="268"/>
      <c r="F323" s="266"/>
      <c r="G323" s="82"/>
    </row>
    <row r="324" spans="3:7" x14ac:dyDescent="0.2">
      <c r="C324" s="268"/>
      <c r="F324" s="266"/>
      <c r="G324" s="82"/>
    </row>
    <row r="325" spans="3:7" x14ac:dyDescent="0.2">
      <c r="C325" s="268"/>
      <c r="F325" s="266"/>
      <c r="G325" s="82"/>
    </row>
    <row r="326" spans="3:7" x14ac:dyDescent="0.2">
      <c r="C326" s="268"/>
      <c r="F326" s="266"/>
      <c r="G326" s="82"/>
    </row>
    <row r="327" spans="3:7" x14ac:dyDescent="0.2">
      <c r="C327" s="268"/>
      <c r="F327" s="266"/>
      <c r="G327" s="82"/>
    </row>
    <row r="328" spans="3:7" x14ac:dyDescent="0.2">
      <c r="C328" s="268"/>
      <c r="F328" s="266"/>
      <c r="G328" s="82"/>
    </row>
    <row r="329" spans="3:7" x14ac:dyDescent="0.2">
      <c r="C329" s="268"/>
      <c r="F329" s="266"/>
      <c r="G329" s="82"/>
    </row>
    <row r="330" spans="3:7" x14ac:dyDescent="0.2">
      <c r="C330" s="268"/>
      <c r="F330" s="266"/>
      <c r="G330" s="82"/>
    </row>
    <row r="331" spans="3:7" x14ac:dyDescent="0.2">
      <c r="C331" s="268"/>
      <c r="F331" s="266"/>
      <c r="G331" s="82"/>
    </row>
    <row r="332" spans="3:7" x14ac:dyDescent="0.2">
      <c r="C332" s="268"/>
      <c r="F332" s="266"/>
      <c r="G332" s="82"/>
    </row>
    <row r="333" spans="3:7" x14ac:dyDescent="0.2">
      <c r="C333" s="268"/>
      <c r="F333" s="266"/>
      <c r="G333" s="82"/>
    </row>
    <row r="334" spans="3:7" x14ac:dyDescent="0.2">
      <c r="C334" s="268"/>
      <c r="F334" s="266"/>
      <c r="G334" s="82"/>
    </row>
    <row r="335" spans="3:7" x14ac:dyDescent="0.2">
      <c r="C335" s="268"/>
      <c r="F335" s="266"/>
      <c r="G335" s="82"/>
    </row>
    <row r="336" spans="3:7" x14ac:dyDescent="0.2">
      <c r="C336" s="268"/>
      <c r="F336" s="266"/>
      <c r="G336" s="82"/>
    </row>
    <row r="337" spans="3:7" x14ac:dyDescent="0.2">
      <c r="C337" s="268"/>
      <c r="F337" s="266"/>
      <c r="G337" s="82"/>
    </row>
    <row r="338" spans="3:7" x14ac:dyDescent="0.2">
      <c r="C338" s="268"/>
      <c r="F338" s="266"/>
      <c r="G338" s="82"/>
    </row>
    <row r="339" spans="3:7" x14ac:dyDescent="0.2">
      <c r="C339" s="268"/>
      <c r="F339" s="266"/>
      <c r="G339" s="82"/>
    </row>
    <row r="340" spans="3:7" x14ac:dyDescent="0.2">
      <c r="C340" s="268"/>
      <c r="F340" s="266"/>
      <c r="G340" s="82"/>
    </row>
    <row r="341" spans="3:7" x14ac:dyDescent="0.2">
      <c r="C341" s="268"/>
      <c r="F341" s="266"/>
      <c r="G341" s="82"/>
    </row>
    <row r="342" spans="3:7" x14ac:dyDescent="0.2">
      <c r="C342" s="268"/>
      <c r="F342" s="266"/>
      <c r="G342" s="82"/>
    </row>
    <row r="343" spans="3:7" x14ac:dyDescent="0.2">
      <c r="C343" s="268"/>
      <c r="F343" s="266"/>
      <c r="G343" s="82"/>
    </row>
    <row r="344" spans="3:7" x14ac:dyDescent="0.2">
      <c r="C344" s="268"/>
      <c r="F344" s="266"/>
      <c r="G344" s="82"/>
    </row>
    <row r="345" spans="3:7" x14ac:dyDescent="0.2">
      <c r="C345" s="268"/>
      <c r="F345" s="266"/>
      <c r="G345" s="82"/>
    </row>
    <row r="346" spans="3:7" x14ac:dyDescent="0.2">
      <c r="C346" s="268"/>
      <c r="F346" s="266"/>
      <c r="G346" s="82"/>
    </row>
    <row r="347" spans="3:7" x14ac:dyDescent="0.2">
      <c r="C347" s="268"/>
      <c r="F347" s="266"/>
      <c r="G347" s="82"/>
    </row>
    <row r="348" spans="3:7" x14ac:dyDescent="0.2">
      <c r="C348" s="268"/>
      <c r="F348" s="266"/>
      <c r="G348" s="82"/>
    </row>
    <row r="349" spans="3:7" x14ac:dyDescent="0.2">
      <c r="C349" s="268"/>
      <c r="F349" s="266"/>
      <c r="G349" s="82"/>
    </row>
    <row r="350" spans="3:7" x14ac:dyDescent="0.2">
      <c r="C350" s="268"/>
      <c r="F350" s="266"/>
      <c r="G350" s="82"/>
    </row>
    <row r="351" spans="3:7" x14ac:dyDescent="0.2">
      <c r="C351" s="268"/>
      <c r="F351" s="266"/>
      <c r="G351" s="82"/>
    </row>
    <row r="352" spans="3:7" x14ac:dyDescent="0.2">
      <c r="C352" s="268"/>
      <c r="F352" s="266"/>
      <c r="G352" s="82"/>
    </row>
    <row r="353" spans="3:7" x14ac:dyDescent="0.2">
      <c r="C353" s="268"/>
      <c r="F353" s="266"/>
      <c r="G353" s="82"/>
    </row>
    <row r="354" spans="3:7" x14ac:dyDescent="0.2">
      <c r="C354" s="268"/>
      <c r="F354" s="266"/>
      <c r="G354" s="82"/>
    </row>
    <row r="355" spans="3:7" x14ac:dyDescent="0.2">
      <c r="C355" s="268"/>
      <c r="F355" s="266"/>
      <c r="G355" s="82"/>
    </row>
    <row r="356" spans="3:7" x14ac:dyDescent="0.2">
      <c r="C356" s="268"/>
      <c r="F356" s="266"/>
      <c r="G356" s="82"/>
    </row>
    <row r="357" spans="3:7" x14ac:dyDescent="0.2">
      <c r="C357" s="268"/>
      <c r="F357" s="266"/>
      <c r="G357" s="82"/>
    </row>
    <row r="358" spans="3:7" x14ac:dyDescent="0.2">
      <c r="C358" s="268"/>
      <c r="F358" s="266"/>
      <c r="G358" s="82"/>
    </row>
    <row r="359" spans="3:7" x14ac:dyDescent="0.2">
      <c r="C359" s="268"/>
      <c r="F359" s="266"/>
      <c r="G359" s="82"/>
    </row>
    <row r="360" spans="3:7" x14ac:dyDescent="0.2">
      <c r="C360" s="268"/>
      <c r="F360" s="266"/>
      <c r="G360" s="82"/>
    </row>
    <row r="361" spans="3:7" x14ac:dyDescent="0.2">
      <c r="C361" s="268"/>
      <c r="F361" s="266"/>
      <c r="G361" s="82"/>
    </row>
    <row r="362" spans="3:7" x14ac:dyDescent="0.2">
      <c r="C362" s="268"/>
      <c r="F362" s="266"/>
      <c r="G362" s="82"/>
    </row>
    <row r="363" spans="3:7" x14ac:dyDescent="0.2">
      <c r="C363" s="268"/>
      <c r="F363" s="266"/>
      <c r="G363" s="82"/>
    </row>
    <row r="364" spans="3:7" x14ac:dyDescent="0.2">
      <c r="C364" s="268"/>
      <c r="F364" s="266"/>
      <c r="G364" s="82"/>
    </row>
    <row r="365" spans="3:7" x14ac:dyDescent="0.2">
      <c r="C365" s="268"/>
      <c r="F365" s="266"/>
      <c r="G365" s="82"/>
    </row>
    <row r="366" spans="3:7" x14ac:dyDescent="0.2">
      <c r="C366" s="268"/>
      <c r="F366" s="266"/>
      <c r="G366" s="82"/>
    </row>
    <row r="367" spans="3:7" x14ac:dyDescent="0.2">
      <c r="C367" s="268"/>
      <c r="F367" s="266"/>
      <c r="G367" s="82"/>
    </row>
    <row r="368" spans="3:7" x14ac:dyDescent="0.2">
      <c r="C368" s="268"/>
      <c r="F368" s="266"/>
      <c r="G368" s="82"/>
    </row>
    <row r="369" spans="3:7" x14ac:dyDescent="0.2">
      <c r="C369" s="268"/>
      <c r="F369" s="266"/>
      <c r="G369" s="82"/>
    </row>
    <row r="370" spans="3:7" x14ac:dyDescent="0.2">
      <c r="C370" s="268"/>
      <c r="F370" s="266"/>
      <c r="G370" s="82"/>
    </row>
    <row r="371" spans="3:7" x14ac:dyDescent="0.2">
      <c r="C371" s="268"/>
      <c r="F371" s="266"/>
      <c r="G371" s="82"/>
    </row>
    <row r="372" spans="3:7" x14ac:dyDescent="0.2">
      <c r="C372" s="268"/>
      <c r="F372" s="266"/>
      <c r="G372" s="82"/>
    </row>
    <row r="373" spans="3:7" x14ac:dyDescent="0.2">
      <c r="C373" s="268"/>
      <c r="F373" s="266"/>
      <c r="G373" s="82"/>
    </row>
    <row r="374" spans="3:7" x14ac:dyDescent="0.2">
      <c r="C374" s="268"/>
      <c r="F374" s="266"/>
      <c r="G374" s="82"/>
    </row>
    <row r="375" spans="3:7" x14ac:dyDescent="0.2">
      <c r="C375" s="268"/>
      <c r="F375" s="266"/>
      <c r="G375" s="82"/>
    </row>
    <row r="376" spans="3:7" x14ac:dyDescent="0.2">
      <c r="C376" s="268"/>
      <c r="F376" s="266"/>
      <c r="G376" s="82"/>
    </row>
    <row r="377" spans="3:7" x14ac:dyDescent="0.2">
      <c r="C377" s="268"/>
      <c r="F377" s="266"/>
      <c r="G377" s="82"/>
    </row>
    <row r="378" spans="3:7" x14ac:dyDescent="0.2">
      <c r="C378" s="268"/>
      <c r="F378" s="266"/>
      <c r="G378" s="82"/>
    </row>
    <row r="379" spans="3:7" x14ac:dyDescent="0.2">
      <c r="C379" s="268"/>
      <c r="F379" s="266"/>
      <c r="G379" s="82"/>
    </row>
    <row r="380" spans="3:7" x14ac:dyDescent="0.2">
      <c r="C380" s="268"/>
      <c r="F380" s="266"/>
      <c r="G380" s="82"/>
    </row>
    <row r="381" spans="3:7" x14ac:dyDescent="0.2">
      <c r="C381" s="268"/>
      <c r="F381" s="266"/>
      <c r="G381" s="82"/>
    </row>
    <row r="382" spans="3:7" x14ac:dyDescent="0.2">
      <c r="C382" s="268"/>
      <c r="F382" s="266"/>
      <c r="G382" s="82"/>
    </row>
    <row r="383" spans="3:7" x14ac:dyDescent="0.2">
      <c r="C383" s="268"/>
      <c r="F383" s="266"/>
      <c r="G383" s="82"/>
    </row>
    <row r="384" spans="3:7" x14ac:dyDescent="0.2">
      <c r="C384" s="268"/>
      <c r="F384" s="266"/>
      <c r="G384" s="82"/>
    </row>
    <row r="385" spans="3:7" x14ac:dyDescent="0.2">
      <c r="C385" s="268"/>
      <c r="F385" s="266"/>
      <c r="G385" s="82"/>
    </row>
    <row r="386" spans="3:7" x14ac:dyDescent="0.2">
      <c r="C386" s="268"/>
      <c r="F386" s="266"/>
      <c r="G386" s="82"/>
    </row>
    <row r="387" spans="3:7" x14ac:dyDescent="0.2">
      <c r="C387" s="268"/>
      <c r="F387" s="266"/>
      <c r="G387" s="82"/>
    </row>
    <row r="388" spans="3:7" x14ac:dyDescent="0.2">
      <c r="C388" s="268"/>
      <c r="F388" s="266"/>
      <c r="G388" s="82"/>
    </row>
    <row r="389" spans="3:7" x14ac:dyDescent="0.2">
      <c r="C389" s="268"/>
      <c r="F389" s="266"/>
      <c r="G389" s="82"/>
    </row>
    <row r="390" spans="3:7" x14ac:dyDescent="0.2">
      <c r="C390" s="268"/>
      <c r="F390" s="266"/>
      <c r="G390" s="82"/>
    </row>
    <row r="391" spans="3:7" x14ac:dyDescent="0.2">
      <c r="C391" s="268"/>
      <c r="F391" s="266"/>
      <c r="G391" s="82"/>
    </row>
    <row r="392" spans="3:7" x14ac:dyDescent="0.2">
      <c r="C392" s="268"/>
      <c r="F392" s="266"/>
      <c r="G392" s="82"/>
    </row>
    <row r="393" spans="3:7" x14ac:dyDescent="0.2">
      <c r="C393" s="268"/>
      <c r="F393" s="266"/>
      <c r="G393" s="82"/>
    </row>
    <row r="394" spans="3:7" x14ac:dyDescent="0.2">
      <c r="C394" s="268"/>
      <c r="F394" s="266"/>
      <c r="G394" s="82"/>
    </row>
    <row r="395" spans="3:7" x14ac:dyDescent="0.2">
      <c r="C395" s="268"/>
      <c r="F395" s="266"/>
      <c r="G395" s="82"/>
    </row>
    <row r="396" spans="3:7" x14ac:dyDescent="0.2">
      <c r="C396" s="268"/>
      <c r="F396" s="266"/>
      <c r="G396" s="82"/>
    </row>
    <row r="397" spans="3:7" x14ac:dyDescent="0.2">
      <c r="C397" s="268"/>
      <c r="F397" s="266"/>
      <c r="G397" s="82"/>
    </row>
    <row r="398" spans="3:7" x14ac:dyDescent="0.2">
      <c r="C398" s="268"/>
      <c r="F398" s="266"/>
      <c r="G398" s="82"/>
    </row>
    <row r="399" spans="3:7" x14ac:dyDescent="0.2">
      <c r="C399" s="268"/>
      <c r="F399" s="266"/>
      <c r="G399" s="82"/>
    </row>
    <row r="400" spans="3:7" x14ac:dyDescent="0.2">
      <c r="C400" s="268"/>
      <c r="F400" s="266"/>
      <c r="G400" s="82"/>
    </row>
    <row r="401" spans="3:7" x14ac:dyDescent="0.2">
      <c r="C401" s="268"/>
      <c r="F401" s="266"/>
      <c r="G401" s="82"/>
    </row>
    <row r="402" spans="3:7" x14ac:dyDescent="0.2">
      <c r="C402" s="268"/>
      <c r="F402" s="266"/>
      <c r="G402" s="82"/>
    </row>
    <row r="403" spans="3:7" x14ac:dyDescent="0.2">
      <c r="C403" s="268"/>
      <c r="F403" s="266"/>
      <c r="G403" s="82"/>
    </row>
    <row r="404" spans="3:7" x14ac:dyDescent="0.2">
      <c r="C404" s="268"/>
      <c r="F404" s="266"/>
      <c r="G404" s="82"/>
    </row>
    <row r="405" spans="3:7" x14ac:dyDescent="0.2">
      <c r="C405" s="268"/>
      <c r="F405" s="266"/>
      <c r="G405" s="82"/>
    </row>
    <row r="406" spans="3:7" x14ac:dyDescent="0.2">
      <c r="C406" s="268"/>
      <c r="F406" s="266"/>
      <c r="G406" s="82"/>
    </row>
    <row r="407" spans="3:7" x14ac:dyDescent="0.2">
      <c r="C407" s="268"/>
      <c r="F407" s="266"/>
      <c r="G407" s="82"/>
    </row>
    <row r="408" spans="3:7" x14ac:dyDescent="0.2">
      <c r="C408" s="268"/>
      <c r="F408" s="266"/>
      <c r="G408" s="82"/>
    </row>
    <row r="409" spans="3:7" x14ac:dyDescent="0.2">
      <c r="C409" s="268"/>
      <c r="F409" s="266"/>
      <c r="G409" s="82"/>
    </row>
    <row r="410" spans="3:7" x14ac:dyDescent="0.2">
      <c r="C410" s="268"/>
      <c r="F410" s="266"/>
      <c r="G410" s="82"/>
    </row>
    <row r="411" spans="3:7" x14ac:dyDescent="0.2">
      <c r="C411" s="268"/>
      <c r="F411" s="266"/>
      <c r="G411" s="82"/>
    </row>
    <row r="412" spans="3:7" x14ac:dyDescent="0.2">
      <c r="C412" s="268"/>
      <c r="F412" s="266"/>
      <c r="G412" s="82"/>
    </row>
    <row r="413" spans="3:7" x14ac:dyDescent="0.2">
      <c r="C413" s="268"/>
      <c r="F413" s="266"/>
      <c r="G413" s="82"/>
    </row>
    <row r="414" spans="3:7" x14ac:dyDescent="0.2">
      <c r="C414" s="268"/>
      <c r="F414" s="266"/>
      <c r="G414" s="82"/>
    </row>
    <row r="415" spans="3:7" x14ac:dyDescent="0.2">
      <c r="C415" s="268"/>
      <c r="F415" s="266"/>
      <c r="G415" s="82"/>
    </row>
    <row r="416" spans="3:7" x14ac:dyDescent="0.2">
      <c r="C416" s="268"/>
      <c r="F416" s="266"/>
      <c r="G416" s="82"/>
    </row>
    <row r="417" spans="3:7" x14ac:dyDescent="0.2">
      <c r="C417" s="268"/>
      <c r="F417" s="266"/>
      <c r="G417" s="82"/>
    </row>
    <row r="418" spans="3:7" x14ac:dyDescent="0.2">
      <c r="C418" s="268"/>
      <c r="F418" s="266"/>
      <c r="G418" s="82"/>
    </row>
    <row r="419" spans="3:7" x14ac:dyDescent="0.2">
      <c r="C419" s="268"/>
      <c r="F419" s="266"/>
      <c r="G419" s="82"/>
    </row>
    <row r="420" spans="3:7" x14ac:dyDescent="0.2">
      <c r="C420" s="268"/>
      <c r="F420" s="266"/>
      <c r="G420" s="82"/>
    </row>
    <row r="421" spans="3:7" x14ac:dyDescent="0.2">
      <c r="C421" s="268"/>
      <c r="F421" s="266"/>
      <c r="G421" s="82"/>
    </row>
    <row r="422" spans="3:7" x14ac:dyDescent="0.2">
      <c r="C422" s="268"/>
      <c r="F422" s="266"/>
      <c r="G422" s="82"/>
    </row>
    <row r="423" spans="3:7" x14ac:dyDescent="0.2">
      <c r="C423" s="268"/>
      <c r="F423" s="266"/>
      <c r="G423" s="82"/>
    </row>
    <row r="424" spans="3:7" x14ac:dyDescent="0.2">
      <c r="C424" s="268"/>
      <c r="F424" s="266"/>
      <c r="G424" s="82"/>
    </row>
    <row r="425" spans="3:7" x14ac:dyDescent="0.2">
      <c r="C425" s="268"/>
      <c r="F425" s="266"/>
      <c r="G425" s="82"/>
    </row>
    <row r="426" spans="3:7" x14ac:dyDescent="0.2">
      <c r="C426" s="268"/>
      <c r="F426" s="266"/>
      <c r="G426" s="82"/>
    </row>
    <row r="427" spans="3:7" x14ac:dyDescent="0.2">
      <c r="C427" s="268"/>
      <c r="F427" s="266"/>
      <c r="G427" s="82"/>
    </row>
    <row r="428" spans="3:7" x14ac:dyDescent="0.2">
      <c r="C428" s="268"/>
      <c r="F428" s="266"/>
      <c r="G428" s="82"/>
    </row>
    <row r="429" spans="3:7" x14ac:dyDescent="0.2">
      <c r="C429" s="268"/>
      <c r="F429" s="266"/>
      <c r="G429" s="82"/>
    </row>
    <row r="430" spans="3:7" x14ac:dyDescent="0.2">
      <c r="C430" s="268"/>
      <c r="F430" s="266"/>
      <c r="G430" s="82"/>
    </row>
    <row r="431" spans="3:7" x14ac:dyDescent="0.2">
      <c r="C431" s="268"/>
      <c r="F431" s="266"/>
      <c r="G431" s="82"/>
    </row>
    <row r="432" spans="3:7" x14ac:dyDescent="0.2">
      <c r="C432" s="268"/>
      <c r="F432" s="266"/>
      <c r="G432" s="82"/>
    </row>
    <row r="433" spans="3:7" x14ac:dyDescent="0.2">
      <c r="C433" s="268"/>
      <c r="F433" s="266"/>
      <c r="G433" s="82"/>
    </row>
    <row r="434" spans="3:7" x14ac:dyDescent="0.2">
      <c r="C434" s="268"/>
      <c r="F434" s="266"/>
      <c r="G434" s="82"/>
    </row>
    <row r="435" spans="3:7" x14ac:dyDescent="0.2">
      <c r="C435" s="268"/>
      <c r="F435" s="266"/>
      <c r="G435" s="82"/>
    </row>
    <row r="436" spans="3:7" x14ac:dyDescent="0.2">
      <c r="C436" s="268"/>
      <c r="F436" s="266"/>
      <c r="G436" s="82"/>
    </row>
    <row r="437" spans="3:7" x14ac:dyDescent="0.2">
      <c r="C437" s="268"/>
      <c r="F437" s="266"/>
      <c r="G437" s="82"/>
    </row>
    <row r="438" spans="3:7" x14ac:dyDescent="0.2">
      <c r="C438" s="268"/>
      <c r="F438" s="266"/>
      <c r="G438" s="82"/>
    </row>
    <row r="439" spans="3:7" x14ac:dyDescent="0.2">
      <c r="C439" s="268"/>
      <c r="F439" s="266"/>
      <c r="G439" s="82"/>
    </row>
    <row r="440" spans="3:7" x14ac:dyDescent="0.2">
      <c r="C440" s="268"/>
      <c r="F440" s="266"/>
      <c r="G440" s="82"/>
    </row>
    <row r="441" spans="3:7" x14ac:dyDescent="0.2">
      <c r="C441" s="268"/>
      <c r="F441" s="266"/>
      <c r="G441" s="82"/>
    </row>
    <row r="442" spans="3:7" x14ac:dyDescent="0.2">
      <c r="C442" s="268"/>
      <c r="F442" s="266"/>
      <c r="G442" s="82"/>
    </row>
    <row r="443" spans="3:7" x14ac:dyDescent="0.2">
      <c r="C443" s="268"/>
      <c r="F443" s="266"/>
      <c r="G443" s="82"/>
    </row>
    <row r="444" spans="3:7" x14ac:dyDescent="0.2">
      <c r="C444" s="268"/>
      <c r="F444" s="266"/>
      <c r="G444" s="82"/>
    </row>
    <row r="445" spans="3:7" x14ac:dyDescent="0.2">
      <c r="C445" s="268"/>
      <c r="F445" s="266"/>
      <c r="G445" s="82"/>
    </row>
    <row r="446" spans="3:7" x14ac:dyDescent="0.2">
      <c r="C446" s="268"/>
      <c r="F446" s="266"/>
      <c r="G446" s="82"/>
    </row>
    <row r="447" spans="3:7" x14ac:dyDescent="0.2">
      <c r="C447" s="268"/>
      <c r="F447" s="266"/>
      <c r="G447" s="82"/>
    </row>
    <row r="448" spans="3:7" x14ac:dyDescent="0.2">
      <c r="C448" s="268"/>
      <c r="F448" s="266"/>
      <c r="G448" s="82"/>
    </row>
    <row r="449" spans="3:7" x14ac:dyDescent="0.2">
      <c r="C449" s="268"/>
      <c r="F449" s="266"/>
      <c r="G449" s="82"/>
    </row>
    <row r="450" spans="3:7" x14ac:dyDescent="0.2">
      <c r="C450" s="268"/>
      <c r="F450" s="266"/>
      <c r="G450" s="82"/>
    </row>
    <row r="451" spans="3:7" x14ac:dyDescent="0.2">
      <c r="C451" s="268"/>
      <c r="F451" s="266"/>
      <c r="G451" s="82"/>
    </row>
    <row r="452" spans="3:7" x14ac:dyDescent="0.2">
      <c r="C452" s="268"/>
      <c r="F452" s="266"/>
      <c r="G452" s="82"/>
    </row>
    <row r="453" spans="3:7" x14ac:dyDescent="0.2">
      <c r="C453" s="268"/>
      <c r="F453" s="266"/>
      <c r="G453" s="82"/>
    </row>
    <row r="454" spans="3:7" x14ac:dyDescent="0.2">
      <c r="C454" s="268"/>
      <c r="F454" s="266"/>
      <c r="G454" s="82"/>
    </row>
    <row r="455" spans="3:7" x14ac:dyDescent="0.2">
      <c r="C455" s="268"/>
      <c r="F455" s="266"/>
      <c r="G455" s="82"/>
    </row>
    <row r="456" spans="3:7" x14ac:dyDescent="0.2">
      <c r="C456" s="268"/>
      <c r="F456" s="266"/>
      <c r="G456" s="82"/>
    </row>
    <row r="457" spans="3:7" x14ac:dyDescent="0.2">
      <c r="C457" s="268"/>
      <c r="F457" s="266"/>
      <c r="G457" s="82"/>
    </row>
    <row r="458" spans="3:7" x14ac:dyDescent="0.2">
      <c r="C458" s="268"/>
      <c r="F458" s="266"/>
      <c r="G458" s="82"/>
    </row>
    <row r="459" spans="3:7" x14ac:dyDescent="0.2">
      <c r="C459" s="268"/>
      <c r="F459" s="266"/>
      <c r="G459" s="82"/>
    </row>
    <row r="460" spans="3:7" x14ac:dyDescent="0.2">
      <c r="C460" s="268"/>
      <c r="F460" s="266"/>
      <c r="G460" s="82"/>
    </row>
    <row r="461" spans="3:7" x14ac:dyDescent="0.2">
      <c r="C461" s="268"/>
      <c r="F461" s="266"/>
      <c r="G461" s="82"/>
    </row>
    <row r="462" spans="3:7" x14ac:dyDescent="0.2">
      <c r="C462" s="268"/>
      <c r="F462" s="266"/>
      <c r="G462" s="82"/>
    </row>
    <row r="463" spans="3:7" x14ac:dyDescent="0.2">
      <c r="C463" s="268"/>
      <c r="F463" s="266"/>
      <c r="G463" s="82"/>
    </row>
    <row r="464" spans="3:7" x14ac:dyDescent="0.2">
      <c r="C464" s="268"/>
      <c r="F464" s="266"/>
      <c r="G464" s="82"/>
    </row>
    <row r="465" spans="3:7" x14ac:dyDescent="0.2">
      <c r="C465" s="268"/>
      <c r="F465" s="266"/>
      <c r="G465" s="82"/>
    </row>
    <row r="466" spans="3:7" x14ac:dyDescent="0.2">
      <c r="C466" s="268"/>
      <c r="F466" s="266"/>
      <c r="G466" s="82"/>
    </row>
    <row r="467" spans="3:7" x14ac:dyDescent="0.2">
      <c r="C467" s="268"/>
      <c r="F467" s="266"/>
      <c r="G467" s="82"/>
    </row>
    <row r="468" spans="3:7" x14ac:dyDescent="0.2">
      <c r="C468" s="268"/>
      <c r="F468" s="266"/>
      <c r="G468" s="82"/>
    </row>
    <row r="469" spans="3:7" x14ac:dyDescent="0.2">
      <c r="C469" s="268"/>
      <c r="F469" s="266"/>
      <c r="G469" s="82"/>
    </row>
    <row r="470" spans="3:7" x14ac:dyDescent="0.2">
      <c r="C470" s="268"/>
      <c r="F470" s="266"/>
      <c r="G470" s="82"/>
    </row>
    <row r="471" spans="3:7" x14ac:dyDescent="0.2">
      <c r="C471" s="268"/>
      <c r="F471" s="266"/>
      <c r="G471" s="82"/>
    </row>
    <row r="472" spans="3:7" x14ac:dyDescent="0.2">
      <c r="C472" s="268"/>
      <c r="F472" s="266"/>
      <c r="G472" s="82"/>
    </row>
    <row r="473" spans="3:7" x14ac:dyDescent="0.2">
      <c r="C473" s="268"/>
      <c r="F473" s="266"/>
      <c r="G473" s="82"/>
    </row>
  </sheetData>
  <mergeCells count="1">
    <mergeCell ref="H1:I1"/>
  </mergeCells>
  <hyperlinks>
    <hyperlink ref="H1:I1" location="Index!A1" display="Regresar al Índice" xr:uid="{56A9E64F-9BBF-4654-809D-8CF76312E17D}"/>
  </hyperlinks>
  <pageMargins left="0.7" right="0.7" top="0.75" bottom="0.75" header="0.3" footer="0.3"/>
  <pageSetup paperSize="9" orientation="portrait" horizontalDpi="300" verticalDpi="3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0C11F-688E-4F1D-9417-AC2A7B1F366C}">
  <sheetPr codeName="Hoja53"/>
  <dimension ref="A1:I473"/>
  <sheetViews>
    <sheetView topLeftCell="I1" zoomScale="106" zoomScaleNormal="106" workbookViewId="0"/>
  </sheetViews>
  <sheetFormatPr baseColWidth="10" defaultColWidth="9.140625" defaultRowHeight="12.75" x14ac:dyDescent="0.2"/>
  <cols>
    <col min="1" max="2" width="9.140625" style="82"/>
    <col min="3" max="3" width="60.7109375" style="251" customWidth="1" collapsed="1"/>
    <col min="4" max="4" width="7.7109375" style="226" customWidth="1" collapsed="1"/>
    <col min="5" max="5" width="11.7109375" style="226" customWidth="1" collapsed="1"/>
    <col min="6" max="6" width="11.7109375" style="251" customWidth="1" collapsed="1"/>
    <col min="7" max="7" width="4.7109375" style="251" customWidth="1" collapsed="1"/>
    <col min="8" max="8" width="11.5703125" style="251" bestFit="1" customWidth="1" collapsed="1"/>
    <col min="9" max="16384" width="9.140625" style="82"/>
  </cols>
  <sheetData>
    <row r="1" spans="1:9" ht="15" x14ac:dyDescent="0.25">
      <c r="A1" s="27" t="s">
        <v>1866</v>
      </c>
      <c r="C1" s="82"/>
      <c r="D1" s="82" t="s">
        <v>53</v>
      </c>
      <c r="E1" s="82" t="s">
        <v>53</v>
      </c>
      <c r="F1" s="82" t="s">
        <v>53</v>
      </c>
      <c r="G1" s="82" t="s">
        <v>53</v>
      </c>
      <c r="H1" s="151" t="s">
        <v>1294</v>
      </c>
      <c r="I1" s="151"/>
    </row>
    <row r="2" spans="1:9" x14ac:dyDescent="0.2">
      <c r="A2" s="82" t="s">
        <v>141</v>
      </c>
      <c r="C2" s="82"/>
      <c r="D2" s="82" t="s">
        <v>53</v>
      </c>
      <c r="E2" s="82" t="s">
        <v>53</v>
      </c>
      <c r="F2" s="82" t="s">
        <v>53</v>
      </c>
      <c r="G2" s="82" t="s">
        <v>53</v>
      </c>
      <c r="H2" s="82" t="s">
        <v>53</v>
      </c>
    </row>
    <row r="3" spans="1:9" x14ac:dyDescent="0.2">
      <c r="C3" s="82"/>
      <c r="D3" s="82"/>
      <c r="E3" s="82"/>
      <c r="F3" s="82"/>
      <c r="G3" s="82"/>
      <c r="H3" s="82"/>
    </row>
    <row r="4" spans="1:9" x14ac:dyDescent="0.2">
      <c r="C4" s="82"/>
      <c r="D4" s="82"/>
      <c r="E4" s="82"/>
      <c r="F4" s="82"/>
      <c r="G4" s="82"/>
      <c r="H4" s="82"/>
    </row>
    <row r="5" spans="1:9" x14ac:dyDescent="0.2">
      <c r="C5" s="82"/>
      <c r="D5" s="82"/>
      <c r="E5" s="82"/>
      <c r="F5" s="82"/>
      <c r="G5" s="82"/>
      <c r="H5" s="82"/>
    </row>
    <row r="6" spans="1:9" x14ac:dyDescent="0.2">
      <c r="A6" s="82" t="s">
        <v>528</v>
      </c>
      <c r="B6" s="82" t="s">
        <v>372</v>
      </c>
      <c r="C6" s="82" t="s">
        <v>0</v>
      </c>
      <c r="D6" s="82" t="s">
        <v>529</v>
      </c>
      <c r="E6" s="82" t="s">
        <v>530</v>
      </c>
      <c r="F6" s="82" t="s">
        <v>531</v>
      </c>
      <c r="G6" s="82" t="s">
        <v>532</v>
      </c>
      <c r="H6" s="82" t="s">
        <v>533</v>
      </c>
    </row>
    <row r="7" spans="1:9" x14ac:dyDescent="0.2">
      <c r="A7" s="267" t="s">
        <v>709</v>
      </c>
      <c r="B7" s="82" t="s">
        <v>580</v>
      </c>
      <c r="C7" s="268">
        <v>986809</v>
      </c>
      <c r="D7" s="82"/>
      <c r="E7" s="82"/>
      <c r="F7" s="266">
        <v>688</v>
      </c>
      <c r="G7" s="251">
        <v>1</v>
      </c>
      <c r="H7" s="251">
        <v>688</v>
      </c>
    </row>
    <row r="8" spans="1:9" x14ac:dyDescent="0.2">
      <c r="A8" s="267" t="s">
        <v>53</v>
      </c>
      <c r="B8" s="82" t="s">
        <v>581</v>
      </c>
      <c r="C8" s="268">
        <v>995832</v>
      </c>
      <c r="D8" s="226">
        <v>9.1436134044176054E-3</v>
      </c>
      <c r="E8" s="82"/>
      <c r="F8" s="266">
        <v>9023</v>
      </c>
      <c r="G8" s="251">
        <v>2</v>
      </c>
      <c r="H8" s="251">
        <v>9711</v>
      </c>
    </row>
    <row r="9" spans="1:9" x14ac:dyDescent="0.2">
      <c r="A9" s="267" t="s">
        <v>53</v>
      </c>
      <c r="B9" s="82" t="s">
        <v>541</v>
      </c>
      <c r="C9" s="268">
        <v>1001069</v>
      </c>
      <c r="D9" s="226">
        <v>5.258919175122001E-3</v>
      </c>
      <c r="E9" s="82"/>
      <c r="F9" s="266">
        <v>5237</v>
      </c>
      <c r="G9" s="251">
        <v>3</v>
      </c>
      <c r="H9" s="251">
        <v>14948</v>
      </c>
    </row>
    <row r="10" spans="1:9" x14ac:dyDescent="0.2">
      <c r="A10" s="267" t="s">
        <v>53</v>
      </c>
      <c r="B10" s="82" t="s">
        <v>578</v>
      </c>
      <c r="C10" s="268">
        <v>999403</v>
      </c>
      <c r="D10" s="226">
        <v>-1.6642209478068271E-3</v>
      </c>
      <c r="E10" s="82"/>
      <c r="F10" s="266">
        <v>-1666</v>
      </c>
      <c r="G10" s="251">
        <v>4</v>
      </c>
      <c r="H10" s="251">
        <v>13282</v>
      </c>
    </row>
    <row r="11" spans="1:9" x14ac:dyDescent="0.2">
      <c r="A11" s="267" t="s">
        <v>53</v>
      </c>
      <c r="B11" s="82" t="s">
        <v>579</v>
      </c>
      <c r="C11" s="268">
        <v>1002441</v>
      </c>
      <c r="D11" s="226">
        <v>3.0398147694172817E-3</v>
      </c>
      <c r="E11" s="82"/>
      <c r="F11" s="266">
        <v>3038</v>
      </c>
      <c r="G11" s="251">
        <v>5</v>
      </c>
      <c r="H11" s="251">
        <v>16320</v>
      </c>
    </row>
    <row r="12" spans="1:9" x14ac:dyDescent="0.2">
      <c r="A12" s="267" t="s">
        <v>53</v>
      </c>
      <c r="B12" s="82" t="s">
        <v>582</v>
      </c>
      <c r="C12" s="268">
        <v>1006280</v>
      </c>
      <c r="D12" s="226">
        <v>3.8296518199076868E-3</v>
      </c>
      <c r="E12" s="82"/>
      <c r="F12" s="266">
        <v>3839</v>
      </c>
      <c r="G12" s="251">
        <v>6</v>
      </c>
      <c r="H12" s="251">
        <v>20159</v>
      </c>
    </row>
    <row r="13" spans="1:9" x14ac:dyDescent="0.2">
      <c r="A13" s="267" t="s">
        <v>53</v>
      </c>
      <c r="B13" s="82" t="s">
        <v>583</v>
      </c>
      <c r="C13" s="268">
        <v>1019506</v>
      </c>
      <c r="D13" s="226">
        <v>1.3143459076996544E-2</v>
      </c>
      <c r="E13" s="82"/>
      <c r="F13" s="266">
        <v>13226</v>
      </c>
      <c r="G13" s="251">
        <v>7</v>
      </c>
      <c r="H13" s="251">
        <v>33385</v>
      </c>
    </row>
    <row r="14" spans="1:9" x14ac:dyDescent="0.2">
      <c r="A14" s="267" t="s">
        <v>53</v>
      </c>
      <c r="B14" s="82" t="s">
        <v>584</v>
      </c>
      <c r="C14" s="268">
        <v>1028391</v>
      </c>
      <c r="D14" s="226">
        <v>8.7150051103181969E-3</v>
      </c>
      <c r="E14" s="82"/>
      <c r="F14" s="266">
        <v>8885</v>
      </c>
      <c r="G14" s="251">
        <v>8</v>
      </c>
      <c r="H14" s="251">
        <v>42270</v>
      </c>
    </row>
    <row r="15" spans="1:9" x14ac:dyDescent="0.2">
      <c r="A15" s="267" t="s">
        <v>53</v>
      </c>
      <c r="B15" s="82" t="s">
        <v>585</v>
      </c>
      <c r="C15" s="268">
        <v>1035137</v>
      </c>
      <c r="D15" s="226">
        <v>6.559761802660713E-3</v>
      </c>
      <c r="E15" s="82"/>
      <c r="F15" s="266">
        <v>6746</v>
      </c>
      <c r="G15" s="251">
        <v>9</v>
      </c>
      <c r="H15" s="251">
        <v>49016</v>
      </c>
    </row>
    <row r="16" spans="1:9" x14ac:dyDescent="0.2">
      <c r="A16" s="267" t="s">
        <v>53</v>
      </c>
      <c r="B16" s="82" t="s">
        <v>586</v>
      </c>
      <c r="C16" s="268">
        <v>1046247</v>
      </c>
      <c r="D16" s="226">
        <v>1.0732878836327897E-2</v>
      </c>
      <c r="E16" s="82"/>
      <c r="F16" s="266">
        <v>11110</v>
      </c>
      <c r="G16" s="251">
        <v>10</v>
      </c>
      <c r="H16" s="251">
        <v>60126</v>
      </c>
    </row>
    <row r="17" spans="1:8" x14ac:dyDescent="0.2">
      <c r="A17" s="267" t="s">
        <v>53</v>
      </c>
      <c r="B17" s="82" t="s">
        <v>587</v>
      </c>
      <c r="C17" s="268">
        <v>1054346</v>
      </c>
      <c r="D17" s="226">
        <v>7.7410018857879681E-3</v>
      </c>
      <c r="E17" s="82"/>
      <c r="F17" s="266">
        <v>8099</v>
      </c>
      <c r="G17" s="251">
        <v>11</v>
      </c>
      <c r="H17" s="251">
        <v>68225</v>
      </c>
    </row>
    <row r="18" spans="1:8" x14ac:dyDescent="0.2">
      <c r="A18" s="267" t="s">
        <v>53</v>
      </c>
      <c r="B18" s="82" t="s">
        <v>588</v>
      </c>
      <c r="C18" s="268">
        <v>1034215</v>
      </c>
      <c r="D18" s="226">
        <v>-1.909335265652834E-2</v>
      </c>
      <c r="E18" s="82"/>
      <c r="F18" s="266">
        <v>-20131</v>
      </c>
      <c r="G18" s="251">
        <v>12</v>
      </c>
      <c r="H18" s="251">
        <v>48094</v>
      </c>
    </row>
    <row r="19" spans="1:8" x14ac:dyDescent="0.2">
      <c r="A19" s="267" t="s">
        <v>710</v>
      </c>
      <c r="B19" s="82" t="s">
        <v>580</v>
      </c>
      <c r="C19" s="268">
        <v>1034052</v>
      </c>
      <c r="D19" s="226">
        <v>-1.5760746073112397E-4</v>
      </c>
      <c r="E19" s="226">
        <v>4.7874512696985949E-2</v>
      </c>
      <c r="F19" s="266">
        <v>-163</v>
      </c>
      <c r="G19" s="251">
        <v>1</v>
      </c>
      <c r="H19" s="251">
        <v>-163</v>
      </c>
    </row>
    <row r="20" spans="1:8" x14ac:dyDescent="0.2">
      <c r="A20" s="267" t="s">
        <v>53</v>
      </c>
      <c r="B20" s="82" t="s">
        <v>581</v>
      </c>
      <c r="C20" s="268">
        <v>1033583</v>
      </c>
      <c r="D20" s="226">
        <v>-4.5355552718817638E-4</v>
      </c>
      <c r="E20" s="226">
        <v>3.7909004731721874E-2</v>
      </c>
      <c r="F20" s="266">
        <v>-469</v>
      </c>
      <c r="G20" s="251">
        <v>2</v>
      </c>
      <c r="H20" s="251">
        <v>-632</v>
      </c>
    </row>
    <row r="21" spans="1:8" x14ac:dyDescent="0.2">
      <c r="A21" s="267" t="s">
        <v>53</v>
      </c>
      <c r="B21" s="82" t="s">
        <v>541</v>
      </c>
      <c r="C21" s="268">
        <v>1026253</v>
      </c>
      <c r="D21" s="226">
        <v>-7.0918349082753629E-3</v>
      </c>
      <c r="E21" s="226">
        <v>2.5157107052560912E-2</v>
      </c>
      <c r="F21" s="266">
        <v>-7330</v>
      </c>
      <c r="G21" s="251">
        <v>3</v>
      </c>
      <c r="H21" s="251">
        <v>-7962</v>
      </c>
    </row>
    <row r="22" spans="1:8" x14ac:dyDescent="0.2">
      <c r="A22" s="267" t="s">
        <v>53</v>
      </c>
      <c r="B22" s="82" t="s">
        <v>578</v>
      </c>
      <c r="C22" s="268">
        <v>1021573</v>
      </c>
      <c r="D22" s="226">
        <v>-4.5602789955303535E-3</v>
      </c>
      <c r="E22" s="226">
        <v>2.2183243396307617E-2</v>
      </c>
      <c r="F22" s="266">
        <v>-4680</v>
      </c>
      <c r="G22" s="251">
        <v>4</v>
      </c>
      <c r="H22" s="251">
        <v>-12642</v>
      </c>
    </row>
    <row r="23" spans="1:8" x14ac:dyDescent="0.2">
      <c r="A23" s="267" t="s">
        <v>53</v>
      </c>
      <c r="B23" s="82" t="s">
        <v>579</v>
      </c>
      <c r="C23" s="268">
        <v>1017168</v>
      </c>
      <c r="D23" s="226">
        <v>-4.3119777049707153E-3</v>
      </c>
      <c r="E23" s="226">
        <v>1.4691138929872283E-2</v>
      </c>
      <c r="F23" s="266">
        <v>-4405</v>
      </c>
      <c r="G23" s="251">
        <v>5</v>
      </c>
      <c r="H23" s="251">
        <v>-17047</v>
      </c>
    </row>
    <row r="24" spans="1:8" x14ac:dyDescent="0.2">
      <c r="A24" s="267" t="s">
        <v>53</v>
      </c>
      <c r="B24" s="82" t="s">
        <v>582</v>
      </c>
      <c r="C24" s="268">
        <v>1012668</v>
      </c>
      <c r="D24" s="226">
        <v>-4.42404794488227E-3</v>
      </c>
      <c r="E24" s="226">
        <v>6.3481337202369037E-3</v>
      </c>
      <c r="F24" s="266">
        <v>-4500</v>
      </c>
      <c r="G24" s="251">
        <v>6</v>
      </c>
      <c r="H24" s="251">
        <v>-21547</v>
      </c>
    </row>
    <row r="25" spans="1:8" x14ac:dyDescent="0.2">
      <c r="A25" s="267" t="s">
        <v>53</v>
      </c>
      <c r="B25" s="82" t="s">
        <v>583</v>
      </c>
      <c r="C25" s="268">
        <v>1015524</v>
      </c>
      <c r="D25" s="226">
        <v>2.8202727843675834E-3</v>
      </c>
      <c r="E25" s="226">
        <v>-3.9058132075731056E-3</v>
      </c>
      <c r="F25" s="266">
        <v>2856</v>
      </c>
      <c r="G25" s="251">
        <v>7</v>
      </c>
      <c r="H25" s="251">
        <v>-18691</v>
      </c>
    </row>
    <row r="26" spans="1:8" x14ac:dyDescent="0.2">
      <c r="A26" s="267" t="s">
        <v>53</v>
      </c>
      <c r="B26" s="82" t="s">
        <v>584</v>
      </c>
      <c r="C26" s="268">
        <v>1017448</v>
      </c>
      <c r="D26" s="226">
        <v>1.8945884095304955E-3</v>
      </c>
      <c r="E26" s="226">
        <v>-1.0640894367998199E-2</v>
      </c>
      <c r="F26" s="266">
        <v>1924</v>
      </c>
      <c r="G26" s="251">
        <v>8</v>
      </c>
      <c r="H26" s="251">
        <v>-16767</v>
      </c>
    </row>
    <row r="27" spans="1:8" x14ac:dyDescent="0.2">
      <c r="A27" s="267" t="s">
        <v>53</v>
      </c>
      <c r="B27" s="82" t="s">
        <v>585</v>
      </c>
      <c r="C27" s="268">
        <v>1015693</v>
      </c>
      <c r="D27" s="226">
        <v>-1.7249038771514069E-3</v>
      </c>
      <c r="E27" s="226">
        <v>-1.8783987047125139E-2</v>
      </c>
      <c r="F27" s="266">
        <v>-1755</v>
      </c>
      <c r="G27" s="251">
        <v>9</v>
      </c>
      <c r="H27" s="251">
        <v>-18522</v>
      </c>
    </row>
    <row r="28" spans="1:8" x14ac:dyDescent="0.2">
      <c r="A28" s="267" t="s">
        <v>53</v>
      </c>
      <c r="B28" s="82" t="s">
        <v>586</v>
      </c>
      <c r="C28" s="268">
        <v>1023232</v>
      </c>
      <c r="D28" s="226">
        <v>7.4225184184590898E-3</v>
      </c>
      <c r="E28" s="226">
        <v>-2.1997673589506106E-2</v>
      </c>
      <c r="F28" s="266">
        <v>7539</v>
      </c>
      <c r="G28" s="251">
        <v>10</v>
      </c>
      <c r="H28" s="251">
        <v>-10983</v>
      </c>
    </row>
    <row r="29" spans="1:8" x14ac:dyDescent="0.2">
      <c r="A29" s="267" t="s">
        <v>53</v>
      </c>
      <c r="B29" s="82" t="s">
        <v>587</v>
      </c>
      <c r="C29" s="268">
        <v>1028481</v>
      </c>
      <c r="D29" s="226">
        <v>5.1298239304478077E-3</v>
      </c>
      <c r="E29" s="226">
        <v>-2.453179506537706E-2</v>
      </c>
      <c r="F29" s="266">
        <v>5249</v>
      </c>
      <c r="G29" s="251">
        <v>11</v>
      </c>
      <c r="H29" s="251">
        <v>-5734</v>
      </c>
    </row>
    <row r="30" spans="1:8" x14ac:dyDescent="0.2">
      <c r="A30" s="267" t="s">
        <v>53</v>
      </c>
      <c r="B30" s="82" t="s">
        <v>588</v>
      </c>
      <c r="C30" s="268">
        <v>1011723</v>
      </c>
      <c r="D30" s="226">
        <v>-1.6293932508232967E-2</v>
      </c>
      <c r="E30" s="226">
        <v>-2.1747895747015855E-2</v>
      </c>
      <c r="F30" s="266">
        <v>-16758</v>
      </c>
      <c r="G30" s="251">
        <v>12</v>
      </c>
      <c r="H30" s="251">
        <v>-22492</v>
      </c>
    </row>
    <row r="31" spans="1:8" x14ac:dyDescent="0.2">
      <c r="A31" s="267" t="s">
        <v>711</v>
      </c>
      <c r="B31" s="82" t="s">
        <v>580</v>
      </c>
      <c r="C31" s="268">
        <v>1011211</v>
      </c>
      <c r="D31" s="226">
        <v>-5.0606737219571762E-4</v>
      </c>
      <c r="E31" s="226">
        <v>-2.208883112261284E-2</v>
      </c>
      <c r="F31" s="266">
        <v>-512</v>
      </c>
      <c r="G31" s="251">
        <v>1</v>
      </c>
      <c r="H31" s="251">
        <v>-512</v>
      </c>
    </row>
    <row r="32" spans="1:8" x14ac:dyDescent="0.2">
      <c r="A32" s="267" t="s">
        <v>53</v>
      </c>
      <c r="B32" s="82" t="s">
        <v>581</v>
      </c>
      <c r="C32" s="268">
        <v>1021306</v>
      </c>
      <c r="D32" s="226">
        <v>9.9830796935556076E-3</v>
      </c>
      <c r="E32" s="226">
        <v>-1.1878097840231527E-2</v>
      </c>
      <c r="F32" s="266">
        <v>10095</v>
      </c>
      <c r="G32" s="251">
        <v>2</v>
      </c>
      <c r="H32" s="251">
        <v>9583</v>
      </c>
    </row>
    <row r="33" spans="1:8" x14ac:dyDescent="0.2">
      <c r="A33" s="267" t="s">
        <v>53</v>
      </c>
      <c r="B33" s="82" t="s">
        <v>541</v>
      </c>
      <c r="C33" s="268">
        <v>1017902</v>
      </c>
      <c r="D33" s="226">
        <v>-3.3329873710719049E-3</v>
      </c>
      <c r="E33" s="226">
        <v>-8.137369634973024E-3</v>
      </c>
      <c r="F33" s="266">
        <v>-3404</v>
      </c>
      <c r="G33" s="251">
        <v>3</v>
      </c>
      <c r="H33" s="251">
        <v>6179</v>
      </c>
    </row>
    <row r="34" spans="1:8" x14ac:dyDescent="0.2">
      <c r="A34" s="267" t="s">
        <v>53</v>
      </c>
      <c r="B34" s="82" t="s">
        <v>578</v>
      </c>
      <c r="C34" s="268">
        <v>1025252</v>
      </c>
      <c r="D34" s="226">
        <v>7.2207344125465589E-3</v>
      </c>
      <c r="E34" s="226">
        <v>3.6013089617676908E-3</v>
      </c>
      <c r="F34" s="266">
        <v>7350</v>
      </c>
      <c r="G34" s="251">
        <v>4</v>
      </c>
      <c r="H34" s="251">
        <v>13529</v>
      </c>
    </row>
    <row r="35" spans="1:8" x14ac:dyDescent="0.2">
      <c r="A35" s="267" t="s">
        <v>53</v>
      </c>
      <c r="B35" s="82" t="s">
        <v>579</v>
      </c>
      <c r="C35" s="268">
        <v>1020616</v>
      </c>
      <c r="D35" s="226">
        <v>-4.5218151244766913E-3</v>
      </c>
      <c r="E35" s="226">
        <v>3.3898038475452807E-3</v>
      </c>
      <c r="F35" s="266">
        <v>-4636</v>
      </c>
      <c r="G35" s="251">
        <v>5</v>
      </c>
      <c r="H35" s="251">
        <v>8893</v>
      </c>
    </row>
    <row r="36" spans="1:8" x14ac:dyDescent="0.2">
      <c r="A36" s="267" t="s">
        <v>53</v>
      </c>
      <c r="B36" s="82" t="s">
        <v>582</v>
      </c>
      <c r="C36" s="268">
        <v>1017493</v>
      </c>
      <c r="D36" s="226">
        <v>-3.0599167561551344E-3</v>
      </c>
      <c r="E36" s="226">
        <v>4.7646415212092563E-3</v>
      </c>
      <c r="F36" s="266">
        <v>-3123</v>
      </c>
      <c r="G36" s="251">
        <v>6</v>
      </c>
      <c r="H36" s="251">
        <v>5770</v>
      </c>
    </row>
    <row r="37" spans="1:8" x14ac:dyDescent="0.2">
      <c r="A37" s="267" t="s">
        <v>53</v>
      </c>
      <c r="B37" s="82" t="s">
        <v>583</v>
      </c>
      <c r="C37" s="268">
        <v>1023783</v>
      </c>
      <c r="D37" s="226">
        <v>6.1818607105896817E-3</v>
      </c>
      <c r="E37" s="226">
        <v>8.1327472319709937E-3</v>
      </c>
      <c r="F37" s="266">
        <v>6290</v>
      </c>
      <c r="G37" s="251">
        <v>7</v>
      </c>
      <c r="H37" s="251">
        <v>12060</v>
      </c>
    </row>
    <row r="38" spans="1:8" x14ac:dyDescent="0.2">
      <c r="A38" s="267" t="s">
        <v>53</v>
      </c>
      <c r="B38" s="82" t="s">
        <v>584</v>
      </c>
      <c r="C38" s="268">
        <v>1022753</v>
      </c>
      <c r="D38" s="226">
        <v>-1.0060725759267752E-3</v>
      </c>
      <c r="E38" s="226">
        <v>5.2140256799364515E-3</v>
      </c>
      <c r="F38" s="266">
        <v>-1030</v>
      </c>
      <c r="G38" s="251">
        <v>8</v>
      </c>
      <c r="H38" s="251">
        <v>11030</v>
      </c>
    </row>
    <row r="39" spans="1:8" x14ac:dyDescent="0.2">
      <c r="A39" s="267" t="s">
        <v>53</v>
      </c>
      <c r="B39" s="82" t="s">
        <v>585</v>
      </c>
      <c r="C39" s="268">
        <v>1029827</v>
      </c>
      <c r="D39" s="226">
        <v>6.9166260084301268E-3</v>
      </c>
      <c r="E39" s="226">
        <v>1.3915622141729811E-2</v>
      </c>
      <c r="F39" s="266">
        <v>7074</v>
      </c>
      <c r="G39" s="251">
        <v>9</v>
      </c>
      <c r="H39" s="251">
        <v>18104</v>
      </c>
    </row>
    <row r="40" spans="1:8" x14ac:dyDescent="0.2">
      <c r="A40" s="267" t="s">
        <v>53</v>
      </c>
      <c r="B40" s="82" t="s">
        <v>586</v>
      </c>
      <c r="C40" s="268">
        <v>1038774</v>
      </c>
      <c r="D40" s="226">
        <v>8.6878669912520134E-3</v>
      </c>
      <c r="E40" s="226">
        <v>1.5189126219664839E-2</v>
      </c>
      <c r="F40" s="266">
        <v>8947</v>
      </c>
      <c r="G40" s="251">
        <v>10</v>
      </c>
      <c r="H40" s="251">
        <v>27051</v>
      </c>
    </row>
    <row r="41" spans="1:8" x14ac:dyDescent="0.2">
      <c r="A41" s="267" t="s">
        <v>53</v>
      </c>
      <c r="B41" s="82" t="s">
        <v>587</v>
      </c>
      <c r="C41" s="268">
        <v>1046838</v>
      </c>
      <c r="D41" s="226">
        <v>7.7629975336310775E-3</v>
      </c>
      <c r="E41" s="226">
        <v>1.7848652527368003E-2</v>
      </c>
      <c r="F41" s="266">
        <v>8064</v>
      </c>
      <c r="G41" s="251">
        <v>11</v>
      </c>
      <c r="H41" s="251">
        <v>35115</v>
      </c>
    </row>
    <row r="42" spans="1:8" x14ac:dyDescent="0.2">
      <c r="A42" s="267" t="s">
        <v>53</v>
      </c>
      <c r="B42" s="82" t="s">
        <v>588</v>
      </c>
      <c r="C42" s="268">
        <v>1029691</v>
      </c>
      <c r="D42" s="226">
        <v>-1.6379802796612219E-2</v>
      </c>
      <c r="E42" s="226">
        <v>1.7759801842994527E-2</v>
      </c>
      <c r="F42" s="266">
        <v>-17147</v>
      </c>
      <c r="G42" s="251">
        <v>12</v>
      </c>
      <c r="H42" s="251">
        <v>17968</v>
      </c>
    </row>
    <row r="43" spans="1:8" x14ac:dyDescent="0.2">
      <c r="A43" s="267" t="s">
        <v>712</v>
      </c>
      <c r="B43" s="82" t="s">
        <v>580</v>
      </c>
      <c r="C43" s="268">
        <v>1031082</v>
      </c>
      <c r="D43" s="226">
        <v>1.3508907041044349E-3</v>
      </c>
      <c r="E43" s="226">
        <v>1.9650696046621396E-2</v>
      </c>
      <c r="F43" s="266">
        <v>1391</v>
      </c>
      <c r="G43" s="251">
        <v>1</v>
      </c>
      <c r="H43" s="251">
        <v>1391</v>
      </c>
    </row>
    <row r="44" spans="1:8" x14ac:dyDescent="0.2">
      <c r="A44" s="267" t="s">
        <v>53</v>
      </c>
      <c r="B44" s="82" t="s">
        <v>581</v>
      </c>
      <c r="C44" s="268">
        <v>1034757</v>
      </c>
      <c r="D44" s="226">
        <v>3.5642170069887236E-3</v>
      </c>
      <c r="E44" s="226">
        <v>1.3170391635807466E-2</v>
      </c>
      <c r="F44" s="266">
        <v>3675</v>
      </c>
      <c r="G44" s="251">
        <v>2</v>
      </c>
      <c r="H44" s="251">
        <v>5066</v>
      </c>
    </row>
    <row r="45" spans="1:8" x14ac:dyDescent="0.2">
      <c r="A45" s="267" t="s">
        <v>53</v>
      </c>
      <c r="B45" s="82" t="s">
        <v>541</v>
      </c>
      <c r="C45" s="268">
        <v>1034228</v>
      </c>
      <c r="D45" s="226">
        <v>-5.1123113929163466E-4</v>
      </c>
      <c r="E45" s="226">
        <v>1.60388721114606E-2</v>
      </c>
      <c r="F45" s="266">
        <v>-529</v>
      </c>
      <c r="G45" s="251">
        <v>3</v>
      </c>
      <c r="H45" s="251">
        <v>4537</v>
      </c>
    </row>
    <row r="46" spans="1:8" x14ac:dyDescent="0.2">
      <c r="A46" s="267" t="s">
        <v>53</v>
      </c>
      <c r="B46" s="82" t="s">
        <v>578</v>
      </c>
      <c r="C46" s="268">
        <v>1034680</v>
      </c>
      <c r="D46" s="226">
        <v>4.3704096195429365E-4</v>
      </c>
      <c r="E46" s="226">
        <v>9.1957879623740801E-3</v>
      </c>
      <c r="F46" s="266">
        <v>452</v>
      </c>
      <c r="G46" s="251">
        <v>4</v>
      </c>
      <c r="H46" s="251">
        <v>4989</v>
      </c>
    </row>
    <row r="47" spans="1:8" x14ac:dyDescent="0.2">
      <c r="A47" s="267" t="s">
        <v>53</v>
      </c>
      <c r="B47" s="82" t="s">
        <v>579</v>
      </c>
      <c r="C47" s="268">
        <v>1026751</v>
      </c>
      <c r="D47" s="226">
        <v>-7.6632388757876813E-3</v>
      </c>
      <c r="E47" s="226">
        <v>6.0110756641087448E-3</v>
      </c>
      <c r="F47" s="266">
        <v>-7929</v>
      </c>
      <c r="G47" s="251">
        <v>5</v>
      </c>
      <c r="H47" s="251">
        <v>-2940</v>
      </c>
    </row>
    <row r="48" spans="1:8" x14ac:dyDescent="0.2">
      <c r="A48" s="267" t="s">
        <v>53</v>
      </c>
      <c r="B48" s="82" t="s">
        <v>582</v>
      </c>
      <c r="C48" s="268">
        <v>1025662</v>
      </c>
      <c r="D48" s="226">
        <v>-1.0606271627687791E-3</v>
      </c>
      <c r="E48" s="226">
        <v>8.0285564618134408E-3</v>
      </c>
      <c r="F48" s="266">
        <v>-1089</v>
      </c>
      <c r="G48" s="251">
        <v>6</v>
      </c>
      <c r="H48" s="251">
        <v>-4029</v>
      </c>
    </row>
    <row r="49" spans="1:8" x14ac:dyDescent="0.2">
      <c r="A49" s="267" t="s">
        <v>53</v>
      </c>
      <c r="B49" s="82" t="s">
        <v>583</v>
      </c>
      <c r="C49" s="268">
        <v>1028176</v>
      </c>
      <c r="D49" s="226">
        <v>2.4510998750075785E-3</v>
      </c>
      <c r="E49" s="226">
        <v>4.2909483748021504E-3</v>
      </c>
      <c r="F49" s="266">
        <v>2514</v>
      </c>
      <c r="G49" s="251">
        <v>7</v>
      </c>
      <c r="H49" s="251">
        <v>-1515</v>
      </c>
    </row>
    <row r="50" spans="1:8" x14ac:dyDescent="0.2">
      <c r="A50" s="267" t="s">
        <v>53</v>
      </c>
      <c r="B50" s="82" t="s">
        <v>584</v>
      </c>
      <c r="C50" s="268">
        <v>1027412</v>
      </c>
      <c r="D50" s="226">
        <v>-7.430634443907902E-4</v>
      </c>
      <c r="E50" s="226">
        <v>4.5553520742545039E-3</v>
      </c>
      <c r="F50" s="266">
        <v>-764</v>
      </c>
      <c r="G50" s="251">
        <v>8</v>
      </c>
      <c r="H50" s="251">
        <v>-2279</v>
      </c>
    </row>
    <row r="51" spans="1:8" x14ac:dyDescent="0.2">
      <c r="A51" s="267" t="s">
        <v>53</v>
      </c>
      <c r="B51" s="82" t="s">
        <v>585</v>
      </c>
      <c r="C51" s="268">
        <v>1035397</v>
      </c>
      <c r="D51" s="226">
        <v>7.7719551650166085E-3</v>
      </c>
      <c r="E51" s="226">
        <v>5.4086754377191681E-3</v>
      </c>
      <c r="F51" s="266">
        <v>7985</v>
      </c>
      <c r="G51" s="251">
        <v>9</v>
      </c>
      <c r="H51" s="251">
        <v>5706</v>
      </c>
    </row>
    <row r="52" spans="1:8" x14ac:dyDescent="0.2">
      <c r="A52" s="267" t="s">
        <v>53</v>
      </c>
      <c r="B52" s="82" t="s">
        <v>586</v>
      </c>
      <c r="C52" s="268">
        <v>1044767</v>
      </c>
      <c r="D52" s="226">
        <v>9.0496688709740258E-3</v>
      </c>
      <c r="E52" s="226">
        <v>5.7693011184338783E-3</v>
      </c>
      <c r="F52" s="266">
        <v>9370</v>
      </c>
      <c r="G52" s="251">
        <v>10</v>
      </c>
      <c r="H52" s="251">
        <v>15076</v>
      </c>
    </row>
    <row r="53" spans="1:8" x14ac:dyDescent="0.2">
      <c r="A53" s="267" t="s">
        <v>53</v>
      </c>
      <c r="B53" s="82" t="s">
        <v>587</v>
      </c>
      <c r="C53" s="268">
        <v>1047273</v>
      </c>
      <c r="D53" s="226">
        <v>2.3986209365340905E-3</v>
      </c>
      <c r="E53" s="226">
        <v>4.1553707450425748E-4</v>
      </c>
      <c r="F53" s="266">
        <v>2506</v>
      </c>
      <c r="G53" s="251">
        <v>11</v>
      </c>
      <c r="H53" s="251">
        <v>17582</v>
      </c>
    </row>
    <row r="54" spans="1:8" x14ac:dyDescent="0.2">
      <c r="A54" s="267" t="s">
        <v>53</v>
      </c>
      <c r="B54" s="82" t="s">
        <v>588</v>
      </c>
      <c r="C54" s="268">
        <v>1041281</v>
      </c>
      <c r="D54" s="226">
        <v>-5.7215262877969852E-3</v>
      </c>
      <c r="E54" s="226">
        <v>1.1255803925643626E-2</v>
      </c>
      <c r="F54" s="266">
        <v>-5992</v>
      </c>
      <c r="G54" s="251">
        <v>12</v>
      </c>
      <c r="H54" s="251">
        <v>11590</v>
      </c>
    </row>
    <row r="55" spans="1:8" x14ac:dyDescent="0.2">
      <c r="A55" s="267" t="s">
        <v>713</v>
      </c>
      <c r="B55" s="82" t="s">
        <v>580</v>
      </c>
      <c r="C55" s="268">
        <v>1040993</v>
      </c>
      <c r="D55" s="226">
        <v>-2.7658240186845262E-4</v>
      </c>
      <c r="E55" s="226">
        <v>9.6122325867389335E-3</v>
      </c>
      <c r="F55" s="266">
        <v>-288</v>
      </c>
      <c r="G55" s="251">
        <v>1</v>
      </c>
      <c r="H55" s="251">
        <v>-288</v>
      </c>
    </row>
    <row r="56" spans="1:8" x14ac:dyDescent="0.2">
      <c r="A56" s="267" t="s">
        <v>53</v>
      </c>
      <c r="B56" s="82" t="s">
        <v>581</v>
      </c>
      <c r="C56" s="268">
        <v>1045612</v>
      </c>
      <c r="D56" s="226">
        <v>4.437109567499542E-3</v>
      </c>
      <c r="E56" s="226">
        <v>1.0490385665426816E-2</v>
      </c>
      <c r="F56" s="266">
        <v>4619</v>
      </c>
      <c r="G56" s="251">
        <v>2</v>
      </c>
      <c r="H56" s="251">
        <v>4331</v>
      </c>
    </row>
    <row r="57" spans="1:8" x14ac:dyDescent="0.2">
      <c r="A57" s="267" t="s">
        <v>53</v>
      </c>
      <c r="B57" s="82" t="s">
        <v>541</v>
      </c>
      <c r="C57" s="268">
        <v>1056463</v>
      </c>
      <c r="D57" s="226">
        <v>1.0377654426307226E-2</v>
      </c>
      <c r="E57" s="226">
        <v>2.149912785188568E-2</v>
      </c>
      <c r="F57" s="266">
        <v>10851</v>
      </c>
      <c r="G57" s="251">
        <v>3</v>
      </c>
      <c r="H57" s="251">
        <v>15182</v>
      </c>
    </row>
    <row r="58" spans="1:8" x14ac:dyDescent="0.2">
      <c r="A58" s="267" t="s">
        <v>53</v>
      </c>
      <c r="B58" s="82" t="s">
        <v>578</v>
      </c>
      <c r="C58" s="268">
        <v>1058029</v>
      </c>
      <c r="D58" s="226">
        <v>1.4823046334797585E-3</v>
      </c>
      <c r="E58" s="226">
        <v>2.2566397340240352E-2</v>
      </c>
      <c r="F58" s="266">
        <v>1566</v>
      </c>
      <c r="G58" s="251">
        <v>4</v>
      </c>
      <c r="H58" s="251">
        <v>16748</v>
      </c>
    </row>
    <row r="59" spans="1:8" x14ac:dyDescent="0.2">
      <c r="A59" s="267" t="s">
        <v>53</v>
      </c>
      <c r="B59" s="82" t="s">
        <v>579</v>
      </c>
      <c r="C59" s="268">
        <v>1053918</v>
      </c>
      <c r="D59" s="226">
        <v>-3.8855267672247562E-3</v>
      </c>
      <c r="E59" s="226">
        <v>2.6459190202882787E-2</v>
      </c>
      <c r="F59" s="266">
        <v>-4111</v>
      </c>
      <c r="G59" s="251">
        <v>5</v>
      </c>
      <c r="H59" s="251">
        <v>12637</v>
      </c>
    </row>
    <row r="60" spans="1:8" x14ac:dyDescent="0.2">
      <c r="A60" s="267" t="s">
        <v>53</v>
      </c>
      <c r="B60" s="82" t="s">
        <v>582</v>
      </c>
      <c r="C60" s="268">
        <v>1052893</v>
      </c>
      <c r="D60" s="226">
        <v>-9.7256143267310247E-4</v>
      </c>
      <c r="E60" s="226">
        <v>2.6549682059001878E-2</v>
      </c>
      <c r="F60" s="266">
        <v>-1025</v>
      </c>
      <c r="G60" s="251">
        <v>6</v>
      </c>
      <c r="H60" s="251">
        <v>11612</v>
      </c>
    </row>
    <row r="61" spans="1:8" x14ac:dyDescent="0.2">
      <c r="A61" s="267" t="s">
        <v>53</v>
      </c>
      <c r="B61" s="82" t="s">
        <v>583</v>
      </c>
      <c r="C61" s="268">
        <v>1056562</v>
      </c>
      <c r="D61" s="226">
        <v>3.4846845785849734E-3</v>
      </c>
      <c r="E61" s="226">
        <v>2.7608113785966504E-2</v>
      </c>
      <c r="F61" s="266">
        <v>3669</v>
      </c>
      <c r="G61" s="251">
        <v>7</v>
      </c>
      <c r="H61" s="251">
        <v>15281</v>
      </c>
    </row>
    <row r="62" spans="1:8" x14ac:dyDescent="0.2">
      <c r="A62" s="267" t="s">
        <v>53</v>
      </c>
      <c r="B62" s="82" t="s">
        <v>584</v>
      </c>
      <c r="C62" s="268">
        <v>1056251</v>
      </c>
      <c r="D62" s="226">
        <v>-2.9435092308827127E-4</v>
      </c>
      <c r="E62" s="226">
        <v>2.8069557295417935E-2</v>
      </c>
      <c r="F62" s="266">
        <v>-311</v>
      </c>
      <c r="G62" s="251">
        <v>8</v>
      </c>
      <c r="H62" s="251">
        <v>14970</v>
      </c>
    </row>
    <row r="63" spans="1:8" x14ac:dyDescent="0.2">
      <c r="A63" s="267" t="s">
        <v>53</v>
      </c>
      <c r="B63" s="82" t="s">
        <v>585</v>
      </c>
      <c r="C63" s="268">
        <v>1060955</v>
      </c>
      <c r="D63" s="226">
        <v>4.4534869079413397E-3</v>
      </c>
      <c r="E63" s="226">
        <v>2.4684251547957059E-2</v>
      </c>
      <c r="F63" s="266">
        <v>4704</v>
      </c>
      <c r="G63" s="251">
        <v>9</v>
      </c>
      <c r="H63" s="251">
        <v>19674</v>
      </c>
    </row>
    <row r="64" spans="1:8" x14ac:dyDescent="0.2">
      <c r="A64" s="267" t="s">
        <v>53</v>
      </c>
      <c r="B64" s="82" t="s">
        <v>586</v>
      </c>
      <c r="C64" s="268">
        <v>1064156</v>
      </c>
      <c r="D64" s="226">
        <v>3.0170930906587845E-3</v>
      </c>
      <c r="E64" s="226">
        <v>1.8558204843759363E-2</v>
      </c>
      <c r="F64" s="266">
        <v>3201</v>
      </c>
      <c r="G64" s="251">
        <v>10</v>
      </c>
      <c r="H64" s="251">
        <v>22875</v>
      </c>
    </row>
    <row r="65" spans="1:8" x14ac:dyDescent="0.2">
      <c r="A65" s="267" t="s">
        <v>53</v>
      </c>
      <c r="B65" s="82" t="s">
        <v>587</v>
      </c>
      <c r="C65" s="268">
        <v>1075523</v>
      </c>
      <c r="D65" s="226">
        <v>1.0681704562113037E-2</v>
      </c>
      <c r="E65" s="226">
        <v>2.6974819364196323E-2</v>
      </c>
      <c r="F65" s="266">
        <v>11367</v>
      </c>
      <c r="G65" s="251">
        <v>11</v>
      </c>
      <c r="H65" s="251">
        <v>34242</v>
      </c>
    </row>
    <row r="66" spans="1:8" x14ac:dyDescent="0.2">
      <c r="A66" s="267" t="s">
        <v>53</v>
      </c>
      <c r="B66" s="82" t="s">
        <v>588</v>
      </c>
      <c r="C66" s="268">
        <v>1062895</v>
      </c>
      <c r="D66" s="226">
        <v>-1.1741264482489022E-2</v>
      </c>
      <c r="E66" s="226">
        <v>2.075712511800365E-2</v>
      </c>
      <c r="F66" s="266">
        <v>-12628</v>
      </c>
      <c r="G66" s="251">
        <v>12</v>
      </c>
      <c r="H66" s="251">
        <v>21614</v>
      </c>
    </row>
    <row r="67" spans="1:8" x14ac:dyDescent="0.2">
      <c r="A67" s="267" t="s">
        <v>700</v>
      </c>
      <c r="B67" s="82" t="s">
        <v>580</v>
      </c>
      <c r="C67" s="268">
        <v>1067563</v>
      </c>
      <c r="D67" s="226">
        <v>4.3917790562566505E-3</v>
      </c>
      <c r="E67" s="226">
        <v>2.5523706691591652E-2</v>
      </c>
      <c r="F67" s="266">
        <v>4668</v>
      </c>
      <c r="G67" s="251">
        <v>1</v>
      </c>
      <c r="H67" s="251">
        <v>4668</v>
      </c>
    </row>
    <row r="68" spans="1:8" x14ac:dyDescent="0.2">
      <c r="A68" s="267" t="s">
        <v>53</v>
      </c>
      <c r="B68" s="82" t="s">
        <v>581</v>
      </c>
      <c r="C68" s="268">
        <v>1073734</v>
      </c>
      <c r="D68" s="226">
        <v>5.7804551113143088E-3</v>
      </c>
      <c r="E68" s="226">
        <v>2.6895253688748788E-2</v>
      </c>
      <c r="F68" s="266">
        <v>6171</v>
      </c>
      <c r="G68" s="251">
        <v>2</v>
      </c>
      <c r="H68" s="251">
        <v>10839</v>
      </c>
    </row>
    <row r="69" spans="1:8" x14ac:dyDescent="0.2">
      <c r="A69" s="267" t="s">
        <v>53</v>
      </c>
      <c r="B69" s="82" t="s">
        <v>541</v>
      </c>
      <c r="C69" s="268">
        <v>1074159</v>
      </c>
      <c r="D69" s="226">
        <v>3.9581497838381274E-4</v>
      </c>
      <c r="E69" s="226">
        <v>1.6750231669258708E-2</v>
      </c>
      <c r="F69" s="266">
        <v>425</v>
      </c>
      <c r="G69" s="251">
        <v>3</v>
      </c>
      <c r="H69" s="251">
        <v>11264</v>
      </c>
    </row>
    <row r="70" spans="1:8" x14ac:dyDescent="0.2">
      <c r="A70" s="267" t="s">
        <v>53</v>
      </c>
      <c r="B70" s="82" t="s">
        <v>578</v>
      </c>
      <c r="C70" s="268">
        <v>1074608</v>
      </c>
      <c r="D70" s="226">
        <v>4.1800143181780491E-4</v>
      </c>
      <c r="E70" s="226">
        <v>1.5669702815329201E-2</v>
      </c>
      <c r="F70" s="266">
        <v>449</v>
      </c>
      <c r="G70" s="251">
        <v>4</v>
      </c>
      <c r="H70" s="251">
        <v>11713</v>
      </c>
    </row>
    <row r="71" spans="1:8" x14ac:dyDescent="0.2">
      <c r="A71" s="267" t="s">
        <v>53</v>
      </c>
      <c r="B71" s="82" t="s">
        <v>579</v>
      </c>
      <c r="C71" s="268">
        <v>1076803</v>
      </c>
      <c r="D71" s="226">
        <v>2.0426053035154101E-3</v>
      </c>
      <c r="E71" s="226">
        <v>2.1714213060219034E-2</v>
      </c>
      <c r="F71" s="266">
        <v>2195</v>
      </c>
      <c r="G71" s="251">
        <v>5</v>
      </c>
      <c r="H71" s="251">
        <v>13908</v>
      </c>
    </row>
    <row r="72" spans="1:8" x14ac:dyDescent="0.2">
      <c r="A72" s="267" t="s">
        <v>53</v>
      </c>
      <c r="B72" s="82" t="s">
        <v>582</v>
      </c>
      <c r="C72" s="268">
        <v>1077808</v>
      </c>
      <c r="D72" s="226">
        <v>9.3331835071031044E-4</v>
      </c>
      <c r="E72" s="226">
        <v>2.3663373201265436E-2</v>
      </c>
      <c r="F72" s="266">
        <v>1005</v>
      </c>
      <c r="G72" s="251">
        <v>6</v>
      </c>
      <c r="H72" s="251">
        <v>14913</v>
      </c>
    </row>
    <row r="73" spans="1:8" x14ac:dyDescent="0.2">
      <c r="A73" s="267" t="s">
        <v>53</v>
      </c>
      <c r="B73" s="82" t="s">
        <v>583</v>
      </c>
      <c r="C73" s="268">
        <v>1077279</v>
      </c>
      <c r="D73" s="226">
        <v>-4.9081097932102136E-4</v>
      </c>
      <c r="E73" s="226">
        <v>1.9607935928038334E-2</v>
      </c>
      <c r="F73" s="266">
        <v>-529</v>
      </c>
      <c r="G73" s="251">
        <v>7</v>
      </c>
      <c r="H73" s="251">
        <v>14384</v>
      </c>
    </row>
    <row r="74" spans="1:8" x14ac:dyDescent="0.2">
      <c r="A74" s="267" t="s">
        <v>53</v>
      </c>
      <c r="B74" s="82" t="s">
        <v>584</v>
      </c>
      <c r="C74" s="268">
        <v>1079119</v>
      </c>
      <c r="D74" s="226">
        <v>1.7080069322803482E-3</v>
      </c>
      <c r="E74" s="226">
        <v>2.1650157017602867E-2</v>
      </c>
      <c r="F74" s="266">
        <v>1840</v>
      </c>
      <c r="G74" s="251">
        <v>8</v>
      </c>
      <c r="H74" s="251">
        <v>16224</v>
      </c>
    </row>
    <row r="75" spans="1:8" x14ac:dyDescent="0.2">
      <c r="A75" s="267" t="s">
        <v>53</v>
      </c>
      <c r="B75" s="82" t="s">
        <v>585</v>
      </c>
      <c r="C75" s="268">
        <v>1088567</v>
      </c>
      <c r="D75" s="226">
        <v>8.7552901950571638E-3</v>
      </c>
      <c r="E75" s="226">
        <v>2.6025609003209382E-2</v>
      </c>
      <c r="F75" s="266">
        <v>9448</v>
      </c>
      <c r="G75" s="251">
        <v>9</v>
      </c>
      <c r="H75" s="251">
        <v>25672</v>
      </c>
    </row>
    <row r="76" spans="1:8" x14ac:dyDescent="0.2">
      <c r="A76" s="267" t="s">
        <v>53</v>
      </c>
      <c r="B76" s="82" t="s">
        <v>586</v>
      </c>
      <c r="C76" s="268">
        <v>1099330</v>
      </c>
      <c r="D76" s="226">
        <v>9.8873105651742232E-3</v>
      </c>
      <c r="E76" s="226">
        <v>3.3053424497911932E-2</v>
      </c>
      <c r="F76" s="266">
        <v>10763</v>
      </c>
      <c r="G76" s="251">
        <v>10</v>
      </c>
      <c r="H76" s="251">
        <v>36435</v>
      </c>
    </row>
    <row r="77" spans="1:8" x14ac:dyDescent="0.2">
      <c r="A77" s="267" t="s">
        <v>53</v>
      </c>
      <c r="B77" s="82" t="s">
        <v>587</v>
      </c>
      <c r="C77" s="268">
        <v>1113239</v>
      </c>
      <c r="D77" s="226">
        <v>1.2652251826112293E-2</v>
      </c>
      <c r="E77" s="226">
        <v>3.5067590372311885E-2</v>
      </c>
      <c r="F77" s="266">
        <v>13909</v>
      </c>
      <c r="G77" s="251">
        <v>11</v>
      </c>
      <c r="H77" s="251">
        <v>50344</v>
      </c>
    </row>
    <row r="78" spans="1:8" x14ac:dyDescent="0.2">
      <c r="A78" s="267" t="s">
        <v>53</v>
      </c>
      <c r="B78" s="82" t="s">
        <v>588</v>
      </c>
      <c r="C78" s="268">
        <v>1095746</v>
      </c>
      <c r="D78" s="226">
        <v>-1.5713606871480379E-2</v>
      </c>
      <c r="E78" s="226">
        <v>3.0907098067071592E-2</v>
      </c>
      <c r="F78" s="266">
        <v>-17493</v>
      </c>
      <c r="G78" s="251">
        <v>12</v>
      </c>
      <c r="H78" s="251">
        <v>32851</v>
      </c>
    </row>
    <row r="79" spans="1:8" x14ac:dyDescent="0.2">
      <c r="A79" s="267" t="s">
        <v>701</v>
      </c>
      <c r="B79" s="82" t="s">
        <v>580</v>
      </c>
      <c r="C79" s="268">
        <v>1101257</v>
      </c>
      <c r="D79" s="226">
        <v>5.0294502558074772E-3</v>
      </c>
      <c r="E79" s="226">
        <v>3.1561603390151127E-2</v>
      </c>
      <c r="F79" s="266">
        <v>5511</v>
      </c>
      <c r="G79" s="251">
        <v>1</v>
      </c>
      <c r="H79" s="251">
        <v>5511</v>
      </c>
    </row>
    <row r="80" spans="1:8" x14ac:dyDescent="0.2">
      <c r="A80" s="267" t="s">
        <v>53</v>
      </c>
      <c r="B80" s="82" t="s">
        <v>581</v>
      </c>
      <c r="C80" s="268">
        <v>1109025</v>
      </c>
      <c r="D80" s="226">
        <v>7.0537576605642638E-3</v>
      </c>
      <c r="E80" s="226">
        <v>3.286754447563367E-2</v>
      </c>
      <c r="F80" s="266">
        <v>7768</v>
      </c>
      <c r="G80" s="251">
        <v>2</v>
      </c>
      <c r="H80" s="251">
        <v>13279</v>
      </c>
    </row>
    <row r="81" spans="1:8" x14ac:dyDescent="0.2">
      <c r="A81" s="267" t="s">
        <v>53</v>
      </c>
      <c r="B81" s="82" t="s">
        <v>541</v>
      </c>
      <c r="C81" s="268">
        <v>1119209</v>
      </c>
      <c r="D81" s="226">
        <v>9.1828407835712333E-3</v>
      </c>
      <c r="E81" s="226">
        <v>4.1939787312679E-2</v>
      </c>
      <c r="F81" s="266">
        <v>10184</v>
      </c>
      <c r="G81" s="251">
        <v>3</v>
      </c>
      <c r="H81" s="251">
        <v>23463</v>
      </c>
    </row>
    <row r="82" spans="1:8" x14ac:dyDescent="0.2">
      <c r="A82" s="267" t="s">
        <v>53</v>
      </c>
      <c r="B82" s="82" t="s">
        <v>578</v>
      </c>
      <c r="C82" s="268">
        <v>1116487</v>
      </c>
      <c r="D82" s="226">
        <v>-2.432074795681638E-3</v>
      </c>
      <c r="E82" s="226">
        <v>3.8971420276044944E-2</v>
      </c>
      <c r="F82" s="266">
        <v>-2722</v>
      </c>
      <c r="G82" s="251">
        <v>4</v>
      </c>
      <c r="H82" s="251">
        <v>20741</v>
      </c>
    </row>
    <row r="83" spans="1:8" x14ac:dyDescent="0.2">
      <c r="A83" s="267" t="s">
        <v>53</v>
      </c>
      <c r="B83" s="82" t="s">
        <v>579</v>
      </c>
      <c r="C83" s="268">
        <v>1121279</v>
      </c>
      <c r="D83" s="226">
        <v>4.2920338526108992E-3</v>
      </c>
      <c r="E83" s="226">
        <v>4.1303748225069992E-2</v>
      </c>
      <c r="F83" s="266">
        <v>4792</v>
      </c>
      <c r="G83" s="251">
        <v>5</v>
      </c>
      <c r="H83" s="251">
        <v>25533</v>
      </c>
    </row>
    <row r="84" spans="1:8" x14ac:dyDescent="0.2">
      <c r="A84" s="267" t="s">
        <v>53</v>
      </c>
      <c r="B84" s="82" t="s">
        <v>582</v>
      </c>
      <c r="C84" s="268">
        <v>1129262</v>
      </c>
      <c r="D84" s="226">
        <v>7.1195483015378258E-3</v>
      </c>
      <c r="E84" s="226">
        <v>4.7739486068019588E-2</v>
      </c>
      <c r="F84" s="266">
        <v>7983</v>
      </c>
      <c r="G84" s="251">
        <v>6</v>
      </c>
      <c r="H84" s="251">
        <v>33516</v>
      </c>
    </row>
    <row r="85" spans="1:8" x14ac:dyDescent="0.2">
      <c r="A85" s="267" t="s">
        <v>53</v>
      </c>
      <c r="B85" s="82" t="s">
        <v>583</v>
      </c>
      <c r="C85" s="268">
        <v>1132219</v>
      </c>
      <c r="D85" s="226">
        <v>2.6185243105674161E-3</v>
      </c>
      <c r="E85" s="226">
        <v>5.0998859162761034E-2</v>
      </c>
      <c r="F85" s="266">
        <v>2957</v>
      </c>
      <c r="G85" s="251">
        <v>7</v>
      </c>
      <c r="H85" s="251">
        <v>36473</v>
      </c>
    </row>
    <row r="86" spans="1:8" x14ac:dyDescent="0.2">
      <c r="A86" s="267" t="s">
        <v>53</v>
      </c>
      <c r="B86" s="82" t="s">
        <v>584</v>
      </c>
      <c r="C86" s="268">
        <v>1138666</v>
      </c>
      <c r="D86" s="226">
        <v>5.694128079461569E-3</v>
      </c>
      <c r="E86" s="226">
        <v>5.5181124602569298E-2</v>
      </c>
      <c r="F86" s="266">
        <v>6447</v>
      </c>
      <c r="G86" s="251">
        <v>8</v>
      </c>
      <c r="H86" s="251">
        <v>42920</v>
      </c>
    </row>
    <row r="87" spans="1:8" x14ac:dyDescent="0.2">
      <c r="A87" s="267" t="s">
        <v>53</v>
      </c>
      <c r="B87" s="82" t="s">
        <v>585</v>
      </c>
      <c r="C87" s="268">
        <v>1147420</v>
      </c>
      <c r="D87" s="226">
        <v>7.6879436112082811E-3</v>
      </c>
      <c r="E87" s="226">
        <v>5.4064655643612181E-2</v>
      </c>
      <c r="F87" s="266">
        <v>8754</v>
      </c>
      <c r="G87" s="251">
        <v>9</v>
      </c>
      <c r="H87" s="251">
        <v>51674</v>
      </c>
    </row>
    <row r="88" spans="1:8" x14ac:dyDescent="0.2">
      <c r="A88" s="267" t="s">
        <v>53</v>
      </c>
      <c r="B88" s="82" t="s">
        <v>586</v>
      </c>
      <c r="C88" s="268">
        <v>1157739</v>
      </c>
      <c r="D88" s="226">
        <v>8.9932195708632978E-3</v>
      </c>
      <c r="E88" s="226">
        <v>5.3131452793974576E-2</v>
      </c>
      <c r="F88" s="266">
        <v>10319</v>
      </c>
      <c r="G88" s="251">
        <v>10</v>
      </c>
      <c r="H88" s="251">
        <v>61993</v>
      </c>
    </row>
    <row r="89" spans="1:8" x14ac:dyDescent="0.2">
      <c r="A89" s="267" t="s">
        <v>53</v>
      </c>
      <c r="B89" s="82" t="s">
        <v>587</v>
      </c>
      <c r="C89" s="268">
        <v>1168371</v>
      </c>
      <c r="D89" s="226">
        <v>9.1834169877667016E-3</v>
      </c>
      <c r="E89" s="226">
        <v>4.9523956670580072E-2</v>
      </c>
      <c r="F89" s="266">
        <v>10632</v>
      </c>
      <c r="G89" s="251">
        <v>11</v>
      </c>
      <c r="H89" s="251">
        <v>72625</v>
      </c>
    </row>
    <row r="90" spans="1:8" x14ac:dyDescent="0.2">
      <c r="A90" s="267" t="s">
        <v>53</v>
      </c>
      <c r="B90" s="82" t="s">
        <v>588</v>
      </c>
      <c r="C90" s="268">
        <v>1147143</v>
      </c>
      <c r="D90" s="226">
        <v>-1.8168886423918451E-2</v>
      </c>
      <c r="E90" s="226">
        <v>4.6905943530708649E-2</v>
      </c>
      <c r="F90" s="266">
        <v>-21228</v>
      </c>
      <c r="G90" s="251">
        <v>12</v>
      </c>
      <c r="H90" s="251">
        <v>51397</v>
      </c>
    </row>
    <row r="91" spans="1:8" x14ac:dyDescent="0.2">
      <c r="A91" s="267" t="s">
        <v>702</v>
      </c>
      <c r="B91" s="82" t="s">
        <v>580</v>
      </c>
      <c r="C91" s="268">
        <v>1159470</v>
      </c>
      <c r="D91" s="226">
        <v>1.0745826806248138E-2</v>
      </c>
      <c r="E91" s="226">
        <v>5.2860503951393634E-2</v>
      </c>
      <c r="F91" s="266">
        <v>12327</v>
      </c>
      <c r="G91" s="251">
        <v>1</v>
      </c>
      <c r="H91" s="251">
        <v>12327</v>
      </c>
    </row>
    <row r="92" spans="1:8" x14ac:dyDescent="0.2">
      <c r="A92" s="267" t="s">
        <v>53</v>
      </c>
      <c r="B92" s="82" t="s">
        <v>581</v>
      </c>
      <c r="C92" s="268">
        <v>1167071</v>
      </c>
      <c r="D92" s="226">
        <v>6.5555814294462333E-3</v>
      </c>
      <c r="E92" s="226">
        <v>5.2339667726155836E-2</v>
      </c>
      <c r="F92" s="266">
        <v>7601</v>
      </c>
      <c r="G92" s="251">
        <v>2</v>
      </c>
      <c r="H92" s="251">
        <v>19928</v>
      </c>
    </row>
    <row r="93" spans="1:8" x14ac:dyDescent="0.2">
      <c r="A93" s="267" t="s">
        <v>53</v>
      </c>
      <c r="B93" s="82" t="s">
        <v>541</v>
      </c>
      <c r="C93" s="268">
        <v>1173248</v>
      </c>
      <c r="D93" s="226">
        <v>5.2927371171076487E-3</v>
      </c>
      <c r="E93" s="226">
        <v>4.8283207157912456E-2</v>
      </c>
      <c r="F93" s="266">
        <v>6177</v>
      </c>
      <c r="G93" s="251">
        <v>3</v>
      </c>
      <c r="H93" s="251">
        <v>26105</v>
      </c>
    </row>
    <row r="94" spans="1:8" x14ac:dyDescent="0.2">
      <c r="A94" s="267" t="s">
        <v>53</v>
      </c>
      <c r="B94" s="82" t="s">
        <v>578</v>
      </c>
      <c r="C94" s="268">
        <v>1175642</v>
      </c>
      <c r="D94" s="226">
        <v>2.0404893083132425E-3</v>
      </c>
      <c r="E94" s="226">
        <v>5.2983151617528979E-2</v>
      </c>
      <c r="F94" s="266">
        <v>2394</v>
      </c>
      <c r="G94" s="251">
        <v>4</v>
      </c>
      <c r="H94" s="251">
        <v>28499</v>
      </c>
    </row>
    <row r="95" spans="1:8" x14ac:dyDescent="0.2">
      <c r="A95" s="267" t="s">
        <v>53</v>
      </c>
      <c r="B95" s="82" t="s">
        <v>579</v>
      </c>
      <c r="C95" s="268">
        <v>1177550</v>
      </c>
      <c r="D95" s="226">
        <v>1.6229430387821875E-3</v>
      </c>
      <c r="E95" s="226">
        <v>5.0184655201783057E-2</v>
      </c>
      <c r="F95" s="266">
        <v>1908</v>
      </c>
      <c r="G95" s="251">
        <v>5</v>
      </c>
      <c r="H95" s="251">
        <v>30407</v>
      </c>
    </row>
    <row r="96" spans="1:8" x14ac:dyDescent="0.2">
      <c r="A96" s="267" t="s">
        <v>53</v>
      </c>
      <c r="B96" s="82" t="s">
        <v>582</v>
      </c>
      <c r="C96" s="268">
        <v>1181306</v>
      </c>
      <c r="D96" s="226">
        <v>3.1896734745870958E-3</v>
      </c>
      <c r="E96" s="226">
        <v>4.6086736293260655E-2</v>
      </c>
      <c r="F96" s="266">
        <v>3756</v>
      </c>
      <c r="G96" s="251">
        <v>6</v>
      </c>
      <c r="H96" s="251">
        <v>34163</v>
      </c>
    </row>
    <row r="97" spans="1:8" x14ac:dyDescent="0.2">
      <c r="A97" s="267" t="s">
        <v>53</v>
      </c>
      <c r="B97" s="82" t="s">
        <v>583</v>
      </c>
      <c r="C97" s="268">
        <v>1186605</v>
      </c>
      <c r="D97" s="226">
        <v>4.4857132698894464E-3</v>
      </c>
      <c r="E97" s="226">
        <v>4.8034876644889479E-2</v>
      </c>
      <c r="F97" s="266">
        <v>5299</v>
      </c>
      <c r="G97" s="251">
        <v>7</v>
      </c>
      <c r="H97" s="251">
        <v>39462</v>
      </c>
    </row>
    <row r="98" spans="1:8" x14ac:dyDescent="0.2">
      <c r="A98" s="267" t="s">
        <v>53</v>
      </c>
      <c r="B98" s="82" t="s">
        <v>584</v>
      </c>
      <c r="C98" s="268">
        <v>1191437</v>
      </c>
      <c r="D98" s="226">
        <v>4.0721217254267028E-3</v>
      </c>
      <c r="E98" s="226">
        <v>4.6344582168959203E-2</v>
      </c>
      <c r="F98" s="266">
        <v>4832</v>
      </c>
      <c r="G98" s="251">
        <v>8</v>
      </c>
      <c r="H98" s="251">
        <v>44294</v>
      </c>
    </row>
    <row r="99" spans="1:8" x14ac:dyDescent="0.2">
      <c r="A99" s="267" t="s">
        <v>53</v>
      </c>
      <c r="B99" s="82" t="s">
        <v>585</v>
      </c>
      <c r="C99" s="268">
        <v>1196379</v>
      </c>
      <c r="D99" s="226">
        <v>4.1479322868098745E-3</v>
      </c>
      <c r="E99" s="226">
        <v>4.2668769936030415E-2</v>
      </c>
      <c r="F99" s="266">
        <v>4942</v>
      </c>
      <c r="G99" s="251">
        <v>9</v>
      </c>
      <c r="H99" s="251">
        <v>49236</v>
      </c>
    </row>
    <row r="100" spans="1:8" x14ac:dyDescent="0.2">
      <c r="A100" s="267" t="s">
        <v>53</v>
      </c>
      <c r="B100" s="82" t="s">
        <v>586</v>
      </c>
      <c r="C100" s="268">
        <v>1210081</v>
      </c>
      <c r="D100" s="226">
        <v>1.1452892436259798E-2</v>
      </c>
      <c r="E100" s="226">
        <v>4.521053536246078E-2</v>
      </c>
      <c r="F100" s="266">
        <v>13702</v>
      </c>
      <c r="G100" s="251">
        <v>10</v>
      </c>
      <c r="H100" s="251">
        <v>62938</v>
      </c>
    </row>
    <row r="101" spans="1:8" x14ac:dyDescent="0.2">
      <c r="A101" s="267" t="s">
        <v>53</v>
      </c>
      <c r="B101" s="82" t="s">
        <v>587</v>
      </c>
      <c r="C101" s="268">
        <v>1219614</v>
      </c>
      <c r="D101" s="226">
        <v>7.8779850274486307E-3</v>
      </c>
      <c r="E101" s="226">
        <v>4.3858500424950542E-2</v>
      </c>
      <c r="F101" s="266">
        <v>9533</v>
      </c>
      <c r="G101" s="251">
        <v>11</v>
      </c>
      <c r="H101" s="251">
        <v>72471</v>
      </c>
    </row>
    <row r="102" spans="1:8" x14ac:dyDescent="0.2">
      <c r="A102" s="267" t="s">
        <v>53</v>
      </c>
      <c r="B102" s="82" t="s">
        <v>588</v>
      </c>
      <c r="C102" s="268">
        <v>1194386</v>
      </c>
      <c r="D102" s="226">
        <v>-2.0685233196732766E-2</v>
      </c>
      <c r="E102" s="226">
        <v>4.1183182916166405E-2</v>
      </c>
      <c r="F102" s="266">
        <v>-25228</v>
      </c>
      <c r="G102" s="251">
        <v>12</v>
      </c>
      <c r="H102" s="251">
        <v>47243</v>
      </c>
    </row>
    <row r="103" spans="1:8" x14ac:dyDescent="0.2">
      <c r="A103" s="267" t="s">
        <v>703</v>
      </c>
      <c r="B103" s="82" t="s">
        <v>580</v>
      </c>
      <c r="C103" s="268">
        <v>1206391</v>
      </c>
      <c r="D103" s="226">
        <v>1.0051189481457445E-2</v>
      </c>
      <c r="E103" s="226">
        <v>4.0467627450473165E-2</v>
      </c>
      <c r="F103" s="266">
        <v>12005</v>
      </c>
      <c r="G103" s="251">
        <v>1</v>
      </c>
      <c r="H103" s="251">
        <v>12005</v>
      </c>
    </row>
    <row r="104" spans="1:8" x14ac:dyDescent="0.2">
      <c r="A104" s="267" t="s">
        <v>53</v>
      </c>
      <c r="B104" s="82" t="s">
        <v>581</v>
      </c>
      <c r="C104" s="268">
        <v>1214066</v>
      </c>
      <c r="D104" s="226">
        <v>6.3619506445256047E-3</v>
      </c>
      <c r="E104" s="226">
        <v>4.0267473015780597E-2</v>
      </c>
      <c r="F104" s="266">
        <v>7675</v>
      </c>
      <c r="G104" s="251">
        <v>2</v>
      </c>
      <c r="H104" s="251">
        <v>19680</v>
      </c>
    </row>
    <row r="105" spans="1:8" x14ac:dyDescent="0.2">
      <c r="A105" s="267" t="s">
        <v>53</v>
      </c>
      <c r="B105" s="82" t="s">
        <v>541</v>
      </c>
      <c r="C105" s="268">
        <v>1214015</v>
      </c>
      <c r="D105" s="226">
        <v>-4.2007600904780951E-5</v>
      </c>
      <c r="E105" s="226">
        <v>3.4747129336679006E-2</v>
      </c>
      <c r="F105" s="266">
        <v>-51</v>
      </c>
      <c r="G105" s="251">
        <v>3</v>
      </c>
      <c r="H105" s="251">
        <v>19629</v>
      </c>
    </row>
    <row r="106" spans="1:8" x14ac:dyDescent="0.2">
      <c r="A106" s="267" t="s">
        <v>53</v>
      </c>
      <c r="B106" s="82" t="s">
        <v>578</v>
      </c>
      <c r="C106" s="268">
        <v>1218746</v>
      </c>
      <c r="D106" s="226">
        <v>3.8969864458018311E-3</v>
      </c>
      <c r="E106" s="226">
        <v>3.6664222611985542E-2</v>
      </c>
      <c r="F106" s="266">
        <v>4731</v>
      </c>
      <c r="G106" s="251">
        <v>4</v>
      </c>
      <c r="H106" s="251">
        <v>24360</v>
      </c>
    </row>
    <row r="107" spans="1:8" x14ac:dyDescent="0.2">
      <c r="A107" s="267" t="s">
        <v>53</v>
      </c>
      <c r="B107" s="82" t="s">
        <v>579</v>
      </c>
      <c r="C107" s="268">
        <v>1216016</v>
      </c>
      <c r="D107" s="226">
        <v>-2.2400073518189512E-3</v>
      </c>
      <c r="E107" s="226">
        <v>3.2666128826801311E-2</v>
      </c>
      <c r="F107" s="266">
        <v>-2730</v>
      </c>
      <c r="G107" s="251">
        <v>5</v>
      </c>
      <c r="H107" s="251">
        <v>21630</v>
      </c>
    </row>
    <row r="108" spans="1:8" x14ac:dyDescent="0.2">
      <c r="A108" s="267" t="s">
        <v>53</v>
      </c>
      <c r="B108" s="82" t="s">
        <v>582</v>
      </c>
      <c r="C108" s="268">
        <v>1219272</v>
      </c>
      <c r="D108" s="226">
        <v>2.6775963474163778E-3</v>
      </c>
      <c r="E108" s="226">
        <v>3.2139005473603044E-2</v>
      </c>
      <c r="F108" s="266">
        <v>3256</v>
      </c>
      <c r="G108" s="251">
        <v>6</v>
      </c>
      <c r="H108" s="251">
        <v>24886</v>
      </c>
    </row>
    <row r="109" spans="1:8" x14ac:dyDescent="0.2">
      <c r="A109" s="267" t="s">
        <v>53</v>
      </c>
      <c r="B109" s="82" t="s">
        <v>583</v>
      </c>
      <c r="C109" s="268">
        <v>1220144</v>
      </c>
      <c r="D109" s="226">
        <v>7.1518086202249087E-4</v>
      </c>
      <c r="E109" s="226">
        <v>2.8264671057344204E-2</v>
      </c>
      <c r="F109" s="266">
        <v>872</v>
      </c>
      <c r="G109" s="251">
        <v>7</v>
      </c>
      <c r="H109" s="251">
        <v>25758</v>
      </c>
    </row>
    <row r="110" spans="1:8" x14ac:dyDescent="0.2">
      <c r="A110" s="267" t="s">
        <v>53</v>
      </c>
      <c r="B110" s="82" t="s">
        <v>584</v>
      </c>
      <c r="C110" s="268">
        <v>1222971</v>
      </c>
      <c r="D110" s="226">
        <v>2.3169396399114195E-3</v>
      </c>
      <c r="E110" s="226">
        <v>2.6467198853149521E-2</v>
      </c>
      <c r="F110" s="266">
        <v>2827</v>
      </c>
      <c r="G110" s="251">
        <v>8</v>
      </c>
      <c r="H110" s="251">
        <v>28585</v>
      </c>
    </row>
    <row r="111" spans="1:8" x14ac:dyDescent="0.2">
      <c r="A111" s="267" t="s">
        <v>53</v>
      </c>
      <c r="B111" s="82" t="s">
        <v>585</v>
      </c>
      <c r="C111" s="268">
        <v>1226715</v>
      </c>
      <c r="D111" s="226">
        <v>3.0613972040220983E-3</v>
      </c>
      <c r="E111" s="226">
        <v>2.5356513278818937E-2</v>
      </c>
      <c r="F111" s="266">
        <v>3744</v>
      </c>
      <c r="G111" s="251">
        <v>9</v>
      </c>
      <c r="H111" s="251">
        <v>32329</v>
      </c>
    </row>
    <row r="112" spans="1:8" x14ac:dyDescent="0.2">
      <c r="A112" s="267" t="s">
        <v>53</v>
      </c>
      <c r="B112" s="82" t="s">
        <v>586</v>
      </c>
      <c r="C112" s="268">
        <v>1228030</v>
      </c>
      <c r="D112" s="226">
        <v>1.0719686316706944E-3</v>
      </c>
      <c r="E112" s="226">
        <v>1.4832891351901134E-2</v>
      </c>
      <c r="F112" s="266">
        <v>1315</v>
      </c>
      <c r="G112" s="251">
        <v>10</v>
      </c>
      <c r="H112" s="251">
        <v>33644</v>
      </c>
    </row>
    <row r="113" spans="1:8" x14ac:dyDescent="0.2">
      <c r="A113" s="267" t="s">
        <v>53</v>
      </c>
      <c r="B113" s="82" t="s">
        <v>587</v>
      </c>
      <c r="C113" s="268">
        <v>1225338</v>
      </c>
      <c r="D113" s="226">
        <v>-2.1921288567868791E-3</v>
      </c>
      <c r="E113" s="226">
        <v>4.6932882043007051E-3</v>
      </c>
      <c r="F113" s="266">
        <v>-2692</v>
      </c>
      <c r="G113" s="251">
        <v>11</v>
      </c>
      <c r="H113" s="251">
        <v>30952</v>
      </c>
    </row>
    <row r="114" spans="1:8" x14ac:dyDescent="0.2">
      <c r="A114" s="267" t="s">
        <v>53</v>
      </c>
      <c r="B114" s="82" t="s">
        <v>588</v>
      </c>
      <c r="C114" s="268">
        <v>1204590</v>
      </c>
      <c r="D114" s="226">
        <v>-1.6932470877423222E-2</v>
      </c>
      <c r="E114" s="226">
        <v>8.5433017466716166E-3</v>
      </c>
      <c r="F114" s="266">
        <v>-20748</v>
      </c>
      <c r="G114" s="251">
        <v>12</v>
      </c>
      <c r="H114" s="251">
        <v>10204</v>
      </c>
    </row>
    <row r="115" spans="1:8" x14ac:dyDescent="0.2">
      <c r="A115" s="267" t="s">
        <v>704</v>
      </c>
      <c r="B115" s="82" t="s">
        <v>580</v>
      </c>
      <c r="C115" s="268">
        <v>1200192</v>
      </c>
      <c r="D115" s="226">
        <v>-3.6510347919208597E-3</v>
      </c>
      <c r="E115" s="226">
        <v>-5.1384667160149222E-3</v>
      </c>
      <c r="F115" s="266">
        <v>-4398</v>
      </c>
      <c r="G115" s="251">
        <v>1</v>
      </c>
      <c r="H115" s="251">
        <v>-4398</v>
      </c>
    </row>
    <row r="116" spans="1:8" x14ac:dyDescent="0.2">
      <c r="A116" s="267" t="s">
        <v>53</v>
      </c>
      <c r="B116" s="82" t="s">
        <v>581</v>
      </c>
      <c r="C116" s="268">
        <v>1194715</v>
      </c>
      <c r="D116" s="226">
        <v>-4.5634365168240043E-3</v>
      </c>
      <c r="E116" s="226">
        <v>-1.593900166877249E-2</v>
      </c>
      <c r="F116" s="266">
        <v>-5477</v>
      </c>
      <c r="G116" s="251">
        <v>2</v>
      </c>
      <c r="H116" s="251">
        <v>-9875</v>
      </c>
    </row>
    <row r="117" spans="1:8" x14ac:dyDescent="0.2">
      <c r="A117" s="267" t="s">
        <v>53</v>
      </c>
      <c r="B117" s="82" t="s">
        <v>541</v>
      </c>
      <c r="C117" s="268">
        <v>1198805</v>
      </c>
      <c r="D117" s="226">
        <v>3.4234106042025925E-3</v>
      </c>
      <c r="E117" s="226">
        <v>-1.2528675510599108E-2</v>
      </c>
      <c r="F117" s="266">
        <v>4090</v>
      </c>
      <c r="G117" s="251">
        <v>3</v>
      </c>
      <c r="H117" s="251">
        <v>-5785</v>
      </c>
    </row>
    <row r="118" spans="1:8" x14ac:dyDescent="0.2">
      <c r="A118" s="267" t="s">
        <v>53</v>
      </c>
      <c r="B118" s="82" t="s">
        <v>578</v>
      </c>
      <c r="C118" s="268">
        <v>1193947</v>
      </c>
      <c r="D118" s="226">
        <v>-4.0523688172805494E-3</v>
      </c>
      <c r="E118" s="226">
        <v>-2.0347964218959458E-2</v>
      </c>
      <c r="F118" s="266">
        <v>-4858</v>
      </c>
      <c r="G118" s="251">
        <v>4</v>
      </c>
      <c r="H118" s="251">
        <v>-10643</v>
      </c>
    </row>
    <row r="119" spans="1:8" x14ac:dyDescent="0.2">
      <c r="A119" s="267" t="s">
        <v>53</v>
      </c>
      <c r="B119" s="82" t="s">
        <v>579</v>
      </c>
      <c r="C119" s="268">
        <v>1190262</v>
      </c>
      <c r="D119" s="226">
        <v>-3.0864016576950259E-3</v>
      </c>
      <c r="E119" s="226">
        <v>-2.1178997644767827E-2</v>
      </c>
      <c r="F119" s="266">
        <v>-3685</v>
      </c>
      <c r="G119" s="251">
        <v>5</v>
      </c>
      <c r="H119" s="251">
        <v>-14328</v>
      </c>
    </row>
    <row r="120" spans="1:8" x14ac:dyDescent="0.2">
      <c r="A120" s="267" t="s">
        <v>53</v>
      </c>
      <c r="B120" s="82" t="s">
        <v>582</v>
      </c>
      <c r="C120" s="268">
        <v>1194763</v>
      </c>
      <c r="D120" s="226">
        <v>3.7815203711450973E-3</v>
      </c>
      <c r="E120" s="226">
        <v>-2.0101339159760867E-2</v>
      </c>
      <c r="F120" s="266">
        <v>4501</v>
      </c>
      <c r="G120" s="251">
        <v>6</v>
      </c>
      <c r="H120" s="251">
        <v>-9827</v>
      </c>
    </row>
    <row r="121" spans="1:8" x14ac:dyDescent="0.2">
      <c r="A121" s="267" t="s">
        <v>53</v>
      </c>
      <c r="B121" s="82" t="s">
        <v>583</v>
      </c>
      <c r="C121" s="268">
        <v>1198518</v>
      </c>
      <c r="D121" s="226">
        <v>3.142882730717389E-3</v>
      </c>
      <c r="E121" s="226">
        <v>-1.7724137478854929E-2</v>
      </c>
      <c r="F121" s="266">
        <v>3755</v>
      </c>
      <c r="G121" s="251">
        <v>7</v>
      </c>
      <c r="H121" s="251">
        <v>-6072</v>
      </c>
    </row>
    <row r="122" spans="1:8" x14ac:dyDescent="0.2">
      <c r="A122" s="267" t="s">
        <v>53</v>
      </c>
      <c r="B122" s="82" t="s">
        <v>584</v>
      </c>
      <c r="C122" s="268">
        <v>1198986</v>
      </c>
      <c r="D122" s="226">
        <v>3.9048224557336475E-4</v>
      </c>
      <c r="E122" s="226">
        <v>-1.9612075838265963E-2</v>
      </c>
      <c r="F122" s="266">
        <v>468</v>
      </c>
      <c r="G122" s="251">
        <v>8</v>
      </c>
      <c r="H122" s="251">
        <v>-5604</v>
      </c>
    </row>
    <row r="123" spans="1:8" x14ac:dyDescent="0.2">
      <c r="A123" s="267" t="s">
        <v>53</v>
      </c>
      <c r="B123" s="82" t="s">
        <v>585</v>
      </c>
      <c r="C123" s="268">
        <v>1197731</v>
      </c>
      <c r="D123" s="226">
        <v>-1.0467178098826357E-3</v>
      </c>
      <c r="E123" s="226">
        <v>-2.3627329901403371E-2</v>
      </c>
      <c r="F123" s="266">
        <v>-1255</v>
      </c>
      <c r="G123" s="251">
        <v>9</v>
      </c>
      <c r="H123" s="251">
        <v>-6859</v>
      </c>
    </row>
    <row r="124" spans="1:8" x14ac:dyDescent="0.2">
      <c r="A124" s="267" t="s">
        <v>53</v>
      </c>
      <c r="B124" s="82" t="s">
        <v>586</v>
      </c>
      <c r="C124" s="268">
        <v>1210664</v>
      </c>
      <c r="D124" s="226">
        <v>1.0797917061510454E-2</v>
      </c>
      <c r="E124" s="226">
        <v>-1.4141348338395643E-2</v>
      </c>
      <c r="F124" s="266">
        <v>12933</v>
      </c>
      <c r="G124" s="251">
        <v>10</v>
      </c>
      <c r="H124" s="251">
        <v>6074</v>
      </c>
    </row>
    <row r="125" spans="1:8" x14ac:dyDescent="0.2">
      <c r="A125" s="267" t="s">
        <v>53</v>
      </c>
      <c r="B125" s="82" t="s">
        <v>587</v>
      </c>
      <c r="C125" s="268">
        <v>1221907</v>
      </c>
      <c r="D125" s="226">
        <v>9.2866393978841E-3</v>
      </c>
      <c r="E125" s="226">
        <v>-2.8000437430325542E-3</v>
      </c>
      <c r="F125" s="266">
        <v>11243</v>
      </c>
      <c r="G125" s="251">
        <v>11</v>
      </c>
      <c r="H125" s="251">
        <v>17317</v>
      </c>
    </row>
    <row r="126" spans="1:8" x14ac:dyDescent="0.2">
      <c r="A126" s="267" t="s">
        <v>53</v>
      </c>
      <c r="B126" s="82" t="s">
        <v>588</v>
      </c>
      <c r="C126" s="268">
        <v>1208019</v>
      </c>
      <c r="D126" s="226">
        <v>-1.136584044448552E-2</v>
      </c>
      <c r="E126" s="226">
        <v>2.846611710208391E-3</v>
      </c>
      <c r="F126" s="266">
        <v>-13888</v>
      </c>
      <c r="G126" s="251">
        <v>12</v>
      </c>
      <c r="H126" s="251">
        <v>3429</v>
      </c>
    </row>
    <row r="127" spans="1:8" x14ac:dyDescent="0.2">
      <c r="A127" s="267" t="s">
        <v>705</v>
      </c>
      <c r="B127" s="82" t="s">
        <v>580</v>
      </c>
      <c r="C127" s="268">
        <v>1207686</v>
      </c>
      <c r="D127" s="226">
        <v>-2.7565791597650158E-4</v>
      </c>
      <c r="E127" s="226">
        <v>6.2440009598463408E-3</v>
      </c>
      <c r="F127" s="266">
        <v>-333</v>
      </c>
      <c r="G127" s="251">
        <v>1</v>
      </c>
      <c r="H127" s="251">
        <v>-333</v>
      </c>
    </row>
    <row r="128" spans="1:8" x14ac:dyDescent="0.2">
      <c r="A128" s="267" t="s">
        <v>53</v>
      </c>
      <c r="B128" s="82" t="s">
        <v>581</v>
      </c>
      <c r="C128" s="268">
        <v>1215559</v>
      </c>
      <c r="D128" s="226">
        <v>6.5190786346782659E-3</v>
      </c>
      <c r="E128" s="226">
        <v>1.7446838785819319E-2</v>
      </c>
      <c r="F128" s="266">
        <v>7873</v>
      </c>
      <c r="G128" s="251">
        <v>2</v>
      </c>
      <c r="H128" s="251">
        <v>7540</v>
      </c>
    </row>
    <row r="129" spans="1:8" x14ac:dyDescent="0.2">
      <c r="A129" s="267" t="s">
        <v>53</v>
      </c>
      <c r="B129" s="82" t="s">
        <v>541</v>
      </c>
      <c r="C129" s="268">
        <v>1226178</v>
      </c>
      <c r="D129" s="226">
        <v>8.7358984631762393E-3</v>
      </c>
      <c r="E129" s="226">
        <v>2.2833571765216165E-2</v>
      </c>
      <c r="F129" s="266">
        <v>10619</v>
      </c>
      <c r="G129" s="251">
        <v>3</v>
      </c>
      <c r="H129" s="251">
        <v>18159</v>
      </c>
    </row>
    <row r="130" spans="1:8" x14ac:dyDescent="0.2">
      <c r="A130" s="267" t="s">
        <v>53</v>
      </c>
      <c r="B130" s="82" t="s">
        <v>578</v>
      </c>
      <c r="C130" s="268">
        <v>1232200</v>
      </c>
      <c r="D130" s="226">
        <v>4.9111956012912739E-3</v>
      </c>
      <c r="E130" s="226">
        <v>3.2039110613787614E-2</v>
      </c>
      <c r="F130" s="266">
        <v>6022</v>
      </c>
      <c r="G130" s="251">
        <v>4</v>
      </c>
      <c r="H130" s="251">
        <v>24181</v>
      </c>
    </row>
    <row r="131" spans="1:8" x14ac:dyDescent="0.2">
      <c r="A131" s="267" t="s">
        <v>53</v>
      </c>
      <c r="B131" s="82" t="s">
        <v>579</v>
      </c>
      <c r="C131" s="268">
        <v>1233199</v>
      </c>
      <c r="D131" s="226">
        <v>8.1074500892719392E-4</v>
      </c>
      <c r="E131" s="226">
        <v>3.6073570356778495E-2</v>
      </c>
      <c r="F131" s="266">
        <v>999</v>
      </c>
      <c r="G131" s="251">
        <v>5</v>
      </c>
      <c r="H131" s="251">
        <v>25180</v>
      </c>
    </row>
    <row r="132" spans="1:8" x14ac:dyDescent="0.2">
      <c r="A132" s="267" t="s">
        <v>53</v>
      </c>
      <c r="B132" s="82" t="s">
        <v>582</v>
      </c>
      <c r="C132" s="268">
        <v>1236525</v>
      </c>
      <c r="D132" s="226">
        <v>2.6970505165833103E-3</v>
      </c>
      <c r="E132" s="226">
        <v>3.4954212676489016E-2</v>
      </c>
      <c r="F132" s="266">
        <v>3326</v>
      </c>
      <c r="G132" s="251">
        <v>6</v>
      </c>
      <c r="H132" s="251">
        <v>28506</v>
      </c>
    </row>
    <row r="133" spans="1:8" x14ac:dyDescent="0.2">
      <c r="A133" s="267" t="s">
        <v>53</v>
      </c>
      <c r="B133" s="82" t="s">
        <v>583</v>
      </c>
      <c r="C133" s="268">
        <v>1243416</v>
      </c>
      <c r="D133" s="226">
        <v>5.5728755989568057E-3</v>
      </c>
      <c r="E133" s="226">
        <v>3.7461264661857285E-2</v>
      </c>
      <c r="F133" s="266">
        <v>6891</v>
      </c>
      <c r="G133" s="251">
        <v>7</v>
      </c>
      <c r="H133" s="251">
        <v>35397</v>
      </c>
    </row>
    <row r="134" spans="1:8" x14ac:dyDescent="0.2">
      <c r="A134" s="267" t="s">
        <v>53</v>
      </c>
      <c r="B134" s="82" t="s">
        <v>584</v>
      </c>
      <c r="C134" s="268">
        <v>1251516</v>
      </c>
      <c r="D134" s="226">
        <v>6.5143121851416463E-3</v>
      </c>
      <c r="E134" s="226">
        <v>4.38120211578783E-2</v>
      </c>
      <c r="F134" s="266">
        <v>8100</v>
      </c>
      <c r="G134" s="251">
        <v>8</v>
      </c>
      <c r="H134" s="251">
        <v>43497</v>
      </c>
    </row>
    <row r="135" spans="1:8" x14ac:dyDescent="0.2">
      <c r="A135" s="267" t="s">
        <v>53</v>
      </c>
      <c r="B135" s="82" t="s">
        <v>585</v>
      </c>
      <c r="C135" s="268">
        <v>1256598</v>
      </c>
      <c r="D135" s="226">
        <v>4.0606752131016055E-3</v>
      </c>
      <c r="E135" s="226">
        <v>4.9148765457352361E-2</v>
      </c>
      <c r="F135" s="266">
        <v>5082</v>
      </c>
      <c r="G135" s="251">
        <v>9</v>
      </c>
      <c r="H135" s="251">
        <v>48579</v>
      </c>
    </row>
    <row r="136" spans="1:8" x14ac:dyDescent="0.2">
      <c r="A136" s="267" t="s">
        <v>53</v>
      </c>
      <c r="B136" s="82" t="s">
        <v>586</v>
      </c>
      <c r="C136" s="268">
        <v>1268034</v>
      </c>
      <c r="D136" s="226">
        <v>9.1007625350350008E-3</v>
      </c>
      <c r="E136" s="226">
        <v>4.7387218914579199E-2</v>
      </c>
      <c r="F136" s="266">
        <v>11436</v>
      </c>
      <c r="G136" s="251">
        <v>10</v>
      </c>
      <c r="H136" s="251">
        <v>60015</v>
      </c>
    </row>
    <row r="137" spans="1:8" x14ac:dyDescent="0.2">
      <c r="A137" s="267" t="s">
        <v>53</v>
      </c>
      <c r="B137" s="82" t="s">
        <v>587</v>
      </c>
      <c r="C137" s="268">
        <v>1277314</v>
      </c>
      <c r="D137" s="226">
        <v>7.3184157522589999E-3</v>
      </c>
      <c r="E137" s="226">
        <v>4.5344694809015706E-2</v>
      </c>
      <c r="F137" s="266">
        <v>9280</v>
      </c>
      <c r="G137" s="251">
        <v>11</v>
      </c>
      <c r="H137" s="251">
        <v>69295</v>
      </c>
    </row>
    <row r="138" spans="1:8" x14ac:dyDescent="0.2">
      <c r="A138" s="267" t="s">
        <v>53</v>
      </c>
      <c r="B138" s="82" t="s">
        <v>588</v>
      </c>
      <c r="C138" s="268">
        <v>1263487</v>
      </c>
      <c r="D138" s="226">
        <v>-1.0825059460712105E-2</v>
      </c>
      <c r="E138" s="226">
        <v>4.591649634649797E-2</v>
      </c>
      <c r="F138" s="266">
        <v>-13827</v>
      </c>
      <c r="G138" s="251">
        <v>12</v>
      </c>
      <c r="H138" s="251">
        <v>55468</v>
      </c>
    </row>
    <row r="139" spans="1:8" x14ac:dyDescent="0.2">
      <c r="A139" s="267" t="s">
        <v>706</v>
      </c>
      <c r="B139" s="82" t="s">
        <v>580</v>
      </c>
      <c r="C139" s="268">
        <v>1264788</v>
      </c>
      <c r="D139" s="226">
        <v>1.0296900561699296E-3</v>
      </c>
      <c r="E139" s="226">
        <v>4.7282157779422906E-2</v>
      </c>
      <c r="F139" s="266">
        <v>1301</v>
      </c>
      <c r="G139" s="251">
        <v>1</v>
      </c>
      <c r="H139" s="251">
        <v>1301</v>
      </c>
    </row>
    <row r="140" spans="1:8" x14ac:dyDescent="0.2">
      <c r="A140" s="267" t="s">
        <v>53</v>
      </c>
      <c r="B140" s="82" t="s">
        <v>581</v>
      </c>
      <c r="C140" s="268">
        <v>1274313</v>
      </c>
      <c r="D140" s="226">
        <v>7.530906365335488E-3</v>
      </c>
      <c r="E140" s="226">
        <v>4.8334963584655277E-2</v>
      </c>
      <c r="F140" s="266">
        <v>9525</v>
      </c>
      <c r="G140" s="251">
        <v>2</v>
      </c>
      <c r="H140" s="251">
        <v>10826</v>
      </c>
    </row>
    <row r="141" spans="1:8" x14ac:dyDescent="0.2">
      <c r="A141" s="267" t="s">
        <v>53</v>
      </c>
      <c r="B141" s="82" t="s">
        <v>541</v>
      </c>
      <c r="C141" s="268">
        <v>1282251</v>
      </c>
      <c r="D141" s="226">
        <v>6.2292388133842191E-3</v>
      </c>
      <c r="E141" s="226">
        <v>4.5729902183859084E-2</v>
      </c>
      <c r="F141" s="266">
        <v>7938</v>
      </c>
      <c r="G141" s="251">
        <v>3</v>
      </c>
      <c r="H141" s="251">
        <v>18764</v>
      </c>
    </row>
    <row r="142" spans="1:8" x14ac:dyDescent="0.2">
      <c r="A142" s="267" t="s">
        <v>53</v>
      </c>
      <c r="B142" s="82" t="s">
        <v>578</v>
      </c>
      <c r="C142" s="268">
        <v>1284045</v>
      </c>
      <c r="D142" s="226">
        <v>1.3991020478829608E-3</v>
      </c>
      <c r="E142" s="226">
        <v>4.207515013796459E-2</v>
      </c>
      <c r="F142" s="266">
        <v>1794</v>
      </c>
      <c r="G142" s="251">
        <v>4</v>
      </c>
      <c r="H142" s="251">
        <v>20558</v>
      </c>
    </row>
    <row r="143" spans="1:8" x14ac:dyDescent="0.2">
      <c r="A143" s="267" t="s">
        <v>53</v>
      </c>
      <c r="B143" s="82" t="s">
        <v>579</v>
      </c>
      <c r="C143" s="268">
        <v>1285810</v>
      </c>
      <c r="D143" s="226">
        <v>1.3745624179837268E-3</v>
      </c>
      <c r="E143" s="226">
        <v>4.266221428982675E-2</v>
      </c>
      <c r="F143" s="266">
        <v>1765</v>
      </c>
      <c r="G143" s="251">
        <v>5</v>
      </c>
      <c r="H143" s="251">
        <v>22323</v>
      </c>
    </row>
    <row r="144" spans="1:8" x14ac:dyDescent="0.2">
      <c r="A144" s="267" t="s">
        <v>53</v>
      </c>
      <c r="B144" s="82" t="s">
        <v>582</v>
      </c>
      <c r="C144" s="268">
        <v>1288822</v>
      </c>
      <c r="D144" s="226">
        <v>2.3424922811301485E-3</v>
      </c>
      <c r="E144" s="226">
        <v>4.2293524190776477E-2</v>
      </c>
      <c r="F144" s="266">
        <v>3012</v>
      </c>
      <c r="G144" s="251">
        <v>6</v>
      </c>
      <c r="H144" s="251">
        <v>25335</v>
      </c>
    </row>
    <row r="145" spans="1:8" x14ac:dyDescent="0.2">
      <c r="A145" s="267" t="s">
        <v>53</v>
      </c>
      <c r="B145" s="82" t="s">
        <v>583</v>
      </c>
      <c r="C145" s="268">
        <v>1294392</v>
      </c>
      <c r="D145" s="226">
        <v>4.3217760094100832E-3</v>
      </c>
      <c r="E145" s="226">
        <v>4.0996738018491019E-2</v>
      </c>
      <c r="F145" s="266">
        <v>5570</v>
      </c>
      <c r="G145" s="251">
        <v>7</v>
      </c>
      <c r="H145" s="251">
        <v>30905</v>
      </c>
    </row>
    <row r="146" spans="1:8" x14ac:dyDescent="0.2">
      <c r="A146" s="267" t="s">
        <v>53</v>
      </c>
      <c r="B146" s="82" t="s">
        <v>584</v>
      </c>
      <c r="C146" s="268">
        <v>1299060</v>
      </c>
      <c r="D146" s="226">
        <v>3.606326367900925E-3</v>
      </c>
      <c r="E146" s="226">
        <v>3.7989126787032701E-2</v>
      </c>
      <c r="F146" s="266">
        <v>4668</v>
      </c>
      <c r="G146" s="251">
        <v>8</v>
      </c>
      <c r="H146" s="251">
        <v>35573</v>
      </c>
    </row>
    <row r="147" spans="1:8" x14ac:dyDescent="0.2">
      <c r="A147" s="267" t="s">
        <v>53</v>
      </c>
      <c r="B147" s="82" t="s">
        <v>585</v>
      </c>
      <c r="C147" s="268">
        <v>1307965</v>
      </c>
      <c r="D147" s="226">
        <v>6.8549566609701351E-3</v>
      </c>
      <c r="E147" s="226">
        <v>4.0877830459701503E-2</v>
      </c>
      <c r="F147" s="266">
        <v>8905</v>
      </c>
      <c r="G147" s="251">
        <v>9</v>
      </c>
      <c r="H147" s="251">
        <v>44478</v>
      </c>
    </row>
    <row r="148" spans="1:8" x14ac:dyDescent="0.2">
      <c r="A148" s="267" t="s">
        <v>53</v>
      </c>
      <c r="B148" s="82" t="s">
        <v>586</v>
      </c>
      <c r="C148" s="268">
        <v>1317875</v>
      </c>
      <c r="D148" s="226">
        <v>7.5766553386367175E-3</v>
      </c>
      <c r="E148" s="226">
        <v>3.9305728395295336E-2</v>
      </c>
      <c r="F148" s="266">
        <v>9910</v>
      </c>
      <c r="G148" s="251">
        <v>10</v>
      </c>
      <c r="H148" s="251">
        <v>54388</v>
      </c>
    </row>
    <row r="149" spans="1:8" x14ac:dyDescent="0.2">
      <c r="A149" s="267" t="s">
        <v>53</v>
      </c>
      <c r="B149" s="82" t="s">
        <v>587</v>
      </c>
      <c r="C149" s="268">
        <v>1325584</v>
      </c>
      <c r="D149" s="226">
        <v>5.8495684340320597E-3</v>
      </c>
      <c r="E149" s="226">
        <v>3.7790237952453287E-2</v>
      </c>
      <c r="F149" s="266">
        <v>7709</v>
      </c>
      <c r="G149" s="251">
        <v>11</v>
      </c>
      <c r="H149" s="251">
        <v>62097</v>
      </c>
    </row>
    <row r="150" spans="1:8" x14ac:dyDescent="0.2">
      <c r="A150" s="267" t="s">
        <v>53</v>
      </c>
      <c r="B150" s="82" t="s">
        <v>588</v>
      </c>
      <c r="C150" s="268">
        <v>1308282</v>
      </c>
      <c r="D150" s="226">
        <v>-1.3052360318169254E-2</v>
      </c>
      <c r="E150" s="226">
        <v>3.545347122685083E-2</v>
      </c>
      <c r="F150" s="266">
        <v>-17302</v>
      </c>
      <c r="G150" s="251">
        <v>12</v>
      </c>
      <c r="H150" s="251">
        <v>44795</v>
      </c>
    </row>
    <row r="151" spans="1:8" x14ac:dyDescent="0.2">
      <c r="A151" s="267" t="s">
        <v>707</v>
      </c>
      <c r="B151" s="82" t="s">
        <v>580</v>
      </c>
      <c r="C151" s="268">
        <v>1307399</v>
      </c>
      <c r="D151" s="226">
        <v>-6.7493093996551234E-4</v>
      </c>
      <c r="E151" s="226">
        <v>3.3690231090111489E-2</v>
      </c>
      <c r="F151" s="266">
        <v>-883</v>
      </c>
      <c r="G151" s="251">
        <v>1</v>
      </c>
      <c r="H151" s="251">
        <v>-883</v>
      </c>
    </row>
    <row r="152" spans="1:8" x14ac:dyDescent="0.2">
      <c r="A152" s="267" t="s">
        <v>53</v>
      </c>
      <c r="B152" s="82" t="s">
        <v>581</v>
      </c>
      <c r="C152" s="268">
        <v>1316368</v>
      </c>
      <c r="D152" s="226">
        <v>6.8601857581349623E-3</v>
      </c>
      <c r="E152" s="226">
        <v>3.3002096031351735E-2</v>
      </c>
      <c r="F152" s="266">
        <v>8969</v>
      </c>
      <c r="G152" s="251">
        <v>2</v>
      </c>
      <c r="H152" s="251">
        <v>8086</v>
      </c>
    </row>
    <row r="153" spans="1:8" x14ac:dyDescent="0.2">
      <c r="A153" s="267" t="s">
        <v>53</v>
      </c>
      <c r="B153" s="82" t="s">
        <v>541</v>
      </c>
      <c r="C153" s="268">
        <v>1327266</v>
      </c>
      <c r="D153" s="226">
        <v>8.2788399596465112E-3</v>
      </c>
      <c r="E153" s="226">
        <v>3.5106231151311285E-2</v>
      </c>
      <c r="F153" s="266">
        <v>10898</v>
      </c>
      <c r="G153" s="251">
        <v>3</v>
      </c>
      <c r="H153" s="251">
        <v>18984</v>
      </c>
    </row>
    <row r="154" spans="1:8" x14ac:dyDescent="0.2">
      <c r="A154" s="267" t="s">
        <v>53</v>
      </c>
      <c r="B154" s="82" t="s">
        <v>578</v>
      </c>
      <c r="C154" s="268">
        <v>1325979</v>
      </c>
      <c r="D154" s="226">
        <v>-9.6966244897400689E-4</v>
      </c>
      <c r="E154" s="226">
        <v>3.2657733957921931E-2</v>
      </c>
      <c r="F154" s="266">
        <v>-1287</v>
      </c>
      <c r="G154" s="251">
        <v>4</v>
      </c>
      <c r="H154" s="251">
        <v>17697</v>
      </c>
    </row>
    <row r="155" spans="1:8" x14ac:dyDescent="0.2">
      <c r="A155" s="267" t="s">
        <v>53</v>
      </c>
      <c r="B155" s="82" t="s">
        <v>579</v>
      </c>
      <c r="C155" s="268">
        <v>1325783</v>
      </c>
      <c r="D155" s="226">
        <v>-1.4781531230889655E-4</v>
      </c>
      <c r="E155" s="226">
        <v>3.1087796797349521E-2</v>
      </c>
      <c r="F155" s="266">
        <v>-196</v>
      </c>
      <c r="G155" s="251">
        <v>5</v>
      </c>
      <c r="H155" s="251">
        <v>17501</v>
      </c>
    </row>
    <row r="156" spans="1:8" x14ac:dyDescent="0.2">
      <c r="A156" s="267" t="s">
        <v>53</v>
      </c>
      <c r="B156" s="82" t="s">
        <v>582</v>
      </c>
      <c r="C156" s="268">
        <v>1328013</v>
      </c>
      <c r="D156" s="226">
        <v>1.6820248864255483E-3</v>
      </c>
      <c r="E156" s="226">
        <v>3.040838843533078E-2</v>
      </c>
      <c r="F156" s="266">
        <v>2230</v>
      </c>
      <c r="G156" s="251">
        <v>6</v>
      </c>
      <c r="H156" s="251">
        <v>19731</v>
      </c>
    </row>
    <row r="157" spans="1:8" x14ac:dyDescent="0.2">
      <c r="A157" s="267" t="s">
        <v>53</v>
      </c>
      <c r="B157" s="82" t="s">
        <v>583</v>
      </c>
      <c r="C157" s="268">
        <v>1334119</v>
      </c>
      <c r="D157" s="226">
        <v>4.5978465572249494E-3</v>
      </c>
      <c r="E157" s="226">
        <v>3.0691629738131887E-2</v>
      </c>
      <c r="F157" s="266">
        <v>6106</v>
      </c>
      <c r="G157" s="251">
        <v>7</v>
      </c>
      <c r="H157" s="251">
        <v>25837</v>
      </c>
    </row>
    <row r="158" spans="1:8" x14ac:dyDescent="0.2">
      <c r="A158" s="267" t="s">
        <v>53</v>
      </c>
      <c r="B158" s="82" t="s">
        <v>584</v>
      </c>
      <c r="C158" s="268">
        <v>1335671</v>
      </c>
      <c r="D158" s="226">
        <v>1.1633145169209769E-3</v>
      </c>
      <c r="E158" s="226">
        <v>2.8182685942142793E-2</v>
      </c>
      <c r="F158" s="266">
        <v>1552</v>
      </c>
      <c r="G158" s="251">
        <v>8</v>
      </c>
      <c r="H158" s="251">
        <v>27389</v>
      </c>
    </row>
    <row r="159" spans="1:8" x14ac:dyDescent="0.2">
      <c r="A159" s="267" t="s">
        <v>53</v>
      </c>
      <c r="B159" s="82" t="s">
        <v>585</v>
      </c>
      <c r="C159" s="268">
        <v>1340225</v>
      </c>
      <c r="D159" s="226">
        <v>3.4095222551062676E-3</v>
      </c>
      <c r="E159" s="226">
        <v>2.4664268539295708E-2</v>
      </c>
      <c r="F159" s="266">
        <v>4554</v>
      </c>
      <c r="G159" s="251">
        <v>9</v>
      </c>
      <c r="H159" s="251">
        <v>31943</v>
      </c>
    </row>
    <row r="160" spans="1:8" x14ac:dyDescent="0.2">
      <c r="A160" s="267" t="s">
        <v>53</v>
      </c>
      <c r="B160" s="82" t="s">
        <v>586</v>
      </c>
      <c r="C160" s="268">
        <v>1349654</v>
      </c>
      <c r="D160" s="226">
        <v>7.0353858493910071E-3</v>
      </c>
      <c r="E160" s="226">
        <v>2.41138195959405E-2</v>
      </c>
      <c r="F160" s="266">
        <v>9429</v>
      </c>
      <c r="G160" s="251">
        <v>10</v>
      </c>
      <c r="H160" s="251">
        <v>41372</v>
      </c>
    </row>
    <row r="161" spans="1:8" x14ac:dyDescent="0.2">
      <c r="A161" s="267" t="s">
        <v>53</v>
      </c>
      <c r="B161" s="82" t="s">
        <v>587</v>
      </c>
      <c r="C161" s="268">
        <v>1358570</v>
      </c>
      <c r="D161" s="226">
        <v>6.6061375730372962E-3</v>
      </c>
      <c r="E161" s="226">
        <v>2.4884126543470719E-2</v>
      </c>
      <c r="F161" s="266">
        <v>8916</v>
      </c>
      <c r="G161" s="251">
        <v>11</v>
      </c>
      <c r="H161" s="251">
        <v>50288</v>
      </c>
    </row>
    <row r="162" spans="1:8" x14ac:dyDescent="0.2">
      <c r="A162" s="267" t="s">
        <v>53</v>
      </c>
      <c r="B162" s="82" t="s">
        <v>588</v>
      </c>
      <c r="C162" s="268">
        <v>1349657</v>
      </c>
      <c r="D162" s="226">
        <v>-6.560574721950263E-3</v>
      </c>
      <c r="E162" s="226">
        <v>3.1625444667128244E-2</v>
      </c>
      <c r="F162" s="266">
        <v>-8913</v>
      </c>
      <c r="G162" s="251">
        <v>12</v>
      </c>
      <c r="H162" s="251">
        <v>41375</v>
      </c>
    </row>
    <row r="163" spans="1:8" x14ac:dyDescent="0.2">
      <c r="A163" s="267" t="s">
        <v>59</v>
      </c>
      <c r="B163" s="82" t="s">
        <v>580</v>
      </c>
      <c r="C163" s="268">
        <v>1353365</v>
      </c>
      <c r="D163" s="269">
        <v>2.7473647008091628E-3</v>
      </c>
      <c r="E163" s="269">
        <v>3.5158356400762036E-2</v>
      </c>
      <c r="F163" s="266">
        <v>3708</v>
      </c>
      <c r="G163" s="251">
        <v>1</v>
      </c>
      <c r="H163" s="251">
        <v>3708</v>
      </c>
    </row>
    <row r="164" spans="1:8" x14ac:dyDescent="0.2">
      <c r="A164" s="267" t="s">
        <v>53</v>
      </c>
      <c r="B164" s="82" t="s">
        <v>581</v>
      </c>
      <c r="C164" s="268">
        <v>1361492</v>
      </c>
      <c r="D164" s="269">
        <v>6.0050319019628873E-3</v>
      </c>
      <c r="E164" s="269">
        <v>3.4279168135354254E-2</v>
      </c>
      <c r="F164" s="266">
        <v>8127</v>
      </c>
      <c r="G164" s="251">
        <v>2</v>
      </c>
      <c r="H164" s="251">
        <v>11835</v>
      </c>
    </row>
    <row r="165" spans="1:8" x14ac:dyDescent="0.2">
      <c r="A165" s="267" t="s">
        <v>53</v>
      </c>
      <c r="B165" s="82" t="s">
        <v>541</v>
      </c>
      <c r="C165" s="268">
        <v>1368619</v>
      </c>
      <c r="D165" s="269">
        <v>5.2346984043976086E-3</v>
      </c>
      <c r="E165" s="269">
        <v>3.1156527779661269E-2</v>
      </c>
      <c r="F165" s="266">
        <v>7127</v>
      </c>
      <c r="G165" s="251">
        <v>3</v>
      </c>
      <c r="H165" s="251">
        <v>18962</v>
      </c>
    </row>
    <row r="166" spans="1:8" x14ac:dyDescent="0.2">
      <c r="A166" s="267" t="s">
        <v>53</v>
      </c>
      <c r="B166" s="82" t="s">
        <v>578</v>
      </c>
      <c r="C166" s="268">
        <v>1374487</v>
      </c>
      <c r="D166" s="269">
        <v>4.2875336379226692E-3</v>
      </c>
      <c r="E166" s="269">
        <v>3.6582781476931281E-2</v>
      </c>
      <c r="F166" s="266">
        <v>5868</v>
      </c>
      <c r="G166" s="251">
        <v>4</v>
      </c>
      <c r="H166" s="251">
        <v>24830</v>
      </c>
    </row>
    <row r="167" spans="1:8" x14ac:dyDescent="0.2">
      <c r="A167" s="267" t="s">
        <v>53</v>
      </c>
      <c r="B167" s="82" t="s">
        <v>579</v>
      </c>
      <c r="C167" s="268">
        <v>1378318</v>
      </c>
      <c r="D167" s="269">
        <v>2.7872217052615778E-3</v>
      </c>
      <c r="E167" s="269">
        <v>3.9625640093439163E-2</v>
      </c>
      <c r="F167" s="266">
        <v>3831</v>
      </c>
      <c r="G167" s="251">
        <v>5</v>
      </c>
      <c r="H167" s="251">
        <v>28661</v>
      </c>
    </row>
    <row r="168" spans="1:8" x14ac:dyDescent="0.2">
      <c r="A168" s="267" t="s">
        <v>53</v>
      </c>
      <c r="B168" s="82" t="s">
        <v>582</v>
      </c>
      <c r="C168" s="268">
        <v>1380069</v>
      </c>
      <c r="D168" s="269">
        <v>1.2703889813525659E-3</v>
      </c>
      <c r="E168" s="269">
        <v>3.9198411461333516E-2</v>
      </c>
      <c r="F168" s="266">
        <v>1751</v>
      </c>
      <c r="G168" s="251">
        <v>6</v>
      </c>
      <c r="H168" s="251">
        <v>30412</v>
      </c>
    </row>
    <row r="169" spans="1:8" x14ac:dyDescent="0.2">
      <c r="A169" s="267" t="s">
        <v>53</v>
      </c>
      <c r="B169" s="82" t="s">
        <v>583</v>
      </c>
      <c r="C169" s="268">
        <v>1383564</v>
      </c>
      <c r="D169" s="269">
        <v>2.5324820715486585E-3</v>
      </c>
      <c r="E169" s="269">
        <v>3.7061911268784886E-2</v>
      </c>
      <c r="F169" s="266">
        <v>3495</v>
      </c>
      <c r="G169" s="251">
        <v>7</v>
      </c>
      <c r="H169" s="251">
        <v>33907</v>
      </c>
    </row>
    <row r="170" spans="1:8" x14ac:dyDescent="0.2">
      <c r="A170" s="267" t="s">
        <v>53</v>
      </c>
      <c r="B170" s="82" t="s">
        <v>584</v>
      </c>
      <c r="C170" s="268">
        <v>1387421</v>
      </c>
      <c r="D170" s="269">
        <v>2.7877279258494703E-3</v>
      </c>
      <c r="E170" s="269">
        <v>3.8744571080752577E-2</v>
      </c>
      <c r="F170" s="266">
        <v>3857</v>
      </c>
      <c r="G170" s="251">
        <v>8</v>
      </c>
      <c r="H170" s="251">
        <v>37764</v>
      </c>
    </row>
    <row r="171" spans="1:8" x14ac:dyDescent="0.2">
      <c r="A171" s="267" t="s">
        <v>53</v>
      </c>
      <c r="B171" s="82" t="s">
        <v>585</v>
      </c>
      <c r="C171" s="268">
        <v>1391042</v>
      </c>
      <c r="D171" s="269">
        <v>2.6098783282075821E-3</v>
      </c>
      <c r="E171" s="269">
        <v>3.7916767706914989E-2</v>
      </c>
      <c r="F171" s="266">
        <v>3621</v>
      </c>
      <c r="G171" s="251">
        <v>9</v>
      </c>
      <c r="H171" s="251">
        <v>41385</v>
      </c>
    </row>
    <row r="172" spans="1:8" x14ac:dyDescent="0.2">
      <c r="A172" s="267" t="s">
        <v>53</v>
      </c>
      <c r="B172" s="82" t="s">
        <v>586</v>
      </c>
      <c r="C172" s="268">
        <v>1403518</v>
      </c>
      <c r="D172" s="269">
        <v>8.9688161824013068E-3</v>
      </c>
      <c r="E172" s="269">
        <v>3.9909487913198483E-2</v>
      </c>
      <c r="F172" s="266">
        <v>12476</v>
      </c>
      <c r="G172" s="251">
        <v>10</v>
      </c>
      <c r="H172" s="251">
        <v>53861</v>
      </c>
    </row>
    <row r="173" spans="1:8" x14ac:dyDescent="0.2">
      <c r="A173" s="267" t="s">
        <v>53</v>
      </c>
      <c r="B173" s="82" t="s">
        <v>587</v>
      </c>
      <c r="C173" s="268">
        <v>1410118</v>
      </c>
      <c r="D173" s="269">
        <v>4.7024690812658143E-3</v>
      </c>
      <c r="E173" s="269">
        <v>3.7942836953561487E-2</v>
      </c>
      <c r="F173" s="266">
        <v>6600</v>
      </c>
      <c r="G173" s="251">
        <v>11</v>
      </c>
      <c r="H173" s="251">
        <v>60461</v>
      </c>
    </row>
    <row r="174" spans="1:8" x14ac:dyDescent="0.2">
      <c r="A174" s="267" t="s">
        <v>53</v>
      </c>
      <c r="B174" s="82" t="s">
        <v>588</v>
      </c>
      <c r="C174" s="268">
        <v>1397248</v>
      </c>
      <c r="D174" s="269">
        <v>-9.1268957633332537E-3</v>
      </c>
      <c r="E174" s="269">
        <v>3.5261551638675614E-2</v>
      </c>
      <c r="F174" s="266">
        <v>-12870</v>
      </c>
      <c r="G174" s="251">
        <v>12</v>
      </c>
      <c r="H174" s="251">
        <v>47591</v>
      </c>
    </row>
    <row r="175" spans="1:8" x14ac:dyDescent="0.2">
      <c r="A175" s="267" t="s">
        <v>72</v>
      </c>
      <c r="B175" s="82" t="s">
        <v>580</v>
      </c>
      <c r="C175" s="268">
        <v>1396563</v>
      </c>
      <c r="D175" s="269">
        <v>-4.9024940454378552E-4</v>
      </c>
      <c r="E175" s="269">
        <v>3.1918957561337891E-2</v>
      </c>
      <c r="F175" s="266">
        <v>-685</v>
      </c>
      <c r="G175" s="251">
        <v>1</v>
      </c>
      <c r="H175" s="251">
        <v>-685</v>
      </c>
    </row>
    <row r="176" spans="1:8" x14ac:dyDescent="0.2">
      <c r="A176" s="267" t="s">
        <v>53</v>
      </c>
      <c r="B176" s="82" t="s">
        <v>581</v>
      </c>
      <c r="C176" s="268">
        <v>1402503</v>
      </c>
      <c r="D176" s="269">
        <v>4.2532989918822039E-3</v>
      </c>
      <c r="E176" s="269">
        <v>3.0122101341763408E-2</v>
      </c>
      <c r="F176" s="266">
        <v>5940</v>
      </c>
      <c r="G176" s="251">
        <v>2</v>
      </c>
      <c r="H176" s="251">
        <v>5255</v>
      </c>
    </row>
    <row r="177" spans="1:8" x14ac:dyDescent="0.2">
      <c r="A177" s="267" t="s">
        <v>53</v>
      </c>
      <c r="B177" s="82" t="s">
        <v>541</v>
      </c>
      <c r="C177" s="268">
        <v>1413343</v>
      </c>
      <c r="D177" s="269">
        <v>7.7290387257638038E-3</v>
      </c>
      <c r="E177" s="269">
        <v>3.2678196050178965E-2</v>
      </c>
      <c r="F177" s="266">
        <v>10840</v>
      </c>
      <c r="G177" s="251">
        <v>3</v>
      </c>
      <c r="H177" s="251">
        <v>16095</v>
      </c>
    </row>
    <row r="178" spans="1:8" x14ac:dyDescent="0.2">
      <c r="A178" s="267" t="s">
        <v>53</v>
      </c>
      <c r="B178" s="82" t="s">
        <v>578</v>
      </c>
      <c r="C178" s="268">
        <v>1415615</v>
      </c>
      <c r="D178" s="269">
        <v>1.6075361748704164E-3</v>
      </c>
      <c r="E178" s="269">
        <v>2.9922436516314876E-2</v>
      </c>
      <c r="F178" s="266">
        <v>2272</v>
      </c>
      <c r="G178" s="251">
        <v>4</v>
      </c>
      <c r="H178" s="251">
        <v>18367</v>
      </c>
    </row>
    <row r="179" spans="1:8" x14ac:dyDescent="0.2">
      <c r="A179" s="267" t="s">
        <v>53</v>
      </c>
      <c r="B179" s="82" t="s">
        <v>579</v>
      </c>
      <c r="C179" s="268">
        <v>1421309</v>
      </c>
      <c r="D179" s="269">
        <v>4.022280069086559E-3</v>
      </c>
      <c r="E179" s="269">
        <v>3.1190915304015521E-2</v>
      </c>
      <c r="F179" s="266">
        <v>5694</v>
      </c>
      <c r="G179" s="251">
        <v>5</v>
      </c>
      <c r="H179" s="251">
        <v>24061</v>
      </c>
    </row>
    <row r="180" spans="1:8" x14ac:dyDescent="0.2">
      <c r="A180" s="267" t="s">
        <v>53</v>
      </c>
      <c r="B180" s="82" t="s">
        <v>582</v>
      </c>
      <c r="C180" s="268">
        <v>1423620</v>
      </c>
      <c r="D180" s="269">
        <v>1.6259659229624912E-3</v>
      </c>
      <c r="E180" s="269">
        <v>3.1557117796284118E-2</v>
      </c>
      <c r="F180" s="266">
        <v>2311</v>
      </c>
      <c r="G180" s="251">
        <v>6</v>
      </c>
      <c r="H180" s="251">
        <v>26372</v>
      </c>
    </row>
    <row r="181" spans="1:8" x14ac:dyDescent="0.2">
      <c r="A181" s="267" t="s">
        <v>53</v>
      </c>
      <c r="B181" s="82" t="s">
        <v>583</v>
      </c>
      <c r="C181" s="268">
        <v>1433741</v>
      </c>
      <c r="D181" s="269">
        <v>7.1093409758222759E-3</v>
      </c>
      <c r="E181" s="269">
        <v>3.6266482793712473E-2</v>
      </c>
      <c r="F181" s="266">
        <v>10121</v>
      </c>
      <c r="G181" s="251">
        <v>7</v>
      </c>
      <c r="H181" s="251">
        <v>36493</v>
      </c>
    </row>
    <row r="182" spans="1:8" x14ac:dyDescent="0.2">
      <c r="A182" s="267" t="s">
        <v>53</v>
      </c>
      <c r="B182" s="82" t="s">
        <v>584</v>
      </c>
      <c r="C182" s="268">
        <v>1435303</v>
      </c>
      <c r="D182" s="269">
        <v>1.0894575798556794E-3</v>
      </c>
      <c r="E182" s="269">
        <v>3.4511514529475873E-2</v>
      </c>
      <c r="F182" s="266">
        <v>1562</v>
      </c>
      <c r="G182" s="251">
        <v>8</v>
      </c>
      <c r="H182" s="251">
        <v>38055</v>
      </c>
    </row>
    <row r="183" spans="1:8" x14ac:dyDescent="0.2">
      <c r="A183" s="267" t="s">
        <v>53</v>
      </c>
      <c r="B183" s="82" t="s">
        <v>585</v>
      </c>
      <c r="C183" s="268">
        <v>1447119</v>
      </c>
      <c r="D183" s="269">
        <v>8.2324080699336388E-3</v>
      </c>
      <c r="E183" s="269">
        <v>4.0312945259740607E-2</v>
      </c>
      <c r="F183" s="266">
        <v>11816</v>
      </c>
      <c r="G183" s="251">
        <v>9</v>
      </c>
      <c r="H183" s="251">
        <v>49871</v>
      </c>
    </row>
    <row r="184" spans="1:8" x14ac:dyDescent="0.2">
      <c r="A184" s="267" t="s">
        <v>53</v>
      </c>
      <c r="B184" s="82" t="s">
        <v>586</v>
      </c>
      <c r="C184" s="268">
        <v>1463050</v>
      </c>
      <c r="D184" s="269">
        <v>1.1008769838555033E-2</v>
      </c>
      <c r="E184" s="269">
        <v>4.2416271113017379E-2</v>
      </c>
      <c r="F184" s="266">
        <v>15931</v>
      </c>
      <c r="G184" s="251">
        <v>10</v>
      </c>
      <c r="H184" s="251">
        <v>65802</v>
      </c>
    </row>
    <row r="185" spans="1:8" x14ac:dyDescent="0.2">
      <c r="A185" s="267" t="s">
        <v>53</v>
      </c>
      <c r="B185" s="82" t="s">
        <v>587</v>
      </c>
      <c r="C185" s="268">
        <v>1477172</v>
      </c>
      <c r="D185" s="269">
        <v>9.6524383992344642E-3</v>
      </c>
      <c r="E185" s="269">
        <v>4.7552048835629357E-2</v>
      </c>
      <c r="F185" s="266">
        <v>14122</v>
      </c>
      <c r="G185" s="251">
        <v>11</v>
      </c>
      <c r="H185" s="251">
        <v>79924</v>
      </c>
    </row>
    <row r="186" spans="1:8" x14ac:dyDescent="0.2">
      <c r="A186" s="267" t="s">
        <v>53</v>
      </c>
      <c r="B186" s="82" t="s">
        <v>588</v>
      </c>
      <c r="C186" s="268">
        <v>1463340</v>
      </c>
      <c r="D186" s="269">
        <v>-9.3638384697245503E-3</v>
      </c>
      <c r="E186" s="269">
        <v>4.7301552766581212E-2</v>
      </c>
      <c r="F186" s="266">
        <v>-13832</v>
      </c>
      <c r="G186" s="251">
        <v>12</v>
      </c>
      <c r="H186" s="251">
        <v>66092</v>
      </c>
    </row>
    <row r="187" spans="1:8" x14ac:dyDescent="0.2">
      <c r="A187" s="267" t="s">
        <v>73</v>
      </c>
      <c r="B187" s="82" t="s">
        <v>580</v>
      </c>
      <c r="C187" s="268">
        <v>1466848</v>
      </c>
      <c r="D187" s="269">
        <v>2.3972555933686746E-3</v>
      </c>
      <c r="E187" s="269">
        <v>5.0327124519266242E-2</v>
      </c>
      <c r="F187" s="266">
        <v>3508</v>
      </c>
      <c r="G187" s="251">
        <v>1</v>
      </c>
      <c r="H187" s="251">
        <v>3508</v>
      </c>
    </row>
    <row r="188" spans="1:8" x14ac:dyDescent="0.2">
      <c r="A188" s="267" t="s">
        <v>53</v>
      </c>
      <c r="B188" s="82" t="s">
        <v>581</v>
      </c>
      <c r="C188" s="268">
        <v>1479593</v>
      </c>
      <c r="D188" s="269">
        <v>8.6886984881868745E-3</v>
      </c>
      <c r="E188" s="269">
        <v>5.4966014332946234E-2</v>
      </c>
      <c r="F188" s="266">
        <v>12745</v>
      </c>
      <c r="G188" s="251">
        <v>2</v>
      </c>
      <c r="H188" s="251">
        <v>16253</v>
      </c>
    </row>
    <row r="189" spans="1:8" x14ac:dyDescent="0.2">
      <c r="A189" s="267" t="s">
        <v>53</v>
      </c>
      <c r="B189" s="82" t="s">
        <v>541</v>
      </c>
      <c r="C189" s="268">
        <v>1493885</v>
      </c>
      <c r="D189" s="269">
        <v>9.6594130953580049E-3</v>
      </c>
      <c r="E189" s="269">
        <v>5.6986874382227048E-2</v>
      </c>
      <c r="F189" s="266">
        <v>14292</v>
      </c>
      <c r="G189" s="251">
        <v>3</v>
      </c>
      <c r="H189" s="251">
        <v>30545</v>
      </c>
    </row>
    <row r="190" spans="1:8" x14ac:dyDescent="0.2">
      <c r="A190" s="267" t="s">
        <v>53</v>
      </c>
      <c r="B190" s="82" t="s">
        <v>578</v>
      </c>
      <c r="C190" s="268">
        <v>1496860</v>
      </c>
      <c r="D190" s="269">
        <v>1.9914518185804031E-3</v>
      </c>
      <c r="E190" s="269">
        <v>5.7392016897249709E-2</v>
      </c>
      <c r="F190" s="266">
        <v>2975</v>
      </c>
      <c r="G190" s="251">
        <v>4</v>
      </c>
      <c r="H190" s="251">
        <v>33520</v>
      </c>
    </row>
    <row r="191" spans="1:8" x14ac:dyDescent="0.2">
      <c r="A191" s="267" t="s">
        <v>53</v>
      </c>
      <c r="B191" s="82" t="s">
        <v>579</v>
      </c>
      <c r="C191" s="268">
        <v>1496590</v>
      </c>
      <c r="D191" s="269">
        <v>-1.8037759042266455E-4</v>
      </c>
      <c r="E191" s="269">
        <v>5.2965963066440969E-2</v>
      </c>
      <c r="F191" s="266">
        <v>-270</v>
      </c>
      <c r="G191" s="251">
        <v>5</v>
      </c>
      <c r="H191" s="251">
        <v>33250</v>
      </c>
    </row>
    <row r="192" spans="1:8" x14ac:dyDescent="0.2">
      <c r="A192" s="267" t="s">
        <v>53</v>
      </c>
      <c r="B192" s="82" t="s">
        <v>582</v>
      </c>
      <c r="C192" s="268">
        <v>1494289</v>
      </c>
      <c r="D192" s="269">
        <v>-1.5374952391770114E-3</v>
      </c>
      <c r="E192" s="269">
        <v>4.9640353465109976E-2</v>
      </c>
      <c r="F192" s="266">
        <v>-2301</v>
      </c>
      <c r="G192" s="251">
        <v>6</v>
      </c>
      <c r="H192" s="251">
        <v>30949</v>
      </c>
    </row>
    <row r="193" spans="1:8" x14ac:dyDescent="0.2">
      <c r="A193" s="267" t="s">
        <v>53</v>
      </c>
      <c r="B193" s="82" t="s">
        <v>583</v>
      </c>
      <c r="C193" s="268">
        <v>1498787</v>
      </c>
      <c r="D193" s="269">
        <v>3.0101272243856503E-3</v>
      </c>
      <c r="E193" s="269">
        <v>4.5368026721702259E-2</v>
      </c>
      <c r="F193" s="266">
        <v>4498</v>
      </c>
      <c r="G193" s="251">
        <v>7</v>
      </c>
      <c r="H193" s="251">
        <v>35447</v>
      </c>
    </row>
    <row r="194" spans="1:8" x14ac:dyDescent="0.2">
      <c r="A194" s="267" t="s">
        <v>53</v>
      </c>
      <c r="B194" s="82" t="s">
        <v>584</v>
      </c>
      <c r="C194" s="268">
        <v>1505250</v>
      </c>
      <c r="D194" s="269">
        <v>4.3121537616752637E-3</v>
      </c>
      <c r="E194" s="269">
        <v>4.8733263986767916E-2</v>
      </c>
      <c r="F194" s="266">
        <v>6463</v>
      </c>
      <c r="G194" s="251">
        <v>8</v>
      </c>
      <c r="H194" s="251">
        <v>41910</v>
      </c>
    </row>
    <row r="195" spans="1:8" x14ac:dyDescent="0.2">
      <c r="A195" s="267" t="s">
        <v>53</v>
      </c>
      <c r="B195" s="82" t="s">
        <v>585</v>
      </c>
      <c r="C195" s="268">
        <v>1517710</v>
      </c>
      <c r="D195" s="269">
        <v>8.2776947350937657E-3</v>
      </c>
      <c r="E195" s="269">
        <v>4.8780369824458214E-2</v>
      </c>
      <c r="F195" s="266">
        <v>12460</v>
      </c>
      <c r="G195" s="251">
        <v>9</v>
      </c>
      <c r="H195" s="251">
        <v>54370</v>
      </c>
    </row>
    <row r="196" spans="1:8" x14ac:dyDescent="0.2">
      <c r="A196" s="267" t="s">
        <v>53</v>
      </c>
      <c r="B196" s="82" t="s">
        <v>586</v>
      </c>
      <c r="C196" s="268">
        <v>1530447</v>
      </c>
      <c r="D196" s="269">
        <v>8.3922488485943525E-3</v>
      </c>
      <c r="E196" s="269">
        <v>4.6066094801954893E-2</v>
      </c>
      <c r="F196" s="266">
        <v>12737</v>
      </c>
      <c r="G196" s="251">
        <v>10</v>
      </c>
      <c r="H196" s="251">
        <v>67107</v>
      </c>
    </row>
    <row r="197" spans="1:8" x14ac:dyDescent="0.2">
      <c r="A197" s="267" t="s">
        <v>53</v>
      </c>
      <c r="B197" s="82" t="s">
        <v>587</v>
      </c>
      <c r="C197" s="268">
        <v>1548821</v>
      </c>
      <c r="D197" s="269">
        <v>1.2005642795862803E-2</v>
      </c>
      <c r="E197" s="269">
        <v>4.8504168776554168E-2</v>
      </c>
      <c r="F197" s="266">
        <v>18374</v>
      </c>
      <c r="G197" s="251">
        <v>11</v>
      </c>
      <c r="H197" s="251">
        <v>85481</v>
      </c>
    </row>
    <row r="198" spans="1:8" x14ac:dyDescent="0.2">
      <c r="A198" s="267" t="s">
        <v>53</v>
      </c>
      <c r="B198" s="82" t="s">
        <v>588</v>
      </c>
      <c r="C198" s="268">
        <v>1535255</v>
      </c>
      <c r="D198" s="269">
        <v>-8.7589204950088151E-3</v>
      </c>
      <c r="E198" s="269">
        <v>4.9144423032241313E-2</v>
      </c>
      <c r="F198" s="266">
        <v>-13566</v>
      </c>
      <c r="G198" s="251">
        <v>12</v>
      </c>
      <c r="H198" s="251">
        <v>71915</v>
      </c>
    </row>
    <row r="199" spans="1:8" x14ac:dyDescent="0.2">
      <c r="A199" s="267" t="s">
        <v>74</v>
      </c>
      <c r="B199" s="82" t="s">
        <v>580</v>
      </c>
      <c r="C199" s="268">
        <v>1539143</v>
      </c>
      <c r="D199" s="269">
        <v>2.5324783179341281E-3</v>
      </c>
      <c r="E199" s="269">
        <v>4.9285951918671911E-2</v>
      </c>
      <c r="F199" s="266">
        <v>3888</v>
      </c>
      <c r="G199" s="251">
        <v>1</v>
      </c>
      <c r="H199" s="251">
        <v>3888</v>
      </c>
    </row>
    <row r="200" spans="1:8" x14ac:dyDescent="0.2">
      <c r="A200" s="267" t="s">
        <v>53</v>
      </c>
      <c r="B200" s="82" t="s">
        <v>581</v>
      </c>
      <c r="C200" s="268">
        <v>1552349</v>
      </c>
      <c r="D200" s="269">
        <v>8.5800994449507506E-3</v>
      </c>
      <c r="E200" s="269">
        <v>4.9172982029517476E-2</v>
      </c>
      <c r="F200" s="266">
        <v>13206</v>
      </c>
      <c r="G200" s="251">
        <v>2</v>
      </c>
      <c r="H200" s="251">
        <v>17094</v>
      </c>
    </row>
    <row r="201" spans="1:8" x14ac:dyDescent="0.2">
      <c r="A201" s="267" t="s">
        <v>53</v>
      </c>
      <c r="B201" s="82" t="s">
        <v>541</v>
      </c>
      <c r="C201" s="268">
        <v>1559149</v>
      </c>
      <c r="D201" s="269">
        <v>4.3804582603526043E-3</v>
      </c>
      <c r="E201" s="269">
        <v>4.3687432432884643E-2</v>
      </c>
      <c r="F201" s="266">
        <v>6800</v>
      </c>
      <c r="G201" s="251">
        <v>3</v>
      </c>
      <c r="H201" s="251">
        <v>23894</v>
      </c>
    </row>
    <row r="202" spans="1:8" x14ac:dyDescent="0.2">
      <c r="A202" s="267" t="s">
        <v>53</v>
      </c>
      <c r="B202" s="82" t="s">
        <v>578</v>
      </c>
      <c r="C202" s="268">
        <v>1569657</v>
      </c>
      <c r="D202" s="269">
        <v>6.739573959897438E-3</v>
      </c>
      <c r="E202" s="269">
        <v>4.8633138703686463E-2</v>
      </c>
      <c r="F202" s="266">
        <v>10508</v>
      </c>
      <c r="G202" s="251">
        <v>4</v>
      </c>
      <c r="H202" s="251">
        <v>34402</v>
      </c>
    </row>
    <row r="203" spans="1:8" x14ac:dyDescent="0.2">
      <c r="A203" s="267" t="s">
        <v>53</v>
      </c>
      <c r="B203" s="82" t="s">
        <v>579</v>
      </c>
      <c r="C203" s="268">
        <v>1571236</v>
      </c>
      <c r="D203" s="269">
        <v>1.0059522558112377E-3</v>
      </c>
      <c r="E203" s="269">
        <v>4.987738792855767E-2</v>
      </c>
      <c r="F203" s="266">
        <v>1579</v>
      </c>
      <c r="G203" s="251">
        <v>5</v>
      </c>
      <c r="H203" s="251">
        <v>35981</v>
      </c>
    </row>
    <row r="204" spans="1:8" x14ac:dyDescent="0.2">
      <c r="A204" s="267" t="s">
        <v>53</v>
      </c>
      <c r="B204" s="82" t="s">
        <v>582</v>
      </c>
      <c r="C204" s="268">
        <v>1576839</v>
      </c>
      <c r="D204" s="269">
        <v>3.565982449485583E-3</v>
      </c>
      <c r="E204" s="269">
        <v>5.5243664378175739E-2</v>
      </c>
      <c r="F204" s="266">
        <v>5603</v>
      </c>
      <c r="G204" s="251">
        <v>6</v>
      </c>
      <c r="H204" s="251">
        <v>41584</v>
      </c>
    </row>
    <row r="205" spans="1:8" x14ac:dyDescent="0.2">
      <c r="A205" s="267" t="s">
        <v>53</v>
      </c>
      <c r="B205" s="82" t="s">
        <v>583</v>
      </c>
      <c r="C205" s="268">
        <v>1582329</v>
      </c>
      <c r="D205" s="269">
        <v>3.4816490459710359E-3</v>
      </c>
      <c r="E205" s="269">
        <v>5.5739741537656817E-2</v>
      </c>
      <c r="F205" s="266">
        <v>5490</v>
      </c>
      <c r="G205" s="251">
        <v>7</v>
      </c>
      <c r="H205" s="251">
        <v>47074</v>
      </c>
    </row>
    <row r="206" spans="1:8" x14ac:dyDescent="0.2">
      <c r="A206" s="267" t="s">
        <v>53</v>
      </c>
      <c r="B206" s="82" t="s">
        <v>584</v>
      </c>
      <c r="C206" s="268">
        <v>1592063</v>
      </c>
      <c r="D206" s="269">
        <v>6.1516915887909196E-3</v>
      </c>
      <c r="E206" s="269">
        <v>5.7673476166749671E-2</v>
      </c>
      <c r="F206" s="266">
        <v>9734</v>
      </c>
      <c r="G206" s="251">
        <v>8</v>
      </c>
      <c r="H206" s="251">
        <v>56808</v>
      </c>
    </row>
    <row r="207" spans="1:8" x14ac:dyDescent="0.2">
      <c r="A207" s="267" t="s">
        <v>53</v>
      </c>
      <c r="B207" s="82" t="s">
        <v>585</v>
      </c>
      <c r="C207" s="268">
        <v>1608623</v>
      </c>
      <c r="D207" s="269">
        <v>1.0401598429207848E-2</v>
      </c>
      <c r="E207" s="269">
        <v>5.9901430444551318E-2</v>
      </c>
      <c r="F207" s="266">
        <v>16560</v>
      </c>
      <c r="G207" s="251">
        <v>9</v>
      </c>
      <c r="H207" s="251">
        <v>73368</v>
      </c>
    </row>
    <row r="208" spans="1:8" x14ac:dyDescent="0.2">
      <c r="A208" s="267" t="s">
        <v>53</v>
      </c>
      <c r="B208" s="82" t="s">
        <v>586</v>
      </c>
      <c r="C208" s="268">
        <v>1627392</v>
      </c>
      <c r="D208" s="269">
        <v>1.1667743156724697E-2</v>
      </c>
      <c r="E208" s="269">
        <v>6.3344238644003958E-2</v>
      </c>
      <c r="F208" s="266">
        <v>18769</v>
      </c>
      <c r="G208" s="251">
        <v>10</v>
      </c>
      <c r="H208" s="251">
        <v>92137</v>
      </c>
    </row>
    <row r="209" spans="1:8" x14ac:dyDescent="0.2">
      <c r="A209" s="267" t="s">
        <v>53</v>
      </c>
      <c r="B209" s="82" t="s">
        <v>587</v>
      </c>
      <c r="C209" s="268">
        <v>1643345</v>
      </c>
      <c r="D209" s="269">
        <v>9.802801046090881E-3</v>
      </c>
      <c r="E209" s="269">
        <v>6.1029647712679491E-2</v>
      </c>
      <c r="F209" s="266">
        <v>15953</v>
      </c>
      <c r="G209" s="251">
        <v>11</v>
      </c>
      <c r="H209" s="251">
        <v>108090</v>
      </c>
    </row>
    <row r="210" spans="1:8" x14ac:dyDescent="0.2">
      <c r="A210" s="267" t="s">
        <v>53</v>
      </c>
      <c r="B210" s="82" t="s">
        <v>588</v>
      </c>
      <c r="C210" s="268">
        <v>1624237</v>
      </c>
      <c r="D210" s="269">
        <v>-1.1627503658696137E-2</v>
      </c>
      <c r="E210" s="269">
        <v>5.7959101256794376E-2</v>
      </c>
      <c r="F210" s="266">
        <v>-19108</v>
      </c>
      <c r="G210" s="251">
        <v>12</v>
      </c>
      <c r="H210" s="251">
        <v>88982</v>
      </c>
    </row>
    <row r="211" spans="1:8" x14ac:dyDescent="0.2">
      <c r="A211" s="267" t="s">
        <v>75</v>
      </c>
      <c r="B211" s="82" t="s">
        <v>580</v>
      </c>
      <c r="C211" s="268">
        <v>1635012</v>
      </c>
      <c r="D211" s="269">
        <v>6.6338840945010524E-3</v>
      </c>
      <c r="E211" s="269">
        <v>6.2287259858245791E-2</v>
      </c>
      <c r="F211" s="266">
        <v>10775</v>
      </c>
      <c r="G211" s="251">
        <v>1</v>
      </c>
      <c r="H211" s="251">
        <v>10775</v>
      </c>
    </row>
    <row r="212" spans="1:8" x14ac:dyDescent="0.2">
      <c r="A212" s="267" t="s">
        <v>53</v>
      </c>
      <c r="B212" s="82" t="s">
        <v>581</v>
      </c>
      <c r="C212" s="268">
        <v>1640265</v>
      </c>
      <c r="D212" s="269">
        <v>3.2128204563637297E-3</v>
      </c>
      <c r="E212" s="269">
        <v>5.6634171826051904E-2</v>
      </c>
      <c r="F212" s="266">
        <v>5253</v>
      </c>
      <c r="G212" s="251">
        <v>2</v>
      </c>
      <c r="H212" s="251">
        <v>16028</v>
      </c>
    </row>
    <row r="213" spans="1:8" x14ac:dyDescent="0.2">
      <c r="A213" s="267" t="s">
        <v>53</v>
      </c>
      <c r="B213" s="82" t="s">
        <v>541</v>
      </c>
      <c r="C213" s="268">
        <v>1661636</v>
      </c>
      <c r="D213" s="269">
        <v>1.3028992266493455E-2</v>
      </c>
      <c r="E213" s="269">
        <v>6.573265287666552E-2</v>
      </c>
      <c r="F213" s="266">
        <v>21371</v>
      </c>
      <c r="G213" s="251">
        <v>3</v>
      </c>
      <c r="H213" s="251">
        <v>37399</v>
      </c>
    </row>
    <row r="214" spans="1:8" x14ac:dyDescent="0.2">
      <c r="A214" s="267" t="s">
        <v>53</v>
      </c>
      <c r="B214" s="82" t="s">
        <v>578</v>
      </c>
      <c r="C214" s="268">
        <v>1662463</v>
      </c>
      <c r="D214" s="269">
        <v>4.977022645151763E-4</v>
      </c>
      <c r="E214" s="269">
        <v>5.9125019032820525E-2</v>
      </c>
      <c r="F214" s="266">
        <v>827</v>
      </c>
      <c r="G214" s="251">
        <v>4</v>
      </c>
      <c r="H214" s="251">
        <v>38226</v>
      </c>
    </row>
    <row r="215" spans="1:8" x14ac:dyDescent="0.2">
      <c r="A215" s="267" t="s">
        <v>53</v>
      </c>
      <c r="B215" s="82" t="s">
        <v>579</v>
      </c>
      <c r="C215" s="268">
        <v>1664615</v>
      </c>
      <c r="D215" s="269">
        <v>1.2944648993691299E-3</v>
      </c>
      <c r="E215" s="269">
        <v>5.9430282911033139E-2</v>
      </c>
      <c r="F215" s="266">
        <v>2152</v>
      </c>
      <c r="G215" s="251">
        <v>5</v>
      </c>
      <c r="H215" s="251">
        <v>40378</v>
      </c>
    </row>
    <row r="216" spans="1:8" x14ac:dyDescent="0.2">
      <c r="A216" s="267" t="s">
        <v>53</v>
      </c>
      <c r="B216" s="82" t="s">
        <v>582</v>
      </c>
      <c r="C216" s="268">
        <v>1672581</v>
      </c>
      <c r="D216" s="269">
        <v>4.7854909393463263E-3</v>
      </c>
      <c r="E216" s="269">
        <v>6.0717676313180924E-2</v>
      </c>
      <c r="F216" s="266">
        <v>7966</v>
      </c>
      <c r="G216" s="251">
        <v>6</v>
      </c>
      <c r="H216" s="251">
        <v>48344</v>
      </c>
    </row>
    <row r="217" spans="1:8" x14ac:dyDescent="0.2">
      <c r="A217" s="267" t="s">
        <v>53</v>
      </c>
      <c r="B217" s="82" t="s">
        <v>583</v>
      </c>
      <c r="C217" s="268">
        <v>1675221</v>
      </c>
      <c r="D217" s="269">
        <v>1.5783988936859394E-3</v>
      </c>
      <c r="E217" s="269">
        <v>5.8705869638994157E-2</v>
      </c>
      <c r="F217" s="266">
        <v>2640</v>
      </c>
      <c r="G217" s="251">
        <v>7</v>
      </c>
      <c r="H217" s="251">
        <v>50984</v>
      </c>
    </row>
    <row r="218" spans="1:8" x14ac:dyDescent="0.2">
      <c r="A218" s="267" t="s">
        <v>53</v>
      </c>
      <c r="B218" s="82" t="s">
        <v>584</v>
      </c>
      <c r="C218" s="268">
        <v>1694618</v>
      </c>
      <c r="D218" s="269">
        <v>1.1578770800986904E-2</v>
      </c>
      <c r="E218" s="269">
        <v>6.4416420706969513E-2</v>
      </c>
      <c r="F218" s="266">
        <v>19397</v>
      </c>
      <c r="G218" s="251">
        <v>8</v>
      </c>
      <c r="H218" s="251">
        <v>70381</v>
      </c>
    </row>
    <row r="219" spans="1:8" x14ac:dyDescent="0.2">
      <c r="A219" s="267" t="s">
        <v>53</v>
      </c>
      <c r="B219" s="82" t="s">
        <v>585</v>
      </c>
      <c r="C219" s="268">
        <v>1708982</v>
      </c>
      <c r="D219" s="269">
        <v>8.4762465641223805E-3</v>
      </c>
      <c r="E219" s="269">
        <v>6.2388141907706141E-2</v>
      </c>
      <c r="F219" s="266">
        <v>14364</v>
      </c>
      <c r="G219" s="251">
        <v>9</v>
      </c>
      <c r="H219" s="251">
        <v>84745</v>
      </c>
    </row>
    <row r="220" spans="1:8" x14ac:dyDescent="0.2">
      <c r="A220" s="267" t="s">
        <v>53</v>
      </c>
      <c r="B220" s="82" t="s">
        <v>586</v>
      </c>
      <c r="C220" s="268">
        <v>1728026</v>
      </c>
      <c r="D220" s="269">
        <v>1.1143476057676516E-2</v>
      </c>
      <c r="E220" s="269">
        <v>6.1837590451470748E-2</v>
      </c>
      <c r="F220" s="266">
        <v>19044</v>
      </c>
      <c r="G220" s="251">
        <v>10</v>
      </c>
      <c r="H220" s="251">
        <v>103789</v>
      </c>
    </row>
    <row r="221" spans="1:8" x14ac:dyDescent="0.2">
      <c r="A221" s="267" t="s">
        <v>53</v>
      </c>
      <c r="B221" s="82" t="s">
        <v>587</v>
      </c>
      <c r="C221" s="268">
        <v>1740013</v>
      </c>
      <c r="D221" s="269">
        <v>6.9368169228936072E-3</v>
      </c>
      <c r="E221" s="269">
        <v>5.8823923156732238E-2</v>
      </c>
      <c r="F221" s="266">
        <v>11987</v>
      </c>
      <c r="G221" s="251">
        <v>11</v>
      </c>
      <c r="H221" s="251">
        <v>115776</v>
      </c>
    </row>
    <row r="222" spans="1:8" x14ac:dyDescent="0.2">
      <c r="A222" s="267" t="s">
        <v>53</v>
      </c>
      <c r="B222" s="82" t="s">
        <v>588</v>
      </c>
      <c r="C222" s="268">
        <v>1717868</v>
      </c>
      <c r="D222" s="269">
        <v>-1.2726916408095756E-2</v>
      </c>
      <c r="E222" s="269">
        <v>5.7646144004846578E-2</v>
      </c>
      <c r="F222" s="266">
        <v>-22145</v>
      </c>
      <c r="G222" s="251">
        <v>12</v>
      </c>
      <c r="H222" s="251">
        <v>93631</v>
      </c>
    </row>
    <row r="223" spans="1:8" x14ac:dyDescent="0.2">
      <c r="A223" s="267" t="s">
        <v>76</v>
      </c>
      <c r="B223" s="82" t="s">
        <v>580</v>
      </c>
      <c r="C223" s="268">
        <v>1723991</v>
      </c>
      <c r="D223" s="269">
        <v>3.5643017973441271E-3</v>
      </c>
      <c r="E223" s="269">
        <v>5.4421007307591696E-2</v>
      </c>
      <c r="F223" s="266">
        <v>6123</v>
      </c>
      <c r="G223" s="251">
        <v>1</v>
      </c>
      <c r="H223" s="251">
        <v>6123</v>
      </c>
    </row>
    <row r="224" spans="1:8" x14ac:dyDescent="0.2">
      <c r="A224" s="267" t="s">
        <v>53</v>
      </c>
      <c r="B224" s="82" t="s">
        <v>581</v>
      </c>
      <c r="C224" s="268">
        <v>1738722</v>
      </c>
      <c r="D224" s="269">
        <v>8.5447081800311686E-3</v>
      </c>
      <c r="E224" s="269">
        <v>6.0025056926777065E-2</v>
      </c>
      <c r="F224" s="266">
        <v>14731</v>
      </c>
      <c r="G224" s="251">
        <v>2</v>
      </c>
      <c r="H224" s="251">
        <v>20854</v>
      </c>
    </row>
    <row r="225" spans="1:8" x14ac:dyDescent="0.2">
      <c r="A225" s="267" t="s">
        <v>53</v>
      </c>
      <c r="B225" s="82" t="s">
        <v>541</v>
      </c>
      <c r="C225" s="268">
        <v>1743804</v>
      </c>
      <c r="D225" s="269">
        <v>2.9228364281350672E-3</v>
      </c>
      <c r="E225" s="269">
        <v>4.9450060061289047E-2</v>
      </c>
      <c r="F225" s="266">
        <v>5082</v>
      </c>
      <c r="G225" s="251">
        <v>3</v>
      </c>
      <c r="H225" s="251">
        <v>25936</v>
      </c>
    </row>
    <row r="226" spans="1:8" x14ac:dyDescent="0.2">
      <c r="A226" s="267" t="s">
        <v>53</v>
      </c>
      <c r="B226" s="82" t="s">
        <v>578</v>
      </c>
      <c r="C226" s="268">
        <v>1749012</v>
      </c>
      <c r="D226" s="269">
        <v>2.9865741792081124E-3</v>
      </c>
      <c r="E226" s="269">
        <v>5.206070751649805E-2</v>
      </c>
      <c r="F226" s="266">
        <v>5208</v>
      </c>
      <c r="G226" s="251">
        <v>4</v>
      </c>
      <c r="H226" s="251">
        <v>31144</v>
      </c>
    </row>
    <row r="227" spans="1:8" x14ac:dyDescent="0.2">
      <c r="A227" s="267" t="s">
        <v>53</v>
      </c>
      <c r="B227" s="82" t="s">
        <v>579</v>
      </c>
      <c r="C227" s="268">
        <v>1752923</v>
      </c>
      <c r="D227" s="269">
        <v>2.2361195920896915E-3</v>
      </c>
      <c r="E227" s="269">
        <v>5.3050104678859622E-2</v>
      </c>
      <c r="F227" s="266">
        <v>3911</v>
      </c>
      <c r="G227" s="251">
        <v>5</v>
      </c>
      <c r="H227" s="251">
        <v>35055</v>
      </c>
    </row>
    <row r="228" spans="1:8" x14ac:dyDescent="0.2">
      <c r="A228" s="267" t="s">
        <v>53</v>
      </c>
      <c r="B228" s="82" t="s">
        <v>582</v>
      </c>
      <c r="C228" s="268">
        <v>1755753</v>
      </c>
      <c r="D228" s="269">
        <v>1.6144462706007001E-3</v>
      </c>
      <c r="E228" s="269">
        <v>4.972673969153063E-2</v>
      </c>
      <c r="F228" s="266">
        <v>2830</v>
      </c>
      <c r="G228" s="251">
        <v>6</v>
      </c>
      <c r="H228" s="251">
        <v>37885</v>
      </c>
    </row>
    <row r="229" spans="1:8" x14ac:dyDescent="0.2">
      <c r="A229" s="267" t="s">
        <v>53</v>
      </c>
      <c r="B229" s="82" t="s">
        <v>583</v>
      </c>
      <c r="C229" s="268">
        <v>1750450</v>
      </c>
      <c r="D229" s="269">
        <v>-3.0203565080053618E-3</v>
      </c>
      <c r="E229" s="269">
        <v>4.4906910789680898E-2</v>
      </c>
      <c r="F229" s="266">
        <v>-5303</v>
      </c>
      <c r="G229" s="251">
        <v>7</v>
      </c>
      <c r="H229" s="251">
        <v>32582</v>
      </c>
    </row>
    <row r="230" spans="1:8" x14ac:dyDescent="0.2">
      <c r="A230" s="267" t="s">
        <v>53</v>
      </c>
      <c r="B230" s="82" t="s">
        <v>584</v>
      </c>
      <c r="C230" s="268">
        <v>1766168</v>
      </c>
      <c r="D230" s="269">
        <v>8.9794052957810067E-3</v>
      </c>
      <c r="E230" s="269">
        <v>4.2221904877677519E-2</v>
      </c>
      <c r="F230" s="266">
        <v>15718</v>
      </c>
      <c r="G230" s="251">
        <v>8</v>
      </c>
      <c r="H230" s="251">
        <v>48300</v>
      </c>
    </row>
    <row r="231" spans="1:8" x14ac:dyDescent="0.2">
      <c r="A231" s="267" t="s">
        <v>53</v>
      </c>
      <c r="B231" s="82" t="s">
        <v>585</v>
      </c>
      <c r="C231" s="268">
        <v>1774072</v>
      </c>
      <c r="D231" s="269">
        <v>4.4752254598656727E-3</v>
      </c>
      <c r="E231" s="269">
        <v>3.8087001501478701E-2</v>
      </c>
      <c r="F231" s="266">
        <v>7904</v>
      </c>
      <c r="G231" s="251">
        <v>9</v>
      </c>
      <c r="H231" s="251">
        <v>56204</v>
      </c>
    </row>
    <row r="232" spans="1:8" x14ac:dyDescent="0.2">
      <c r="A232" s="267" t="s">
        <v>53</v>
      </c>
      <c r="B232" s="82" t="s">
        <v>586</v>
      </c>
      <c r="C232" s="268">
        <v>1782918</v>
      </c>
      <c r="D232" s="269">
        <v>4.9862688774751085E-3</v>
      </c>
      <c r="E232" s="269">
        <v>3.176572574718195E-2</v>
      </c>
      <c r="F232" s="266">
        <v>8846</v>
      </c>
      <c r="G232" s="251">
        <v>10</v>
      </c>
      <c r="H232" s="251">
        <v>65050</v>
      </c>
    </row>
    <row r="233" spans="1:8" x14ac:dyDescent="0.2">
      <c r="A233" s="267" t="s">
        <v>53</v>
      </c>
      <c r="B233" s="82" t="s">
        <v>587</v>
      </c>
      <c r="C233" s="268">
        <v>1792036</v>
      </c>
      <c r="D233" s="269">
        <v>5.1140882530773535E-3</v>
      </c>
      <c r="E233" s="269">
        <v>2.9898052485814786E-2</v>
      </c>
      <c r="F233" s="266">
        <v>9118</v>
      </c>
      <c r="G233" s="251">
        <v>11</v>
      </c>
      <c r="H233" s="251">
        <v>74168</v>
      </c>
    </row>
    <row r="234" spans="1:8" x14ac:dyDescent="0.2">
      <c r="A234" s="267" t="s">
        <v>53</v>
      </c>
      <c r="B234" s="82" t="s">
        <v>588</v>
      </c>
      <c r="C234" s="268">
        <v>1761000</v>
      </c>
      <c r="D234" s="269">
        <v>-1.7318848505275541E-2</v>
      </c>
      <c r="E234" s="269">
        <v>2.5107866262134237E-2</v>
      </c>
      <c r="F234" s="266">
        <v>-31036</v>
      </c>
      <c r="G234" s="251">
        <v>12</v>
      </c>
      <c r="H234" s="251">
        <v>43132</v>
      </c>
    </row>
    <row r="235" spans="1:8" x14ac:dyDescent="0.2">
      <c r="A235" s="267" t="s">
        <v>77</v>
      </c>
      <c r="B235" s="82" t="s">
        <v>580</v>
      </c>
      <c r="C235" s="268">
        <v>1778570</v>
      </c>
      <c r="D235" s="269">
        <v>9.9772856331630244E-3</v>
      </c>
      <c r="E235" s="269">
        <v>3.1658517938898845E-2</v>
      </c>
      <c r="F235" s="266">
        <v>17570</v>
      </c>
      <c r="G235" s="251">
        <v>1</v>
      </c>
      <c r="H235" s="251">
        <v>17570</v>
      </c>
    </row>
    <row r="236" spans="1:8" x14ac:dyDescent="0.2">
      <c r="A236" s="267" t="s">
        <v>53</v>
      </c>
      <c r="B236" s="82" t="s">
        <v>581</v>
      </c>
      <c r="C236" s="268">
        <v>1792233</v>
      </c>
      <c r="D236" s="269">
        <v>7.6820142024209837E-3</v>
      </c>
      <c r="E236" s="269">
        <v>3.0776052755989713E-2</v>
      </c>
      <c r="F236" s="266">
        <v>13663</v>
      </c>
      <c r="G236" s="251">
        <v>2</v>
      </c>
      <c r="H236" s="251">
        <v>31233</v>
      </c>
    </row>
    <row r="237" spans="1:8" x14ac:dyDescent="0.2">
      <c r="A237" s="267" t="s">
        <v>53</v>
      </c>
      <c r="B237" s="82" t="s">
        <v>541</v>
      </c>
      <c r="C237" s="268">
        <v>1796144</v>
      </c>
      <c r="D237" s="269">
        <v>2.1821939446489136E-3</v>
      </c>
      <c r="E237" s="269">
        <v>3.0014841117464997E-2</v>
      </c>
      <c r="F237" s="266">
        <v>3911</v>
      </c>
      <c r="G237" s="251">
        <v>3</v>
      </c>
      <c r="H237" s="251">
        <v>35144</v>
      </c>
    </row>
    <row r="238" spans="1:8" x14ac:dyDescent="0.2">
      <c r="A238" s="267" t="s">
        <v>53</v>
      </c>
      <c r="B238" s="82" t="s">
        <v>578</v>
      </c>
      <c r="C238" s="268">
        <v>1798713</v>
      </c>
      <c r="D238" s="269">
        <v>1.4302862131321259E-3</v>
      </c>
      <c r="E238" s="269">
        <v>2.8416614637292392E-2</v>
      </c>
      <c r="F238" s="266">
        <v>2569</v>
      </c>
      <c r="G238" s="251">
        <v>4</v>
      </c>
      <c r="H238" s="251">
        <v>37713</v>
      </c>
    </row>
    <row r="239" spans="1:8" x14ac:dyDescent="0.2">
      <c r="A239" s="267" t="s">
        <v>53</v>
      </c>
      <c r="B239" s="82" t="s">
        <v>579</v>
      </c>
      <c r="C239" s="268">
        <v>1798861</v>
      </c>
      <c r="D239" s="269">
        <v>8.2281053175314867E-5</v>
      </c>
      <c r="E239" s="269">
        <v>2.6206513349416927E-2</v>
      </c>
      <c r="F239" s="266">
        <v>148</v>
      </c>
      <c r="G239" s="251">
        <v>5</v>
      </c>
      <c r="H239" s="251">
        <v>37861</v>
      </c>
    </row>
    <row r="240" spans="1:8" x14ac:dyDescent="0.2">
      <c r="A240" s="267" t="s">
        <v>53</v>
      </c>
      <c r="B240" s="82" t="s">
        <v>582</v>
      </c>
      <c r="C240" s="268">
        <v>1796535</v>
      </c>
      <c r="D240" s="269">
        <v>-1.293040429471759E-3</v>
      </c>
      <c r="E240" s="269">
        <v>2.3227640790020043E-2</v>
      </c>
      <c r="F240" s="266">
        <v>-2326</v>
      </c>
      <c r="G240" s="251">
        <v>6</v>
      </c>
      <c r="H240" s="251">
        <v>35535</v>
      </c>
    </row>
    <row r="241" spans="1:8" x14ac:dyDescent="0.2">
      <c r="A241" s="267" t="s">
        <v>53</v>
      </c>
      <c r="B241" s="82" t="s">
        <v>583</v>
      </c>
      <c r="C241" s="268">
        <v>1792119</v>
      </c>
      <c r="D241" s="269">
        <v>-2.4580651086675287E-3</v>
      </c>
      <c r="E241" s="269">
        <v>2.3804735925047948E-2</v>
      </c>
      <c r="F241" s="266">
        <v>-4416</v>
      </c>
      <c r="G241" s="251">
        <v>7</v>
      </c>
      <c r="H241" s="251">
        <v>31119</v>
      </c>
    </row>
    <row r="242" spans="1:8" x14ac:dyDescent="0.2">
      <c r="A242" s="267" t="s">
        <v>53</v>
      </c>
      <c r="B242" s="82" t="s">
        <v>584</v>
      </c>
      <c r="C242" s="268">
        <v>1800138</v>
      </c>
      <c r="D242" s="269">
        <v>4.4745912520318676E-3</v>
      </c>
      <c r="E242" s="269">
        <v>1.9233730879508526E-2</v>
      </c>
      <c r="F242" s="266">
        <v>8019</v>
      </c>
      <c r="G242" s="251">
        <v>8</v>
      </c>
      <c r="H242" s="251">
        <v>39138</v>
      </c>
    </row>
    <row r="243" spans="1:8" x14ac:dyDescent="0.2">
      <c r="A243" s="267" t="s">
        <v>53</v>
      </c>
      <c r="B243" s="82" t="s">
        <v>585</v>
      </c>
      <c r="C243" s="268">
        <v>1815615</v>
      </c>
      <c r="D243" s="269">
        <v>8.5976741783129196E-3</v>
      </c>
      <c r="E243" s="269">
        <v>2.341674971478036E-2</v>
      </c>
      <c r="F243" s="266">
        <v>15477</v>
      </c>
      <c r="G243" s="251">
        <v>9</v>
      </c>
      <c r="H243" s="251">
        <v>54615</v>
      </c>
    </row>
    <row r="244" spans="1:8" x14ac:dyDescent="0.2">
      <c r="A244" s="267" t="s">
        <v>53</v>
      </c>
      <c r="B244" s="82" t="s">
        <v>586</v>
      </c>
      <c r="C244" s="268">
        <v>1828691</v>
      </c>
      <c r="D244" s="269">
        <v>7.201967377445051E-3</v>
      </c>
      <c r="E244" s="269">
        <v>2.5673081992553692E-2</v>
      </c>
      <c r="F244" s="266">
        <v>13076</v>
      </c>
      <c r="G244" s="251">
        <v>10</v>
      </c>
      <c r="H244" s="251">
        <v>67691</v>
      </c>
    </row>
    <row r="245" spans="1:8" x14ac:dyDescent="0.2">
      <c r="A245" s="267" t="s">
        <v>53</v>
      </c>
      <c r="B245" s="82" t="s">
        <v>587</v>
      </c>
      <c r="C245" s="268">
        <v>1840150</v>
      </c>
      <c r="D245" s="269">
        <v>6.2662308722467586E-3</v>
      </c>
      <c r="E245" s="269">
        <v>2.6848790984109749E-2</v>
      </c>
      <c r="F245" s="266">
        <v>11459</v>
      </c>
      <c r="G245" s="251">
        <v>11</v>
      </c>
      <c r="H245" s="251">
        <v>79150</v>
      </c>
    </row>
    <row r="246" spans="1:8" x14ac:dyDescent="0.2">
      <c r="A246" s="267" t="s">
        <v>53</v>
      </c>
      <c r="B246" s="82" t="s">
        <v>588</v>
      </c>
      <c r="C246" s="268">
        <v>1812699</v>
      </c>
      <c r="D246" s="269">
        <v>-1.4917805613672841E-2</v>
      </c>
      <c r="E246" s="269">
        <v>2.9357751277683031E-2</v>
      </c>
      <c r="F246" s="266">
        <v>-27451</v>
      </c>
      <c r="G246" s="251">
        <v>12</v>
      </c>
      <c r="H246" s="251">
        <v>51699</v>
      </c>
    </row>
    <row r="247" spans="1:8" x14ac:dyDescent="0.2">
      <c r="A247" s="267" t="s">
        <v>78</v>
      </c>
      <c r="B247" s="82" t="s">
        <v>580</v>
      </c>
      <c r="C247" s="268">
        <v>1822293</v>
      </c>
      <c r="D247" s="269">
        <v>5.2926602817124913E-3</v>
      </c>
      <c r="E247" s="269">
        <v>2.4583232596973925E-2</v>
      </c>
      <c r="F247" s="266">
        <v>9594</v>
      </c>
      <c r="G247" s="251">
        <v>1</v>
      </c>
      <c r="H247" s="251">
        <v>9594</v>
      </c>
    </row>
    <row r="248" spans="1:8" x14ac:dyDescent="0.2">
      <c r="A248" s="267" t="s">
        <v>53</v>
      </c>
      <c r="B248" s="82" t="s">
        <v>581</v>
      </c>
      <c r="C248" s="268">
        <v>1837966</v>
      </c>
      <c r="D248" s="269">
        <v>8.6007025214935862E-3</v>
      </c>
      <c r="E248" s="269">
        <v>2.5517329499010533E-2</v>
      </c>
      <c r="F248" s="266">
        <v>15673</v>
      </c>
      <c r="G248" s="251">
        <v>2</v>
      </c>
      <c r="H248" s="251">
        <v>25267</v>
      </c>
    </row>
    <row r="249" spans="1:8" x14ac:dyDescent="0.2">
      <c r="A249" s="267" t="s">
        <v>53</v>
      </c>
      <c r="B249" s="82" t="s">
        <v>541</v>
      </c>
      <c r="C249" s="268">
        <v>1831940</v>
      </c>
      <c r="D249" s="269">
        <v>-3.2786243053462005E-3</v>
      </c>
      <c r="E249" s="269">
        <v>1.9929359784070844E-2</v>
      </c>
      <c r="F249" s="266">
        <v>-6026</v>
      </c>
      <c r="G249" s="251">
        <v>3</v>
      </c>
      <c r="H249" s="251">
        <v>19241</v>
      </c>
    </row>
    <row r="250" spans="1:8" x14ac:dyDescent="0.2">
      <c r="A250" s="267" t="s">
        <v>53</v>
      </c>
      <c r="B250" s="82" t="s">
        <v>578</v>
      </c>
      <c r="C250" s="268">
        <v>1793795</v>
      </c>
      <c r="D250" s="269">
        <v>-2.0822188499623362E-2</v>
      </c>
      <c r="E250" s="269">
        <v>-2.7341771588907937E-3</v>
      </c>
      <c r="F250" s="266">
        <v>-38145</v>
      </c>
      <c r="G250" s="251">
        <v>4</v>
      </c>
      <c r="H250" s="251">
        <v>-18904</v>
      </c>
    </row>
    <row r="251" spans="1:8" x14ac:dyDescent="0.2">
      <c r="A251" s="267" t="s">
        <v>53</v>
      </c>
      <c r="B251" s="82" t="s">
        <v>579</v>
      </c>
      <c r="C251" s="268">
        <v>1770324</v>
      </c>
      <c r="D251" s="269">
        <v>-1.3084549795266409E-2</v>
      </c>
      <c r="E251" s="269">
        <v>-1.5863927229508024E-2</v>
      </c>
      <c r="F251" s="266">
        <v>-23471</v>
      </c>
      <c r="G251" s="251">
        <v>5</v>
      </c>
      <c r="H251" s="251">
        <v>-42375</v>
      </c>
    </row>
    <row r="252" spans="1:8" x14ac:dyDescent="0.2">
      <c r="A252" s="267" t="s">
        <v>53</v>
      </c>
      <c r="B252" s="82" t="s">
        <v>582</v>
      </c>
      <c r="C252" s="268">
        <v>1755765</v>
      </c>
      <c r="D252" s="269">
        <v>-8.2239183335931498E-3</v>
      </c>
      <c r="E252" s="269">
        <v>-2.2693685344287728E-2</v>
      </c>
      <c r="F252" s="266">
        <v>-14559</v>
      </c>
      <c r="G252" s="251">
        <v>6</v>
      </c>
      <c r="H252" s="251">
        <v>-56934</v>
      </c>
    </row>
    <row r="253" spans="1:8" x14ac:dyDescent="0.2">
      <c r="A253" s="267" t="s">
        <v>53</v>
      </c>
      <c r="B253" s="82" t="s">
        <v>583</v>
      </c>
      <c r="C253" s="268">
        <v>1742635</v>
      </c>
      <c r="D253" s="269">
        <v>-7.4782217437983078E-3</v>
      </c>
      <c r="E253" s="269">
        <v>-2.7612005675962337E-2</v>
      </c>
      <c r="F253" s="266">
        <v>-13130</v>
      </c>
      <c r="G253" s="251">
        <v>7</v>
      </c>
      <c r="H253" s="251">
        <v>-70064</v>
      </c>
    </row>
    <row r="254" spans="1:8" x14ac:dyDescent="0.2">
      <c r="A254" s="267" t="s">
        <v>53</v>
      </c>
      <c r="B254" s="82" t="s">
        <v>584</v>
      </c>
      <c r="C254" s="268">
        <v>1758496</v>
      </c>
      <c r="D254" s="269">
        <v>9.1017338685381866E-3</v>
      </c>
      <c r="E254" s="270">
        <v>-2.3132670939672417E-2</v>
      </c>
      <c r="F254" s="268">
        <v>15861</v>
      </c>
      <c r="G254" s="251">
        <v>8</v>
      </c>
      <c r="H254" s="251">
        <v>-54203</v>
      </c>
    </row>
    <row r="255" spans="1:8" x14ac:dyDescent="0.2">
      <c r="A255" s="267" t="s">
        <v>53</v>
      </c>
      <c r="B255" s="82" t="s">
        <v>585</v>
      </c>
      <c r="C255" s="268">
        <v>1769661</v>
      </c>
      <c r="D255" s="269">
        <v>6.3491756591997905E-3</v>
      </c>
      <c r="E255" s="269">
        <v>-2.5310432002379368E-2</v>
      </c>
      <c r="F255" s="266">
        <v>11165</v>
      </c>
      <c r="G255" s="251">
        <v>9</v>
      </c>
      <c r="H255" s="251">
        <v>-43038</v>
      </c>
    </row>
    <row r="256" spans="1:8" x14ac:dyDescent="0.2">
      <c r="A256" s="267" t="s">
        <v>53</v>
      </c>
      <c r="B256" s="82" t="s">
        <v>586</v>
      </c>
      <c r="C256" s="268">
        <v>1788334</v>
      </c>
      <c r="D256" s="269">
        <v>1.0551738440300218E-2</v>
      </c>
      <c r="E256" s="269">
        <v>-2.2068791282945033E-2</v>
      </c>
      <c r="F256" s="266">
        <v>18673</v>
      </c>
      <c r="G256" s="251">
        <v>10</v>
      </c>
      <c r="H256" s="251">
        <v>-24365</v>
      </c>
    </row>
    <row r="257" spans="1:8" x14ac:dyDescent="0.2">
      <c r="A257" s="267" t="s">
        <v>53</v>
      </c>
      <c r="B257" s="82" t="s">
        <v>587</v>
      </c>
      <c r="C257" s="268">
        <v>1805269</v>
      </c>
      <c r="D257" s="269">
        <v>9.4697075602208081E-3</v>
      </c>
      <c r="E257" s="269">
        <v>-1.8955519930440423E-2</v>
      </c>
      <c r="F257" s="266">
        <v>16935</v>
      </c>
      <c r="G257" s="251">
        <v>11</v>
      </c>
      <c r="H257" s="251">
        <v>-7430</v>
      </c>
    </row>
    <row r="258" spans="1:8" x14ac:dyDescent="0.2">
      <c r="A258" s="267" t="s">
        <v>53</v>
      </c>
      <c r="B258" s="82" t="s">
        <v>588</v>
      </c>
      <c r="C258" s="268">
        <v>1780367</v>
      </c>
      <c r="D258" s="269">
        <v>-1.3794066147482686E-2</v>
      </c>
      <c r="E258" s="269">
        <v>-1.7836386515356351E-2</v>
      </c>
      <c r="F258" s="266">
        <v>-24902</v>
      </c>
      <c r="G258" s="251">
        <v>12</v>
      </c>
      <c r="H258" s="251">
        <v>-32332</v>
      </c>
    </row>
    <row r="259" spans="1:8" x14ac:dyDescent="0.2">
      <c r="A259" s="267" t="s">
        <v>413</v>
      </c>
      <c r="B259" s="82" t="s">
        <v>580</v>
      </c>
      <c r="C259" s="268">
        <v>1787122</v>
      </c>
      <c r="D259" s="269">
        <v>3.7941615408507712E-3</v>
      </c>
      <c r="E259" s="269">
        <v>-1.9300408880459918E-2</v>
      </c>
      <c r="F259" s="266">
        <v>6755</v>
      </c>
      <c r="G259" s="251">
        <v>1</v>
      </c>
      <c r="H259" s="251">
        <v>6755</v>
      </c>
    </row>
    <row r="260" spans="1:8" x14ac:dyDescent="0.2">
      <c r="A260" s="267" t="s">
        <v>53</v>
      </c>
      <c r="B260" s="82" t="s">
        <v>581</v>
      </c>
      <c r="C260" s="268">
        <v>1800733</v>
      </c>
      <c r="D260" s="269">
        <v>7.6161560318770416E-3</v>
      </c>
      <c r="E260" s="269">
        <v>-2.0257719674901531E-2</v>
      </c>
      <c r="F260" s="266">
        <v>13611</v>
      </c>
      <c r="G260" s="251">
        <v>2</v>
      </c>
      <c r="H260" s="251">
        <v>20366</v>
      </c>
    </row>
    <row r="261" spans="1:8" x14ac:dyDescent="0.2">
      <c r="A261" s="267" t="s">
        <v>53</v>
      </c>
      <c r="B261" s="82" t="s">
        <v>541</v>
      </c>
      <c r="C261" s="268">
        <v>1803619</v>
      </c>
      <c r="D261" s="269">
        <v>1.6026806861428877E-3</v>
      </c>
      <c r="E261" s="269">
        <v>-1.5459567453082523E-2</v>
      </c>
      <c r="F261" s="266">
        <v>2886</v>
      </c>
      <c r="G261" s="251">
        <v>3</v>
      </c>
      <c r="H261" s="251">
        <v>23252</v>
      </c>
    </row>
    <row r="262" spans="1:8" x14ac:dyDescent="0.2">
      <c r="A262" s="267" t="s">
        <v>53</v>
      </c>
      <c r="B262" s="82" t="s">
        <v>578</v>
      </c>
      <c r="C262" s="268">
        <v>1810884</v>
      </c>
      <c r="D262" s="269">
        <v>4.0280125680645096E-3</v>
      </c>
      <c r="E262" s="269">
        <v>9.5267296430194826E-3</v>
      </c>
      <c r="F262" s="266">
        <v>7265</v>
      </c>
      <c r="G262" s="251">
        <v>4</v>
      </c>
      <c r="H262" s="251">
        <v>30517</v>
      </c>
    </row>
    <row r="263" spans="1:8" x14ac:dyDescent="0.2">
      <c r="A263" s="267" t="s">
        <v>53</v>
      </c>
      <c r="B263" s="82" t="s">
        <v>579</v>
      </c>
      <c r="C263" s="268">
        <v>1815607</v>
      </c>
      <c r="D263" s="269">
        <v>2.608118465898368E-3</v>
      </c>
      <c r="E263" s="269">
        <v>2.5578933573741303E-2</v>
      </c>
      <c r="F263" s="266">
        <v>4723</v>
      </c>
      <c r="G263" s="251">
        <v>5</v>
      </c>
      <c r="H263" s="251">
        <v>35240</v>
      </c>
    </row>
    <row r="264" spans="1:8" x14ac:dyDescent="0.2">
      <c r="A264" s="267" t="s">
        <v>53</v>
      </c>
      <c r="B264" s="82" t="s">
        <v>582</v>
      </c>
      <c r="C264" s="268">
        <v>1820785</v>
      </c>
      <c r="D264" s="269">
        <v>2.8519387730934209E-3</v>
      </c>
      <c r="E264" s="269">
        <v>3.703229076784198E-2</v>
      </c>
      <c r="F264" s="266">
        <v>5178</v>
      </c>
      <c r="G264" s="251">
        <v>6</v>
      </c>
      <c r="H264" s="251">
        <v>40418</v>
      </c>
    </row>
    <row r="265" spans="1:8" x14ac:dyDescent="0.2">
      <c r="A265" s="267" t="s">
        <v>53</v>
      </c>
      <c r="B265" s="82" t="s">
        <v>583</v>
      </c>
      <c r="C265" s="268">
        <v>1826575</v>
      </c>
      <c r="D265" s="269">
        <v>3.1799471107241128E-3</v>
      </c>
      <c r="E265" s="269">
        <v>4.8168434583260478E-2</v>
      </c>
      <c r="F265" s="266">
        <v>5790</v>
      </c>
      <c r="G265" s="251">
        <v>7</v>
      </c>
      <c r="H265" s="251">
        <v>46208</v>
      </c>
    </row>
    <row r="266" spans="1:8" x14ac:dyDescent="0.2">
      <c r="A266" s="267" t="s">
        <v>53</v>
      </c>
      <c r="B266" s="82" t="s">
        <v>584</v>
      </c>
      <c r="C266" s="268">
        <v>1837975</v>
      </c>
      <c r="D266" s="269">
        <v>6.2411891107674311E-3</v>
      </c>
      <c r="E266" s="269">
        <v>4.5197145742725597E-2</v>
      </c>
      <c r="F266" s="266">
        <v>11400</v>
      </c>
      <c r="G266" s="251">
        <v>8</v>
      </c>
      <c r="H266" s="251">
        <v>57608</v>
      </c>
    </row>
    <row r="267" spans="1:8" x14ac:dyDescent="0.2">
      <c r="A267" s="267" t="s">
        <v>53</v>
      </c>
      <c r="B267" s="82" t="s">
        <v>585</v>
      </c>
      <c r="C267" s="268">
        <v>1847731</v>
      </c>
      <c r="D267" s="269">
        <v>5.3080156150111524E-3</v>
      </c>
      <c r="E267" s="269">
        <v>4.4115793928893643E-2</v>
      </c>
      <c r="F267" s="266">
        <v>9756</v>
      </c>
      <c r="G267" s="251">
        <v>9</v>
      </c>
      <c r="H267" s="251">
        <v>67364</v>
      </c>
    </row>
    <row r="268" spans="1:8" x14ac:dyDescent="0.2">
      <c r="A268" s="267" t="s">
        <v>53</v>
      </c>
      <c r="B268" s="82" t="s">
        <v>586</v>
      </c>
      <c r="C268" s="268">
        <v>1858235</v>
      </c>
      <c r="D268" s="269">
        <v>5.6848101807027707E-3</v>
      </c>
      <c r="E268" s="269">
        <v>3.9087217488455783E-2</v>
      </c>
      <c r="F268" s="266">
        <v>10504</v>
      </c>
      <c r="G268" s="251">
        <v>10</v>
      </c>
      <c r="H268" s="251">
        <v>77868</v>
      </c>
    </row>
    <row r="269" spans="1:8" x14ac:dyDescent="0.2">
      <c r="A269" s="267" t="s">
        <v>53</v>
      </c>
      <c r="B269" s="82" t="s">
        <v>587</v>
      </c>
      <c r="C269" s="268">
        <v>1873476</v>
      </c>
      <c r="D269" s="269">
        <v>8.2018689778202702E-3</v>
      </c>
      <c r="E269" s="269">
        <v>3.7782180938131571E-2</v>
      </c>
      <c r="F269" s="266">
        <v>15241</v>
      </c>
      <c r="G269" s="251">
        <v>11</v>
      </c>
      <c r="H269" s="251">
        <v>93109</v>
      </c>
    </row>
    <row r="270" spans="1:8" x14ac:dyDescent="0.2">
      <c r="A270" s="267" t="s">
        <v>53</v>
      </c>
      <c r="B270" s="82" t="s">
        <v>588</v>
      </c>
      <c r="C270" s="268">
        <v>1849999</v>
      </c>
      <c r="D270" s="269">
        <v>-1.253125206834782E-2</v>
      </c>
      <c r="E270" s="269">
        <v>3.911103721873066E-2</v>
      </c>
      <c r="F270" s="266">
        <v>-23477</v>
      </c>
      <c r="G270" s="251">
        <v>12</v>
      </c>
      <c r="H270" s="251">
        <v>69632</v>
      </c>
    </row>
    <row r="271" spans="1:8" x14ac:dyDescent="0.2">
      <c r="A271" s="267" t="s">
        <v>708</v>
      </c>
      <c r="B271" s="82" t="s">
        <v>580</v>
      </c>
      <c r="C271" s="268">
        <v>1861159</v>
      </c>
      <c r="D271" s="269">
        <v>6.0324356932084378E-3</v>
      </c>
      <c r="E271" s="269">
        <v>4.1428061430613061E-2</v>
      </c>
      <c r="F271" s="266">
        <v>11160</v>
      </c>
      <c r="G271" s="251">
        <v>1</v>
      </c>
      <c r="H271" s="251">
        <v>11160</v>
      </c>
    </row>
    <row r="272" spans="1:8" x14ac:dyDescent="0.2">
      <c r="A272" s="82" t="s">
        <v>53</v>
      </c>
      <c r="B272" s="82" t="s">
        <v>581</v>
      </c>
      <c r="C272" s="268">
        <v>1874622</v>
      </c>
      <c r="D272" s="269">
        <v>7.2336646143613681E-3</v>
      </c>
      <c r="E272" s="269">
        <v>4.1032735002912712E-2</v>
      </c>
      <c r="F272" s="266">
        <v>13463</v>
      </c>
      <c r="G272" s="251">
        <v>2</v>
      </c>
      <c r="H272" s="251">
        <v>24623</v>
      </c>
    </row>
    <row r="273" spans="1:8" x14ac:dyDescent="0.2">
      <c r="A273" s="82" t="s">
        <v>53</v>
      </c>
      <c r="B273" s="82" t="s">
        <v>541</v>
      </c>
      <c r="C273" s="268">
        <v>1886776</v>
      </c>
      <c r="D273" s="269">
        <v>6.483440394916995E-3</v>
      </c>
      <c r="E273" s="269">
        <v>4.6105635391953559E-2</v>
      </c>
      <c r="F273" s="266">
        <v>12154</v>
      </c>
      <c r="G273" s="82">
        <v>3</v>
      </c>
      <c r="H273" s="251">
        <v>36777</v>
      </c>
    </row>
    <row r="274" spans="1:8" x14ac:dyDescent="0.2">
      <c r="A274" s="82" t="s">
        <v>53</v>
      </c>
      <c r="B274" s="82" t="s">
        <v>578</v>
      </c>
      <c r="C274" s="268">
        <v>1884715</v>
      </c>
      <c r="D274" s="269">
        <v>-1.092339525200714E-3</v>
      </c>
      <c r="E274" s="269">
        <v>4.0770695417265745E-2</v>
      </c>
      <c r="F274" s="266">
        <v>-2061</v>
      </c>
      <c r="G274" s="82">
        <v>4</v>
      </c>
      <c r="H274" s="251">
        <v>34716</v>
      </c>
    </row>
    <row r="275" spans="1:8" x14ac:dyDescent="0.2">
      <c r="A275" s="82" t="s">
        <v>53</v>
      </c>
      <c r="B275" s="82" t="s">
        <v>579</v>
      </c>
      <c r="C275" s="268">
        <v>1888232</v>
      </c>
      <c r="D275" s="251">
        <v>1.8660646304613504E-3</v>
      </c>
      <c r="E275" s="251">
        <v>4.0000396561590712E-2</v>
      </c>
      <c r="F275" s="266">
        <v>3517</v>
      </c>
      <c r="G275" s="82">
        <v>5</v>
      </c>
      <c r="H275" s="82">
        <v>38233</v>
      </c>
    </row>
    <row r="276" spans="1:8" x14ac:dyDescent="0.2">
      <c r="A276" s="82" t="s">
        <v>53</v>
      </c>
      <c r="B276" s="82" t="s">
        <v>582</v>
      </c>
      <c r="C276" s="268">
        <v>1896755</v>
      </c>
      <c r="D276" s="251">
        <v>4.5137461922051259E-3</v>
      </c>
      <c r="E276" s="251">
        <v>4.1723762003751164E-2</v>
      </c>
      <c r="F276" s="266">
        <v>8523</v>
      </c>
      <c r="G276" s="82">
        <v>6</v>
      </c>
      <c r="H276" s="82">
        <v>46756</v>
      </c>
    </row>
    <row r="277" spans="1:8" x14ac:dyDescent="0.2">
      <c r="A277" s="82" t="s">
        <v>53</v>
      </c>
      <c r="B277" s="82" t="s">
        <v>583</v>
      </c>
      <c r="C277" s="268">
        <v>1896517</v>
      </c>
      <c r="D277" s="251">
        <v>-1.2547746018853889E-4</v>
      </c>
      <c r="E277" s="251">
        <v>3.8291337612745169E-2</v>
      </c>
      <c r="F277" s="266">
        <v>-238</v>
      </c>
      <c r="G277" s="82">
        <v>7</v>
      </c>
      <c r="H277" s="82">
        <v>46518</v>
      </c>
    </row>
    <row r="278" spans="1:8" x14ac:dyDescent="0.2">
      <c r="A278" s="82" t="s">
        <v>53</v>
      </c>
      <c r="B278" s="82" t="s">
        <v>584</v>
      </c>
      <c r="C278" s="268">
        <v>1910627</v>
      </c>
      <c r="D278" s="251">
        <v>7.4399544006196194E-3</v>
      </c>
      <c r="E278" s="251">
        <v>3.9528285205185032E-2</v>
      </c>
      <c r="F278" s="266">
        <v>14110</v>
      </c>
      <c r="G278" s="82">
        <v>8</v>
      </c>
      <c r="H278" s="82">
        <v>60628</v>
      </c>
    </row>
    <row r="279" spans="1:8" x14ac:dyDescent="0.2">
      <c r="A279" s="82" t="s">
        <v>53</v>
      </c>
      <c r="B279" s="82" t="s">
        <v>585</v>
      </c>
      <c r="C279" s="268">
        <v>1927647</v>
      </c>
      <c r="D279" s="251">
        <v>8.9080704920425635E-3</v>
      </c>
      <c r="E279" s="251">
        <v>4.3250884463160499E-2</v>
      </c>
      <c r="F279" s="266">
        <v>17020</v>
      </c>
      <c r="G279" s="82">
        <v>9</v>
      </c>
      <c r="H279" s="82">
        <v>77648</v>
      </c>
    </row>
    <row r="280" spans="1:8" x14ac:dyDescent="0.2">
      <c r="A280" s="82" t="s">
        <v>53</v>
      </c>
      <c r="B280" s="82" t="s">
        <v>586</v>
      </c>
      <c r="C280" s="268">
        <v>1950941</v>
      </c>
      <c r="D280" s="251">
        <v>1.2084162712363788E-2</v>
      </c>
      <c r="E280" s="251">
        <v>4.9889276652307135E-2</v>
      </c>
      <c r="F280" s="266">
        <v>23294</v>
      </c>
      <c r="G280" s="82">
        <v>10</v>
      </c>
      <c r="H280" s="82">
        <v>100942</v>
      </c>
    </row>
    <row r="281" spans="1:8" x14ac:dyDescent="0.2">
      <c r="A281" s="82" t="s">
        <v>53</v>
      </c>
      <c r="B281" s="82" t="s">
        <v>587</v>
      </c>
      <c r="C281" s="268">
        <v>1960510</v>
      </c>
      <c r="D281" s="251">
        <v>4.9048126006885351E-3</v>
      </c>
      <c r="E281" s="251">
        <v>4.6455892682905953E-2</v>
      </c>
      <c r="F281" s="266">
        <v>9569</v>
      </c>
      <c r="G281" s="82">
        <v>11</v>
      </c>
      <c r="H281" s="82">
        <v>110511</v>
      </c>
    </row>
    <row r="282" spans="1:8" x14ac:dyDescent="0.2">
      <c r="A282" s="82" t="s">
        <v>53</v>
      </c>
      <c r="B282" s="82" t="s">
        <v>588</v>
      </c>
      <c r="C282" s="268">
        <v>1932962</v>
      </c>
      <c r="D282" s="251">
        <v>-1.4051445797267026E-2</v>
      </c>
      <c r="E282" s="251">
        <v>4.4844889105345453E-2</v>
      </c>
      <c r="F282" s="266">
        <v>-27548</v>
      </c>
      <c r="G282" s="82">
        <v>12</v>
      </c>
      <c r="H282" s="82">
        <v>82963</v>
      </c>
    </row>
    <row r="283" spans="1:8" x14ac:dyDescent="0.2">
      <c r="A283" s="82" t="s">
        <v>1112</v>
      </c>
      <c r="B283" s="82" t="s">
        <v>580</v>
      </c>
      <c r="C283" s="268">
        <v>1951256</v>
      </c>
      <c r="D283" s="251">
        <v>9.464231578272031E-3</v>
      </c>
      <c r="E283" s="251">
        <v>4.8409082727483232E-2</v>
      </c>
      <c r="F283" s="266">
        <v>18294</v>
      </c>
      <c r="G283" s="82">
        <v>1</v>
      </c>
      <c r="H283" s="82">
        <v>18294</v>
      </c>
    </row>
    <row r="284" spans="1:8" x14ac:dyDescent="0.2">
      <c r="A284" s="82" t="s">
        <v>53</v>
      </c>
      <c r="B284" s="82" t="s">
        <v>581</v>
      </c>
      <c r="C284" s="268">
        <v>1964519</v>
      </c>
      <c r="D284" s="251">
        <v>6.7971603931007429E-3</v>
      </c>
      <c r="E284" s="251">
        <v>4.795473434110975E-2</v>
      </c>
      <c r="F284" s="266">
        <v>13263</v>
      </c>
      <c r="G284" s="82">
        <v>2</v>
      </c>
      <c r="H284" s="82">
        <v>31557</v>
      </c>
    </row>
    <row r="285" spans="1:8" x14ac:dyDescent="0.2">
      <c r="A285" s="82" t="s">
        <v>53</v>
      </c>
      <c r="B285" s="82" t="s">
        <v>541</v>
      </c>
      <c r="C285" s="268">
        <v>1972715</v>
      </c>
      <c r="D285" s="251">
        <v>4.1720136074021585E-3</v>
      </c>
      <c r="E285" s="251">
        <v>4.5548067179145724E-2</v>
      </c>
      <c r="F285" s="266">
        <v>8196</v>
      </c>
      <c r="G285" s="82">
        <v>3</v>
      </c>
      <c r="H285" s="82">
        <v>39753</v>
      </c>
    </row>
    <row r="286" spans="1:8" x14ac:dyDescent="0.2">
      <c r="A286" s="82" t="s">
        <v>53</v>
      </c>
      <c r="B286" s="82" t="s">
        <v>578</v>
      </c>
      <c r="C286" s="268">
        <v>1973202</v>
      </c>
      <c r="D286" s="251">
        <v>2.4686789526118247E-4</v>
      </c>
      <c r="E286" s="251">
        <v>4.6949804081784174E-2</v>
      </c>
      <c r="F286" s="266">
        <v>487</v>
      </c>
      <c r="G286" s="82">
        <v>4</v>
      </c>
      <c r="H286" s="82">
        <v>40240</v>
      </c>
    </row>
    <row r="287" spans="1:8" x14ac:dyDescent="0.2">
      <c r="A287" s="82" t="s">
        <v>53</v>
      </c>
      <c r="B287" s="82" t="s">
        <v>579</v>
      </c>
      <c r="C287" s="268">
        <v>1974565</v>
      </c>
      <c r="D287" s="251">
        <v>6.90755432033896E-4</v>
      </c>
      <c r="E287" s="251">
        <v>4.5721606243300572E-2</v>
      </c>
      <c r="F287" s="266">
        <v>1363</v>
      </c>
      <c r="G287" s="82">
        <v>5</v>
      </c>
      <c r="H287" s="82">
        <v>41603</v>
      </c>
    </row>
    <row r="288" spans="1:8" x14ac:dyDescent="0.2">
      <c r="A288" s="82" t="s">
        <v>53</v>
      </c>
      <c r="B288" s="82" t="s">
        <v>582</v>
      </c>
      <c r="C288" s="268">
        <v>1980790</v>
      </c>
      <c r="D288" s="251">
        <v>3.1525931027847065E-3</v>
      </c>
      <c r="E288" s="251">
        <v>4.4304614987175528E-2</v>
      </c>
      <c r="F288" s="266">
        <v>6225</v>
      </c>
      <c r="G288" s="82">
        <v>6</v>
      </c>
      <c r="H288" s="82">
        <v>47828</v>
      </c>
    </row>
    <row r="289" spans="1:8" x14ac:dyDescent="0.2">
      <c r="A289" s="82" t="s">
        <v>53</v>
      </c>
      <c r="B289" s="82" t="s">
        <v>583</v>
      </c>
      <c r="C289" s="268">
        <v>1981146</v>
      </c>
      <c r="D289" s="251">
        <v>1.7972627083140402E-4</v>
      </c>
      <c r="E289" s="251">
        <v>4.4623380649896571E-2</v>
      </c>
      <c r="F289" s="266">
        <v>356</v>
      </c>
      <c r="G289" s="82">
        <v>7</v>
      </c>
      <c r="H289" s="82">
        <v>48184</v>
      </c>
    </row>
    <row r="290" spans="1:8" x14ac:dyDescent="0.2">
      <c r="A290" s="82" t="s">
        <v>53</v>
      </c>
      <c r="B290" s="82" t="s">
        <v>584</v>
      </c>
      <c r="C290" s="268">
        <v>1988746</v>
      </c>
      <c r="D290" s="251">
        <v>3.836163513441182E-3</v>
      </c>
      <c r="E290" s="251">
        <v>4.0886578070968405E-2</v>
      </c>
      <c r="F290" s="266">
        <v>7600</v>
      </c>
      <c r="G290" s="82">
        <v>8</v>
      </c>
      <c r="H290" s="82">
        <v>55784</v>
      </c>
    </row>
    <row r="291" spans="1:8" x14ac:dyDescent="0.2">
      <c r="C291" s="268"/>
      <c r="F291" s="266"/>
      <c r="G291" s="82"/>
    </row>
    <row r="292" spans="1:8" x14ac:dyDescent="0.2">
      <c r="C292" s="268"/>
      <c r="F292" s="266"/>
      <c r="G292" s="82"/>
    </row>
    <row r="293" spans="1:8" x14ac:dyDescent="0.2">
      <c r="C293" s="268"/>
      <c r="F293" s="266"/>
      <c r="G293" s="82"/>
    </row>
    <row r="294" spans="1:8" x14ac:dyDescent="0.2">
      <c r="C294" s="268"/>
      <c r="F294" s="266"/>
      <c r="G294" s="82"/>
    </row>
    <row r="295" spans="1:8" x14ac:dyDescent="0.2">
      <c r="C295" s="268"/>
      <c r="F295" s="266"/>
      <c r="G295" s="82"/>
    </row>
    <row r="296" spans="1:8" x14ac:dyDescent="0.2">
      <c r="C296" s="268"/>
      <c r="F296" s="266"/>
      <c r="G296" s="82"/>
    </row>
    <row r="297" spans="1:8" x14ac:dyDescent="0.2">
      <c r="C297" s="268"/>
      <c r="F297" s="266"/>
      <c r="G297" s="82"/>
    </row>
    <row r="298" spans="1:8" x14ac:dyDescent="0.2">
      <c r="C298" s="268"/>
      <c r="F298" s="266"/>
      <c r="G298" s="82"/>
    </row>
    <row r="299" spans="1:8" x14ac:dyDescent="0.2">
      <c r="C299" s="268"/>
      <c r="F299" s="266"/>
      <c r="G299" s="82"/>
    </row>
    <row r="300" spans="1:8" x14ac:dyDescent="0.2">
      <c r="C300" s="268"/>
      <c r="F300" s="266"/>
      <c r="G300" s="82"/>
    </row>
    <row r="301" spans="1:8" x14ac:dyDescent="0.2">
      <c r="C301" s="268"/>
      <c r="F301" s="266"/>
      <c r="G301" s="82"/>
    </row>
    <row r="302" spans="1:8" x14ac:dyDescent="0.2">
      <c r="C302" s="268"/>
      <c r="F302" s="266"/>
      <c r="G302" s="82"/>
    </row>
    <row r="303" spans="1:8" x14ac:dyDescent="0.2">
      <c r="C303" s="268"/>
      <c r="F303" s="266"/>
      <c r="G303" s="82"/>
    </row>
    <row r="304" spans="1:8" x14ac:dyDescent="0.2">
      <c r="C304" s="268"/>
      <c r="F304" s="266"/>
      <c r="G304" s="82"/>
    </row>
    <row r="305" spans="3:7" x14ac:dyDescent="0.2">
      <c r="C305" s="268"/>
      <c r="F305" s="266"/>
      <c r="G305" s="82"/>
    </row>
    <row r="306" spans="3:7" x14ac:dyDescent="0.2">
      <c r="C306" s="268"/>
      <c r="F306" s="266"/>
      <c r="G306" s="82"/>
    </row>
    <row r="307" spans="3:7" x14ac:dyDescent="0.2">
      <c r="C307" s="268"/>
      <c r="F307" s="266"/>
      <c r="G307" s="82"/>
    </row>
    <row r="308" spans="3:7" x14ac:dyDescent="0.2">
      <c r="C308" s="268"/>
      <c r="F308" s="266"/>
      <c r="G308" s="82"/>
    </row>
    <row r="309" spans="3:7" x14ac:dyDescent="0.2">
      <c r="C309" s="268"/>
      <c r="F309" s="266"/>
      <c r="G309" s="82"/>
    </row>
    <row r="310" spans="3:7" x14ac:dyDescent="0.2">
      <c r="C310" s="268"/>
      <c r="F310" s="266"/>
      <c r="G310" s="82"/>
    </row>
    <row r="311" spans="3:7" x14ac:dyDescent="0.2">
      <c r="C311" s="268"/>
      <c r="F311" s="266"/>
      <c r="G311" s="82"/>
    </row>
    <row r="312" spans="3:7" x14ac:dyDescent="0.2">
      <c r="C312" s="268"/>
      <c r="F312" s="266"/>
      <c r="G312" s="82"/>
    </row>
    <row r="313" spans="3:7" x14ac:dyDescent="0.2">
      <c r="C313" s="268"/>
      <c r="F313" s="266"/>
      <c r="G313" s="82"/>
    </row>
    <row r="314" spans="3:7" x14ac:dyDescent="0.2">
      <c r="C314" s="268"/>
      <c r="F314" s="266"/>
      <c r="G314" s="82"/>
    </row>
    <row r="315" spans="3:7" x14ac:dyDescent="0.2">
      <c r="C315" s="268"/>
      <c r="F315" s="266"/>
      <c r="G315" s="82"/>
    </row>
    <row r="316" spans="3:7" x14ac:dyDescent="0.2">
      <c r="C316" s="268"/>
      <c r="F316" s="266"/>
      <c r="G316" s="82"/>
    </row>
    <row r="317" spans="3:7" x14ac:dyDescent="0.2">
      <c r="C317" s="268"/>
      <c r="F317" s="266"/>
      <c r="G317" s="82"/>
    </row>
    <row r="318" spans="3:7" x14ac:dyDescent="0.2">
      <c r="C318" s="268"/>
      <c r="F318" s="266"/>
      <c r="G318" s="82"/>
    </row>
    <row r="319" spans="3:7" x14ac:dyDescent="0.2">
      <c r="C319" s="268"/>
      <c r="F319" s="266"/>
      <c r="G319" s="82"/>
    </row>
    <row r="320" spans="3:7" x14ac:dyDescent="0.2">
      <c r="C320" s="268"/>
      <c r="F320" s="266"/>
      <c r="G320" s="82"/>
    </row>
    <row r="321" spans="3:7" x14ac:dyDescent="0.2">
      <c r="C321" s="268"/>
      <c r="F321" s="266"/>
      <c r="G321" s="82"/>
    </row>
    <row r="322" spans="3:7" x14ac:dyDescent="0.2">
      <c r="C322" s="268"/>
      <c r="F322" s="266"/>
      <c r="G322" s="82"/>
    </row>
    <row r="323" spans="3:7" x14ac:dyDescent="0.2">
      <c r="C323" s="268"/>
      <c r="F323" s="266"/>
      <c r="G323" s="82"/>
    </row>
    <row r="324" spans="3:7" x14ac:dyDescent="0.2">
      <c r="C324" s="268"/>
      <c r="F324" s="266"/>
      <c r="G324" s="82"/>
    </row>
    <row r="325" spans="3:7" x14ac:dyDescent="0.2">
      <c r="C325" s="268"/>
      <c r="F325" s="266"/>
      <c r="G325" s="82"/>
    </row>
    <row r="326" spans="3:7" x14ac:dyDescent="0.2">
      <c r="C326" s="268"/>
      <c r="F326" s="266"/>
      <c r="G326" s="82"/>
    </row>
    <row r="327" spans="3:7" x14ac:dyDescent="0.2">
      <c r="C327" s="268"/>
      <c r="F327" s="266"/>
      <c r="G327" s="82"/>
    </row>
    <row r="328" spans="3:7" x14ac:dyDescent="0.2">
      <c r="C328" s="268"/>
      <c r="F328" s="266"/>
      <c r="G328" s="82"/>
    </row>
    <row r="329" spans="3:7" x14ac:dyDescent="0.2">
      <c r="C329" s="268"/>
      <c r="F329" s="266"/>
      <c r="G329" s="82"/>
    </row>
    <row r="330" spans="3:7" x14ac:dyDescent="0.2">
      <c r="C330" s="268"/>
      <c r="F330" s="266"/>
      <c r="G330" s="82"/>
    </row>
    <row r="331" spans="3:7" x14ac:dyDescent="0.2">
      <c r="C331" s="268"/>
      <c r="F331" s="266"/>
      <c r="G331" s="82"/>
    </row>
    <row r="332" spans="3:7" x14ac:dyDescent="0.2">
      <c r="C332" s="268"/>
      <c r="F332" s="266"/>
      <c r="G332" s="82"/>
    </row>
    <row r="333" spans="3:7" x14ac:dyDescent="0.2">
      <c r="C333" s="268"/>
      <c r="F333" s="266"/>
      <c r="G333" s="82"/>
    </row>
    <row r="334" spans="3:7" x14ac:dyDescent="0.2">
      <c r="C334" s="268"/>
      <c r="F334" s="266"/>
      <c r="G334" s="82"/>
    </row>
    <row r="335" spans="3:7" x14ac:dyDescent="0.2">
      <c r="C335" s="268"/>
      <c r="F335" s="266"/>
      <c r="G335" s="82"/>
    </row>
    <row r="336" spans="3:7" x14ac:dyDescent="0.2">
      <c r="C336" s="268"/>
      <c r="F336" s="266"/>
      <c r="G336" s="82"/>
    </row>
    <row r="337" spans="3:7" x14ac:dyDescent="0.2">
      <c r="C337" s="268"/>
      <c r="F337" s="266"/>
      <c r="G337" s="82"/>
    </row>
    <row r="338" spans="3:7" x14ac:dyDescent="0.2">
      <c r="C338" s="268"/>
      <c r="F338" s="266"/>
      <c r="G338" s="82"/>
    </row>
    <row r="339" spans="3:7" x14ac:dyDescent="0.2">
      <c r="C339" s="268"/>
      <c r="F339" s="266"/>
      <c r="G339" s="82"/>
    </row>
    <row r="340" spans="3:7" x14ac:dyDescent="0.2">
      <c r="C340" s="268"/>
      <c r="F340" s="266"/>
      <c r="G340" s="82"/>
    </row>
    <row r="341" spans="3:7" x14ac:dyDescent="0.2">
      <c r="C341" s="268"/>
      <c r="F341" s="266"/>
      <c r="G341" s="82"/>
    </row>
    <row r="342" spans="3:7" x14ac:dyDescent="0.2">
      <c r="C342" s="268"/>
      <c r="F342" s="266"/>
      <c r="G342" s="82"/>
    </row>
    <row r="343" spans="3:7" x14ac:dyDescent="0.2">
      <c r="C343" s="268"/>
      <c r="F343" s="266"/>
      <c r="G343" s="82"/>
    </row>
    <row r="344" spans="3:7" x14ac:dyDescent="0.2">
      <c r="C344" s="268"/>
      <c r="F344" s="266"/>
      <c r="G344" s="82"/>
    </row>
    <row r="345" spans="3:7" x14ac:dyDescent="0.2">
      <c r="C345" s="268"/>
      <c r="F345" s="266"/>
      <c r="G345" s="82"/>
    </row>
    <row r="346" spans="3:7" x14ac:dyDescent="0.2">
      <c r="C346" s="268"/>
      <c r="F346" s="266"/>
      <c r="G346" s="82"/>
    </row>
    <row r="347" spans="3:7" x14ac:dyDescent="0.2">
      <c r="C347" s="268"/>
      <c r="F347" s="266"/>
      <c r="G347" s="82"/>
    </row>
    <row r="348" spans="3:7" x14ac:dyDescent="0.2">
      <c r="C348" s="268"/>
      <c r="F348" s="266"/>
      <c r="G348" s="82"/>
    </row>
    <row r="349" spans="3:7" x14ac:dyDescent="0.2">
      <c r="C349" s="268"/>
      <c r="F349" s="266"/>
      <c r="G349" s="82"/>
    </row>
    <row r="350" spans="3:7" x14ac:dyDescent="0.2">
      <c r="C350" s="268"/>
      <c r="F350" s="266"/>
      <c r="G350" s="82"/>
    </row>
    <row r="351" spans="3:7" x14ac:dyDescent="0.2">
      <c r="C351" s="268"/>
      <c r="F351" s="266"/>
      <c r="G351" s="82"/>
    </row>
    <row r="352" spans="3:7" x14ac:dyDescent="0.2">
      <c r="C352" s="268"/>
      <c r="F352" s="266"/>
      <c r="G352" s="82"/>
    </row>
    <row r="353" spans="3:7" x14ac:dyDescent="0.2">
      <c r="C353" s="268"/>
      <c r="F353" s="266"/>
      <c r="G353" s="82"/>
    </row>
    <row r="354" spans="3:7" x14ac:dyDescent="0.2">
      <c r="C354" s="268"/>
      <c r="F354" s="266"/>
      <c r="G354" s="82"/>
    </row>
    <row r="355" spans="3:7" x14ac:dyDescent="0.2">
      <c r="C355" s="268"/>
      <c r="F355" s="266"/>
      <c r="G355" s="82"/>
    </row>
    <row r="356" spans="3:7" x14ac:dyDescent="0.2">
      <c r="C356" s="268"/>
      <c r="F356" s="266"/>
      <c r="G356" s="82"/>
    </row>
    <row r="357" spans="3:7" x14ac:dyDescent="0.2">
      <c r="C357" s="268"/>
      <c r="F357" s="266"/>
      <c r="G357" s="82"/>
    </row>
    <row r="358" spans="3:7" x14ac:dyDescent="0.2">
      <c r="C358" s="268"/>
      <c r="F358" s="266"/>
      <c r="G358" s="82"/>
    </row>
    <row r="359" spans="3:7" x14ac:dyDescent="0.2">
      <c r="C359" s="268"/>
      <c r="F359" s="266"/>
      <c r="G359" s="82"/>
    </row>
    <row r="360" spans="3:7" x14ac:dyDescent="0.2">
      <c r="C360" s="268"/>
      <c r="F360" s="266"/>
      <c r="G360" s="82"/>
    </row>
    <row r="361" spans="3:7" x14ac:dyDescent="0.2">
      <c r="C361" s="268"/>
      <c r="F361" s="266"/>
      <c r="G361" s="82"/>
    </row>
    <row r="362" spans="3:7" x14ac:dyDescent="0.2">
      <c r="C362" s="268"/>
      <c r="F362" s="266"/>
      <c r="G362" s="82"/>
    </row>
    <row r="363" spans="3:7" x14ac:dyDescent="0.2">
      <c r="C363" s="268"/>
      <c r="F363" s="266"/>
      <c r="G363" s="82"/>
    </row>
    <row r="364" spans="3:7" x14ac:dyDescent="0.2">
      <c r="C364" s="268"/>
      <c r="F364" s="266"/>
      <c r="G364" s="82"/>
    </row>
    <row r="365" spans="3:7" x14ac:dyDescent="0.2">
      <c r="C365" s="268"/>
      <c r="F365" s="266"/>
      <c r="G365" s="82"/>
    </row>
    <row r="366" spans="3:7" x14ac:dyDescent="0.2">
      <c r="C366" s="268"/>
      <c r="F366" s="266"/>
      <c r="G366" s="82"/>
    </row>
    <row r="367" spans="3:7" x14ac:dyDescent="0.2">
      <c r="C367" s="268"/>
      <c r="F367" s="266"/>
      <c r="G367" s="82"/>
    </row>
    <row r="368" spans="3:7" x14ac:dyDescent="0.2">
      <c r="C368" s="268"/>
      <c r="F368" s="266"/>
      <c r="G368" s="82"/>
    </row>
    <row r="369" spans="3:7" x14ac:dyDescent="0.2">
      <c r="C369" s="268"/>
      <c r="F369" s="266"/>
      <c r="G369" s="82"/>
    </row>
    <row r="370" spans="3:7" x14ac:dyDescent="0.2">
      <c r="C370" s="268"/>
      <c r="F370" s="266"/>
      <c r="G370" s="82"/>
    </row>
    <row r="371" spans="3:7" x14ac:dyDescent="0.2">
      <c r="C371" s="268"/>
      <c r="F371" s="266"/>
      <c r="G371" s="82"/>
    </row>
    <row r="372" spans="3:7" x14ac:dyDescent="0.2">
      <c r="C372" s="268"/>
      <c r="F372" s="266"/>
      <c r="G372" s="82"/>
    </row>
    <row r="373" spans="3:7" x14ac:dyDescent="0.2">
      <c r="C373" s="268"/>
      <c r="F373" s="266"/>
      <c r="G373" s="82"/>
    </row>
    <row r="374" spans="3:7" x14ac:dyDescent="0.2">
      <c r="C374" s="268"/>
      <c r="F374" s="266"/>
      <c r="G374" s="82"/>
    </row>
    <row r="375" spans="3:7" x14ac:dyDescent="0.2">
      <c r="C375" s="268"/>
      <c r="F375" s="266"/>
      <c r="G375" s="82"/>
    </row>
    <row r="376" spans="3:7" x14ac:dyDescent="0.2">
      <c r="C376" s="268"/>
      <c r="F376" s="266"/>
      <c r="G376" s="82"/>
    </row>
    <row r="377" spans="3:7" x14ac:dyDescent="0.2">
      <c r="C377" s="268"/>
      <c r="F377" s="266"/>
      <c r="G377" s="82"/>
    </row>
    <row r="378" spans="3:7" x14ac:dyDescent="0.2">
      <c r="C378" s="268"/>
      <c r="F378" s="266"/>
      <c r="G378" s="82"/>
    </row>
    <row r="379" spans="3:7" x14ac:dyDescent="0.2">
      <c r="C379" s="268"/>
      <c r="F379" s="266"/>
      <c r="G379" s="82"/>
    </row>
    <row r="380" spans="3:7" x14ac:dyDescent="0.2">
      <c r="C380" s="268"/>
      <c r="F380" s="266"/>
      <c r="G380" s="82"/>
    </row>
    <row r="381" spans="3:7" x14ac:dyDescent="0.2">
      <c r="C381" s="268"/>
      <c r="F381" s="266"/>
      <c r="G381" s="82"/>
    </row>
    <row r="382" spans="3:7" x14ac:dyDescent="0.2">
      <c r="C382" s="268"/>
      <c r="F382" s="266"/>
      <c r="G382" s="82"/>
    </row>
    <row r="383" spans="3:7" x14ac:dyDescent="0.2">
      <c r="C383" s="268"/>
      <c r="F383" s="266"/>
      <c r="G383" s="82"/>
    </row>
    <row r="384" spans="3:7" x14ac:dyDescent="0.2">
      <c r="C384" s="268"/>
      <c r="F384" s="266"/>
      <c r="G384" s="82"/>
    </row>
    <row r="385" spans="3:7" x14ac:dyDescent="0.2">
      <c r="C385" s="268"/>
      <c r="F385" s="266"/>
      <c r="G385" s="82"/>
    </row>
    <row r="386" spans="3:7" x14ac:dyDescent="0.2">
      <c r="C386" s="268"/>
      <c r="F386" s="266"/>
      <c r="G386" s="82"/>
    </row>
    <row r="387" spans="3:7" x14ac:dyDescent="0.2">
      <c r="C387" s="268"/>
      <c r="F387" s="266"/>
      <c r="G387" s="82"/>
    </row>
    <row r="388" spans="3:7" x14ac:dyDescent="0.2">
      <c r="C388" s="268"/>
      <c r="F388" s="266"/>
      <c r="G388" s="82"/>
    </row>
    <row r="389" spans="3:7" x14ac:dyDescent="0.2">
      <c r="C389" s="268"/>
      <c r="F389" s="266"/>
      <c r="G389" s="82"/>
    </row>
    <row r="390" spans="3:7" x14ac:dyDescent="0.2">
      <c r="C390" s="268"/>
      <c r="F390" s="266"/>
      <c r="G390" s="82"/>
    </row>
    <row r="391" spans="3:7" x14ac:dyDescent="0.2">
      <c r="C391" s="268"/>
      <c r="F391" s="266"/>
      <c r="G391" s="82"/>
    </row>
    <row r="392" spans="3:7" x14ac:dyDescent="0.2">
      <c r="C392" s="268"/>
      <c r="F392" s="266"/>
      <c r="G392" s="82"/>
    </row>
    <row r="393" spans="3:7" x14ac:dyDescent="0.2">
      <c r="C393" s="268"/>
      <c r="F393" s="266"/>
      <c r="G393" s="82"/>
    </row>
    <row r="394" spans="3:7" x14ac:dyDescent="0.2">
      <c r="C394" s="268"/>
      <c r="F394" s="266"/>
      <c r="G394" s="82"/>
    </row>
    <row r="395" spans="3:7" x14ac:dyDescent="0.2">
      <c r="C395" s="268"/>
      <c r="F395" s="266"/>
      <c r="G395" s="82"/>
    </row>
    <row r="396" spans="3:7" x14ac:dyDescent="0.2">
      <c r="C396" s="268"/>
      <c r="F396" s="266"/>
      <c r="G396" s="82"/>
    </row>
    <row r="397" spans="3:7" x14ac:dyDescent="0.2">
      <c r="C397" s="268"/>
      <c r="F397" s="266"/>
      <c r="G397" s="82"/>
    </row>
    <row r="398" spans="3:7" x14ac:dyDescent="0.2">
      <c r="C398" s="268"/>
      <c r="F398" s="266"/>
      <c r="G398" s="82"/>
    </row>
    <row r="399" spans="3:7" x14ac:dyDescent="0.2">
      <c r="C399" s="268"/>
      <c r="F399" s="266"/>
      <c r="G399" s="82"/>
    </row>
    <row r="400" spans="3:7" x14ac:dyDescent="0.2">
      <c r="C400" s="268"/>
      <c r="F400" s="266"/>
      <c r="G400" s="82"/>
    </row>
    <row r="401" spans="3:7" x14ac:dyDescent="0.2">
      <c r="C401" s="268"/>
      <c r="F401" s="266"/>
      <c r="G401" s="82"/>
    </row>
    <row r="402" spans="3:7" x14ac:dyDescent="0.2">
      <c r="C402" s="268"/>
      <c r="F402" s="266"/>
      <c r="G402" s="82"/>
    </row>
    <row r="403" spans="3:7" x14ac:dyDescent="0.2">
      <c r="C403" s="268"/>
      <c r="F403" s="266"/>
      <c r="G403" s="82"/>
    </row>
    <row r="404" spans="3:7" x14ac:dyDescent="0.2">
      <c r="C404" s="268"/>
      <c r="F404" s="266"/>
      <c r="G404" s="82"/>
    </row>
    <row r="405" spans="3:7" x14ac:dyDescent="0.2">
      <c r="C405" s="268"/>
      <c r="F405" s="266"/>
      <c r="G405" s="82"/>
    </row>
    <row r="406" spans="3:7" x14ac:dyDescent="0.2">
      <c r="C406" s="268"/>
      <c r="F406" s="266"/>
      <c r="G406" s="82"/>
    </row>
    <row r="407" spans="3:7" x14ac:dyDescent="0.2">
      <c r="C407" s="268"/>
      <c r="F407" s="266"/>
      <c r="G407" s="82"/>
    </row>
    <row r="408" spans="3:7" x14ac:dyDescent="0.2">
      <c r="C408" s="268"/>
      <c r="F408" s="266"/>
      <c r="G408" s="82"/>
    </row>
    <row r="409" spans="3:7" x14ac:dyDescent="0.2">
      <c r="C409" s="268"/>
      <c r="F409" s="266"/>
      <c r="G409" s="82"/>
    </row>
    <row r="410" spans="3:7" x14ac:dyDescent="0.2">
      <c r="C410" s="268"/>
      <c r="F410" s="266"/>
      <c r="G410" s="82"/>
    </row>
    <row r="411" spans="3:7" x14ac:dyDescent="0.2">
      <c r="C411" s="268"/>
      <c r="F411" s="266"/>
      <c r="G411" s="82"/>
    </row>
    <row r="412" spans="3:7" x14ac:dyDescent="0.2">
      <c r="C412" s="268"/>
      <c r="F412" s="266"/>
      <c r="G412" s="82"/>
    </row>
    <row r="413" spans="3:7" x14ac:dyDescent="0.2">
      <c r="C413" s="268"/>
      <c r="F413" s="266"/>
      <c r="G413" s="82"/>
    </row>
    <row r="414" spans="3:7" x14ac:dyDescent="0.2">
      <c r="C414" s="268"/>
      <c r="F414" s="266"/>
      <c r="G414" s="82"/>
    </row>
    <row r="415" spans="3:7" x14ac:dyDescent="0.2">
      <c r="C415" s="268"/>
      <c r="F415" s="266"/>
      <c r="G415" s="82"/>
    </row>
    <row r="416" spans="3:7" x14ac:dyDescent="0.2">
      <c r="C416" s="268"/>
      <c r="F416" s="266"/>
      <c r="G416" s="82"/>
    </row>
    <row r="417" spans="3:7" x14ac:dyDescent="0.2">
      <c r="C417" s="268"/>
      <c r="F417" s="266"/>
      <c r="G417" s="82"/>
    </row>
    <row r="418" spans="3:7" x14ac:dyDescent="0.2">
      <c r="C418" s="268"/>
      <c r="F418" s="266"/>
      <c r="G418" s="82"/>
    </row>
    <row r="419" spans="3:7" x14ac:dyDescent="0.2">
      <c r="C419" s="268"/>
      <c r="F419" s="266"/>
      <c r="G419" s="82"/>
    </row>
    <row r="420" spans="3:7" x14ac:dyDescent="0.2">
      <c r="C420" s="268"/>
      <c r="F420" s="266"/>
      <c r="G420" s="82"/>
    </row>
    <row r="421" spans="3:7" x14ac:dyDescent="0.2">
      <c r="C421" s="268"/>
      <c r="F421" s="266"/>
      <c r="G421" s="82"/>
    </row>
    <row r="422" spans="3:7" x14ac:dyDescent="0.2">
      <c r="C422" s="268"/>
      <c r="F422" s="266"/>
      <c r="G422" s="82"/>
    </row>
    <row r="423" spans="3:7" x14ac:dyDescent="0.2">
      <c r="C423" s="268"/>
      <c r="F423" s="266"/>
      <c r="G423" s="82"/>
    </row>
    <row r="424" spans="3:7" x14ac:dyDescent="0.2">
      <c r="C424" s="268"/>
      <c r="F424" s="266"/>
      <c r="G424" s="82"/>
    </row>
    <row r="425" spans="3:7" x14ac:dyDescent="0.2">
      <c r="C425" s="268"/>
      <c r="F425" s="266"/>
      <c r="G425" s="82"/>
    </row>
    <row r="426" spans="3:7" x14ac:dyDescent="0.2">
      <c r="C426" s="268"/>
      <c r="F426" s="266"/>
      <c r="G426" s="82"/>
    </row>
    <row r="427" spans="3:7" x14ac:dyDescent="0.2">
      <c r="C427" s="268"/>
      <c r="F427" s="266"/>
      <c r="G427" s="82"/>
    </row>
    <row r="428" spans="3:7" x14ac:dyDescent="0.2">
      <c r="C428" s="268"/>
      <c r="F428" s="266"/>
      <c r="G428" s="82"/>
    </row>
    <row r="429" spans="3:7" x14ac:dyDescent="0.2">
      <c r="C429" s="268"/>
      <c r="F429" s="266"/>
      <c r="G429" s="82"/>
    </row>
    <row r="430" spans="3:7" x14ac:dyDescent="0.2">
      <c r="C430" s="268"/>
      <c r="F430" s="266"/>
      <c r="G430" s="82"/>
    </row>
    <row r="431" spans="3:7" x14ac:dyDescent="0.2">
      <c r="C431" s="268"/>
      <c r="F431" s="266"/>
      <c r="G431" s="82"/>
    </row>
    <row r="432" spans="3:7" x14ac:dyDescent="0.2">
      <c r="C432" s="268"/>
      <c r="F432" s="266"/>
      <c r="G432" s="82"/>
    </row>
    <row r="433" spans="3:7" x14ac:dyDescent="0.2">
      <c r="C433" s="268"/>
      <c r="F433" s="266"/>
      <c r="G433" s="82"/>
    </row>
    <row r="434" spans="3:7" x14ac:dyDescent="0.2">
      <c r="C434" s="268"/>
      <c r="F434" s="266"/>
      <c r="G434" s="82"/>
    </row>
    <row r="435" spans="3:7" x14ac:dyDescent="0.2">
      <c r="C435" s="268"/>
      <c r="F435" s="266"/>
      <c r="G435" s="82"/>
    </row>
    <row r="436" spans="3:7" x14ac:dyDescent="0.2">
      <c r="C436" s="268"/>
      <c r="F436" s="266"/>
      <c r="G436" s="82"/>
    </row>
    <row r="437" spans="3:7" x14ac:dyDescent="0.2">
      <c r="C437" s="268"/>
      <c r="F437" s="266"/>
      <c r="G437" s="82"/>
    </row>
    <row r="438" spans="3:7" x14ac:dyDescent="0.2">
      <c r="C438" s="268"/>
      <c r="F438" s="266"/>
      <c r="G438" s="82"/>
    </row>
    <row r="439" spans="3:7" x14ac:dyDescent="0.2">
      <c r="C439" s="268"/>
      <c r="F439" s="266"/>
      <c r="G439" s="82"/>
    </row>
    <row r="440" spans="3:7" x14ac:dyDescent="0.2">
      <c r="C440" s="268"/>
      <c r="F440" s="266"/>
      <c r="G440" s="82"/>
    </row>
    <row r="441" spans="3:7" x14ac:dyDescent="0.2">
      <c r="C441" s="268"/>
      <c r="F441" s="266"/>
      <c r="G441" s="82"/>
    </row>
    <row r="442" spans="3:7" x14ac:dyDescent="0.2">
      <c r="C442" s="268"/>
      <c r="F442" s="266"/>
      <c r="G442" s="82"/>
    </row>
    <row r="443" spans="3:7" x14ac:dyDescent="0.2">
      <c r="C443" s="268"/>
      <c r="F443" s="266"/>
      <c r="G443" s="82"/>
    </row>
    <row r="444" spans="3:7" x14ac:dyDescent="0.2">
      <c r="C444" s="268"/>
      <c r="F444" s="266"/>
      <c r="G444" s="82"/>
    </row>
    <row r="445" spans="3:7" x14ac:dyDescent="0.2">
      <c r="C445" s="268"/>
      <c r="F445" s="266"/>
      <c r="G445" s="82"/>
    </row>
    <row r="446" spans="3:7" x14ac:dyDescent="0.2">
      <c r="C446" s="268"/>
      <c r="F446" s="266"/>
      <c r="G446" s="82"/>
    </row>
    <row r="447" spans="3:7" x14ac:dyDescent="0.2">
      <c r="C447" s="268"/>
      <c r="F447" s="266"/>
      <c r="G447" s="82"/>
    </row>
    <row r="448" spans="3:7" x14ac:dyDescent="0.2">
      <c r="C448" s="268"/>
      <c r="F448" s="266"/>
      <c r="G448" s="82"/>
    </row>
    <row r="449" spans="3:7" x14ac:dyDescent="0.2">
      <c r="C449" s="268"/>
      <c r="F449" s="266"/>
      <c r="G449" s="82"/>
    </row>
    <row r="450" spans="3:7" x14ac:dyDescent="0.2">
      <c r="C450" s="268"/>
      <c r="F450" s="266"/>
      <c r="G450" s="82"/>
    </row>
    <row r="451" spans="3:7" x14ac:dyDescent="0.2">
      <c r="C451" s="268"/>
      <c r="F451" s="266"/>
      <c r="G451" s="82"/>
    </row>
    <row r="452" spans="3:7" x14ac:dyDescent="0.2">
      <c r="C452" s="268"/>
      <c r="F452" s="266"/>
      <c r="G452" s="82"/>
    </row>
    <row r="453" spans="3:7" x14ac:dyDescent="0.2">
      <c r="C453" s="268"/>
      <c r="F453" s="266"/>
      <c r="G453" s="82"/>
    </row>
    <row r="454" spans="3:7" x14ac:dyDescent="0.2">
      <c r="C454" s="268"/>
      <c r="F454" s="266"/>
      <c r="G454" s="82"/>
    </row>
    <row r="455" spans="3:7" x14ac:dyDescent="0.2">
      <c r="C455" s="268"/>
      <c r="F455" s="266"/>
      <c r="G455" s="82"/>
    </row>
    <row r="456" spans="3:7" x14ac:dyDescent="0.2">
      <c r="C456" s="268"/>
      <c r="F456" s="266"/>
      <c r="G456" s="82"/>
    </row>
    <row r="457" spans="3:7" x14ac:dyDescent="0.2">
      <c r="C457" s="268"/>
      <c r="F457" s="266"/>
      <c r="G457" s="82"/>
    </row>
    <row r="458" spans="3:7" x14ac:dyDescent="0.2">
      <c r="C458" s="268"/>
      <c r="F458" s="266"/>
      <c r="G458" s="82"/>
    </row>
    <row r="459" spans="3:7" x14ac:dyDescent="0.2">
      <c r="C459" s="268"/>
      <c r="F459" s="266"/>
      <c r="G459" s="82"/>
    </row>
    <row r="460" spans="3:7" x14ac:dyDescent="0.2">
      <c r="C460" s="268"/>
      <c r="F460" s="266"/>
      <c r="G460" s="82"/>
    </row>
    <row r="461" spans="3:7" x14ac:dyDescent="0.2">
      <c r="C461" s="268"/>
      <c r="F461" s="266"/>
      <c r="G461" s="82"/>
    </row>
    <row r="462" spans="3:7" x14ac:dyDescent="0.2">
      <c r="C462" s="268"/>
      <c r="F462" s="266"/>
      <c r="G462" s="82"/>
    </row>
    <row r="463" spans="3:7" x14ac:dyDescent="0.2">
      <c r="C463" s="268"/>
      <c r="F463" s="266"/>
      <c r="G463" s="82"/>
    </row>
    <row r="464" spans="3:7" x14ac:dyDescent="0.2">
      <c r="C464" s="268"/>
      <c r="F464" s="266"/>
      <c r="G464" s="82"/>
    </row>
    <row r="465" spans="3:7" x14ac:dyDescent="0.2">
      <c r="C465" s="268"/>
      <c r="F465" s="266"/>
      <c r="G465" s="82"/>
    </row>
    <row r="466" spans="3:7" x14ac:dyDescent="0.2">
      <c r="C466" s="268"/>
      <c r="F466" s="266"/>
      <c r="G466" s="82"/>
    </row>
    <row r="467" spans="3:7" x14ac:dyDescent="0.2">
      <c r="C467" s="268"/>
      <c r="F467" s="266"/>
      <c r="G467" s="82"/>
    </row>
    <row r="468" spans="3:7" x14ac:dyDescent="0.2">
      <c r="C468" s="268"/>
      <c r="F468" s="266"/>
      <c r="G468" s="82"/>
    </row>
    <row r="469" spans="3:7" x14ac:dyDescent="0.2">
      <c r="C469" s="268"/>
      <c r="F469" s="266"/>
      <c r="G469" s="82"/>
    </row>
    <row r="470" spans="3:7" x14ac:dyDescent="0.2">
      <c r="C470" s="268"/>
      <c r="F470" s="266"/>
      <c r="G470" s="82"/>
    </row>
    <row r="471" spans="3:7" x14ac:dyDescent="0.2">
      <c r="C471" s="268"/>
      <c r="F471" s="266"/>
      <c r="G471" s="82"/>
    </row>
    <row r="472" spans="3:7" x14ac:dyDescent="0.2">
      <c r="C472" s="268"/>
      <c r="F472" s="266"/>
      <c r="G472" s="82"/>
    </row>
    <row r="473" spans="3:7" x14ac:dyDescent="0.2">
      <c r="C473" s="268"/>
      <c r="F473" s="266"/>
      <c r="G473" s="82"/>
    </row>
  </sheetData>
  <mergeCells count="1">
    <mergeCell ref="H1:I1"/>
  </mergeCells>
  <hyperlinks>
    <hyperlink ref="H1:I1" location="Index!A1" display="Regresar al Índice" xr:uid="{7F59B75F-9457-43F5-9E35-BC0AC6A2445B}"/>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98B4E-C8A6-40B9-8694-08D33CAEF13D}">
  <sheetPr codeName="Hoja19"/>
  <dimension ref="A1:K203"/>
  <sheetViews>
    <sheetView zoomScaleNormal="100" workbookViewId="0"/>
  </sheetViews>
  <sheetFormatPr baseColWidth="10" defaultColWidth="11.42578125" defaultRowHeight="12.75" x14ac:dyDescent="0.2"/>
  <cols>
    <col min="1" max="1" width="21.7109375" style="63" customWidth="1"/>
    <col min="2" max="2" width="12.28515625" style="63" bestFit="1" customWidth="1"/>
    <col min="3" max="3" width="15.5703125" style="63" bestFit="1" customWidth="1"/>
    <col min="4" max="4" width="20.140625" style="63" bestFit="1" customWidth="1"/>
    <col min="5" max="5" width="17.140625" style="63" bestFit="1" customWidth="1"/>
    <col min="6" max="16384" width="11.42578125" style="63"/>
  </cols>
  <sheetData>
    <row r="1" spans="1:9" ht="15" x14ac:dyDescent="0.25">
      <c r="A1" s="27" t="s">
        <v>1819</v>
      </c>
      <c r="H1" s="151" t="s">
        <v>1294</v>
      </c>
      <c r="I1" s="151"/>
    </row>
    <row r="2" spans="1:9" x14ac:dyDescent="0.2">
      <c r="A2" s="146" t="s">
        <v>1956</v>
      </c>
    </row>
    <row r="5" spans="1:9" x14ac:dyDescent="0.2">
      <c r="B5" s="5"/>
    </row>
    <row r="6" spans="1:9" ht="25.5" x14ac:dyDescent="0.2">
      <c r="A6" s="299" t="s">
        <v>540</v>
      </c>
      <c r="B6" s="299" t="s">
        <v>1007</v>
      </c>
      <c r="C6" s="299" t="s">
        <v>993</v>
      </c>
      <c r="D6" s="299" t="s">
        <v>1578</v>
      </c>
      <c r="E6" s="299" t="s">
        <v>1579</v>
      </c>
    </row>
    <row r="7" spans="1:9" x14ac:dyDescent="0.2">
      <c r="A7" s="308" t="s">
        <v>173</v>
      </c>
      <c r="B7" s="302">
        <v>280</v>
      </c>
      <c r="C7" s="302">
        <v>160</v>
      </c>
      <c r="D7" s="303">
        <v>0.57140000000000002</v>
      </c>
      <c r="E7" s="303">
        <v>1.1000000000000001E-3</v>
      </c>
    </row>
    <row r="8" spans="1:9" x14ac:dyDescent="0.2">
      <c r="A8" s="308" t="s">
        <v>144</v>
      </c>
      <c r="B8" s="305">
        <v>79496</v>
      </c>
      <c r="C8" s="305">
        <v>26707</v>
      </c>
      <c r="D8" s="306">
        <v>0.33600000000000002</v>
      </c>
      <c r="E8" s="306">
        <v>0.1837</v>
      </c>
    </row>
    <row r="9" spans="1:9" x14ac:dyDescent="0.2">
      <c r="A9" s="308" t="s">
        <v>159</v>
      </c>
      <c r="B9" s="307">
        <v>2274</v>
      </c>
      <c r="C9" s="302">
        <v>713</v>
      </c>
      <c r="D9" s="303">
        <v>0.3135</v>
      </c>
      <c r="E9" s="303">
        <v>4.8999999999999998E-3</v>
      </c>
    </row>
    <row r="10" spans="1:9" x14ac:dyDescent="0.2">
      <c r="A10" s="308" t="s">
        <v>161</v>
      </c>
      <c r="B10" s="313">
        <v>194</v>
      </c>
      <c r="C10" s="313">
        <v>55</v>
      </c>
      <c r="D10" s="306">
        <v>0.28349999999999997</v>
      </c>
      <c r="E10" s="306">
        <v>4.0000000000000002E-4</v>
      </c>
    </row>
    <row r="11" spans="1:9" x14ac:dyDescent="0.2">
      <c r="A11" s="308" t="s">
        <v>240</v>
      </c>
      <c r="B11" s="307">
        <v>1004</v>
      </c>
      <c r="C11" s="302">
        <v>265</v>
      </c>
      <c r="D11" s="303">
        <v>0.26390000000000002</v>
      </c>
      <c r="E11" s="303">
        <v>1.8E-3</v>
      </c>
    </row>
    <row r="12" spans="1:9" x14ac:dyDescent="0.2">
      <c r="A12" s="308" t="s">
        <v>205</v>
      </c>
      <c r="B12" s="313">
        <v>208</v>
      </c>
      <c r="C12" s="313">
        <v>54</v>
      </c>
      <c r="D12" s="306">
        <v>0.2596</v>
      </c>
      <c r="E12" s="306">
        <v>4.0000000000000002E-4</v>
      </c>
    </row>
    <row r="13" spans="1:9" x14ac:dyDescent="0.2">
      <c r="A13" s="308" t="s">
        <v>166</v>
      </c>
      <c r="B13" s="307">
        <v>1557</v>
      </c>
      <c r="C13" s="302">
        <v>335</v>
      </c>
      <c r="D13" s="303">
        <v>0.2152</v>
      </c>
      <c r="E13" s="303">
        <v>2.3E-3</v>
      </c>
    </row>
    <row r="14" spans="1:9" x14ac:dyDescent="0.2">
      <c r="A14" s="308" t="s">
        <v>239</v>
      </c>
      <c r="B14" s="313">
        <v>484</v>
      </c>
      <c r="C14" s="313">
        <v>82</v>
      </c>
      <c r="D14" s="306">
        <v>0.1694</v>
      </c>
      <c r="E14" s="306">
        <v>5.9999999999999995E-4</v>
      </c>
    </row>
    <row r="15" spans="1:9" x14ac:dyDescent="0.2">
      <c r="A15" s="308" t="s">
        <v>170</v>
      </c>
      <c r="B15" s="307">
        <v>2064</v>
      </c>
      <c r="C15" s="302">
        <v>321</v>
      </c>
      <c r="D15" s="303">
        <v>0.1555</v>
      </c>
      <c r="E15" s="303">
        <v>2.2000000000000001E-3</v>
      </c>
    </row>
    <row r="16" spans="1:9" x14ac:dyDescent="0.2">
      <c r="A16" s="308" t="s">
        <v>232</v>
      </c>
      <c r="B16" s="313">
        <v>476</v>
      </c>
      <c r="C16" s="313">
        <v>74</v>
      </c>
      <c r="D16" s="306">
        <v>0.1555</v>
      </c>
      <c r="E16" s="306">
        <v>5.0000000000000001E-4</v>
      </c>
    </row>
    <row r="17" spans="1:11" x14ac:dyDescent="0.2">
      <c r="A17" s="27"/>
      <c r="B17" s="27"/>
      <c r="C17" s="27"/>
      <c r="D17" s="27"/>
      <c r="E17" s="27"/>
      <c r="F17" s="27"/>
      <c r="G17" s="27"/>
      <c r="H17" s="27"/>
      <c r="K17" s="214"/>
    </row>
    <row r="18" spans="1:11" x14ac:dyDescent="0.2">
      <c r="B18" s="5"/>
    </row>
    <row r="19" spans="1:11" x14ac:dyDescent="0.2">
      <c r="B19" s="5"/>
      <c r="D19" s="64"/>
      <c r="E19" s="64"/>
    </row>
    <row r="20" spans="1:11" x14ac:dyDescent="0.2">
      <c r="B20" s="5"/>
      <c r="D20" s="64"/>
      <c r="E20" s="64"/>
    </row>
    <row r="21" spans="1:11" x14ac:dyDescent="0.2">
      <c r="B21" s="5"/>
      <c r="D21" s="64"/>
      <c r="E21" s="64"/>
    </row>
    <row r="22" spans="1:11" x14ac:dyDescent="0.2">
      <c r="B22" s="5"/>
      <c r="D22" s="64"/>
      <c r="E22" s="64"/>
    </row>
    <row r="23" spans="1:11" x14ac:dyDescent="0.2">
      <c r="B23" s="5"/>
      <c r="D23" s="64"/>
      <c r="E23" s="64"/>
    </row>
    <row r="24" spans="1:11" x14ac:dyDescent="0.2">
      <c r="B24" s="5"/>
      <c r="D24" s="64"/>
      <c r="E24" s="64"/>
    </row>
    <row r="25" spans="1:11" x14ac:dyDescent="0.2">
      <c r="B25" s="5"/>
      <c r="D25" s="64"/>
      <c r="E25" s="64"/>
    </row>
    <row r="26" spans="1:11" x14ac:dyDescent="0.2">
      <c r="B26" s="5"/>
      <c r="D26" s="64"/>
      <c r="E26" s="64"/>
    </row>
    <row r="27" spans="1:11" x14ac:dyDescent="0.2">
      <c r="B27" s="5"/>
      <c r="D27" s="64"/>
      <c r="E27" s="64"/>
    </row>
    <row r="28" spans="1:11" x14ac:dyDescent="0.2">
      <c r="B28" s="5"/>
      <c r="D28" s="64"/>
      <c r="E28" s="64"/>
    </row>
    <row r="29" spans="1:11" x14ac:dyDescent="0.2">
      <c r="B29" s="5"/>
      <c r="D29" s="64"/>
      <c r="E29" s="64"/>
    </row>
    <row r="30" spans="1:11" x14ac:dyDescent="0.2">
      <c r="B30" s="5"/>
      <c r="D30" s="64"/>
      <c r="E30" s="64"/>
    </row>
    <row r="31" spans="1:11" x14ac:dyDescent="0.2">
      <c r="B31" s="5"/>
      <c r="D31" s="64"/>
      <c r="E31" s="64"/>
    </row>
    <row r="32" spans="1:11" x14ac:dyDescent="0.2">
      <c r="B32" s="5"/>
      <c r="D32" s="64"/>
      <c r="E32" s="64"/>
    </row>
    <row r="33" spans="2:5" x14ac:dyDescent="0.2">
      <c r="B33" s="5"/>
      <c r="D33" s="64"/>
      <c r="E33" s="64"/>
    </row>
    <row r="34" spans="2:5" x14ac:dyDescent="0.2">
      <c r="B34" s="5"/>
      <c r="D34" s="64"/>
      <c r="E34" s="64"/>
    </row>
    <row r="35" spans="2:5" x14ac:dyDescent="0.2">
      <c r="B35" s="5"/>
      <c r="D35" s="64"/>
      <c r="E35" s="64"/>
    </row>
    <row r="36" spans="2:5" x14ac:dyDescent="0.2">
      <c r="B36" s="5"/>
      <c r="D36" s="64"/>
      <c r="E36" s="64"/>
    </row>
    <row r="37" spans="2:5" x14ac:dyDescent="0.2">
      <c r="B37" s="5"/>
      <c r="D37" s="64"/>
      <c r="E37" s="64"/>
    </row>
    <row r="38" spans="2:5" x14ac:dyDescent="0.2">
      <c r="B38" s="5"/>
      <c r="D38" s="64"/>
      <c r="E38" s="64"/>
    </row>
    <row r="39" spans="2:5" x14ac:dyDescent="0.2">
      <c r="B39" s="5"/>
      <c r="D39" s="64"/>
      <c r="E39" s="64"/>
    </row>
    <row r="40" spans="2:5" x14ac:dyDescent="0.2">
      <c r="B40" s="5"/>
      <c r="D40" s="64"/>
      <c r="E40" s="64"/>
    </row>
    <row r="41" spans="2:5" x14ac:dyDescent="0.2">
      <c r="B41" s="5"/>
      <c r="D41" s="64"/>
      <c r="E41" s="64"/>
    </row>
    <row r="42" spans="2:5" x14ac:dyDescent="0.2">
      <c r="B42" s="5"/>
      <c r="D42" s="64"/>
      <c r="E42" s="64"/>
    </row>
    <row r="43" spans="2:5" x14ac:dyDescent="0.2">
      <c r="B43" s="5"/>
      <c r="D43" s="64"/>
      <c r="E43" s="64"/>
    </row>
    <row r="44" spans="2:5" x14ac:dyDescent="0.2">
      <c r="B44" s="5"/>
      <c r="D44" s="64"/>
      <c r="E44" s="64"/>
    </row>
    <row r="45" spans="2:5" x14ac:dyDescent="0.2">
      <c r="B45" s="5"/>
      <c r="D45" s="64"/>
      <c r="E45" s="64"/>
    </row>
    <row r="46" spans="2:5" x14ac:dyDescent="0.2">
      <c r="B46" s="5"/>
      <c r="D46" s="64"/>
      <c r="E46" s="64"/>
    </row>
    <row r="47" spans="2:5" x14ac:dyDescent="0.2">
      <c r="B47" s="5"/>
      <c r="D47" s="64"/>
      <c r="E47" s="64"/>
    </row>
    <row r="48" spans="2:5" x14ac:dyDescent="0.2">
      <c r="B48" s="5"/>
      <c r="D48" s="64"/>
      <c r="E48" s="64"/>
    </row>
    <row r="49" spans="1:5" x14ac:dyDescent="0.2">
      <c r="B49" s="5"/>
      <c r="D49" s="64"/>
      <c r="E49" s="64"/>
    </row>
    <row r="50" spans="1:5" x14ac:dyDescent="0.2">
      <c r="A50" s="146"/>
      <c r="B50" s="62"/>
      <c r="C50" s="146"/>
      <c r="D50" s="178"/>
      <c r="E50" s="178"/>
    </row>
    <row r="51" spans="1:5" x14ac:dyDescent="0.2">
      <c r="B51" s="5"/>
      <c r="D51" s="64"/>
      <c r="E51" s="64"/>
    </row>
    <row r="52" spans="1:5" x14ac:dyDescent="0.2">
      <c r="B52" s="5"/>
      <c r="D52" s="64"/>
      <c r="E52" s="64"/>
    </row>
    <row r="53" spans="1:5" x14ac:dyDescent="0.2">
      <c r="B53" s="5"/>
      <c r="D53" s="64"/>
      <c r="E53" s="64"/>
    </row>
    <row r="54" spans="1:5" x14ac:dyDescent="0.2">
      <c r="B54" s="5"/>
      <c r="D54" s="64"/>
      <c r="E54" s="64"/>
    </row>
    <row r="55" spans="1:5" x14ac:dyDescent="0.2">
      <c r="A55" s="146"/>
      <c r="B55" s="62"/>
      <c r="C55" s="146"/>
      <c r="D55" s="178"/>
      <c r="E55" s="178"/>
    </row>
    <row r="56" spans="1:5" x14ac:dyDescent="0.2">
      <c r="B56" s="5"/>
      <c r="D56" s="64"/>
      <c r="E56" s="64"/>
    </row>
    <row r="57" spans="1:5" x14ac:dyDescent="0.2">
      <c r="B57" s="5"/>
      <c r="D57" s="64"/>
      <c r="E57" s="64"/>
    </row>
    <row r="58" spans="1:5" x14ac:dyDescent="0.2">
      <c r="B58" s="5"/>
      <c r="D58" s="64"/>
      <c r="E58" s="64"/>
    </row>
    <row r="59" spans="1:5" x14ac:dyDescent="0.2">
      <c r="B59" s="5"/>
      <c r="D59" s="64"/>
      <c r="E59" s="64"/>
    </row>
    <row r="60" spans="1:5" x14ac:dyDescent="0.2">
      <c r="B60" s="5"/>
      <c r="D60" s="64"/>
      <c r="E60" s="64"/>
    </row>
    <row r="61" spans="1:5" x14ac:dyDescent="0.2">
      <c r="B61" s="5"/>
      <c r="D61" s="64"/>
      <c r="E61" s="64"/>
    </row>
    <row r="62" spans="1:5" x14ac:dyDescent="0.2">
      <c r="A62" s="146"/>
      <c r="B62" s="62"/>
      <c r="C62" s="146"/>
      <c r="D62" s="178"/>
      <c r="E62" s="178"/>
    </row>
    <row r="63" spans="1:5" x14ac:dyDescent="0.2">
      <c r="B63" s="5"/>
      <c r="D63" s="64"/>
      <c r="E63" s="64"/>
    </row>
    <row r="64" spans="1:5" x14ac:dyDescent="0.2">
      <c r="B64" s="5"/>
      <c r="D64" s="64"/>
      <c r="E64" s="64"/>
    </row>
    <row r="65" spans="1:5" x14ac:dyDescent="0.2">
      <c r="B65" s="5"/>
      <c r="D65" s="64"/>
      <c r="E65" s="64"/>
    </row>
    <row r="66" spans="1:5" x14ac:dyDescent="0.2">
      <c r="B66" s="5"/>
      <c r="D66" s="64"/>
      <c r="E66" s="64"/>
    </row>
    <row r="67" spans="1:5" x14ac:dyDescent="0.2">
      <c r="B67" s="5"/>
      <c r="D67" s="64"/>
      <c r="E67" s="64"/>
    </row>
    <row r="68" spans="1:5" x14ac:dyDescent="0.2">
      <c r="A68" s="146"/>
      <c r="B68" s="62"/>
      <c r="C68" s="146"/>
      <c r="D68" s="178"/>
      <c r="E68" s="178"/>
    </row>
    <row r="69" spans="1:5" x14ac:dyDescent="0.2">
      <c r="B69" s="5"/>
      <c r="D69" s="64"/>
      <c r="E69" s="64"/>
    </row>
    <row r="70" spans="1:5" x14ac:dyDescent="0.2">
      <c r="B70" s="5"/>
      <c r="D70" s="64"/>
      <c r="E70" s="64"/>
    </row>
    <row r="71" spans="1:5" x14ac:dyDescent="0.2">
      <c r="B71" s="5"/>
      <c r="D71" s="64"/>
      <c r="E71" s="64"/>
    </row>
    <row r="72" spans="1:5" x14ac:dyDescent="0.2">
      <c r="B72" s="5"/>
      <c r="D72" s="64"/>
      <c r="E72" s="64"/>
    </row>
    <row r="73" spans="1:5" x14ac:dyDescent="0.2">
      <c r="B73" s="5"/>
      <c r="D73" s="64"/>
      <c r="E73" s="64"/>
    </row>
    <row r="74" spans="1:5" x14ac:dyDescent="0.2">
      <c r="B74" s="5"/>
      <c r="D74" s="64"/>
      <c r="E74" s="64"/>
    </row>
    <row r="75" spans="1:5" x14ac:dyDescent="0.2">
      <c r="B75" s="5"/>
      <c r="D75" s="64"/>
      <c r="E75" s="64"/>
    </row>
    <row r="76" spans="1:5" x14ac:dyDescent="0.2">
      <c r="B76" s="5"/>
      <c r="D76" s="64"/>
      <c r="E76" s="64"/>
    </row>
    <row r="77" spans="1:5" x14ac:dyDescent="0.2">
      <c r="B77" s="5"/>
      <c r="D77" s="64"/>
      <c r="E77" s="64"/>
    </row>
    <row r="78" spans="1:5" x14ac:dyDescent="0.2">
      <c r="B78" s="5"/>
      <c r="D78" s="64"/>
      <c r="E78" s="64"/>
    </row>
    <row r="79" spans="1:5" x14ac:dyDescent="0.2">
      <c r="B79" s="5"/>
      <c r="D79" s="64"/>
      <c r="E79" s="64"/>
    </row>
    <row r="80" spans="1:5" x14ac:dyDescent="0.2">
      <c r="B80" s="5"/>
      <c r="D80" s="64"/>
      <c r="E80" s="64"/>
    </row>
    <row r="81" spans="1:5" x14ac:dyDescent="0.2">
      <c r="B81" s="5"/>
      <c r="D81" s="64"/>
      <c r="E81" s="64"/>
    </row>
    <row r="82" spans="1:5" x14ac:dyDescent="0.2">
      <c r="B82" s="5"/>
      <c r="D82" s="64"/>
      <c r="E82" s="64"/>
    </row>
    <row r="83" spans="1:5" x14ac:dyDescent="0.2">
      <c r="B83" s="5"/>
      <c r="D83" s="64"/>
      <c r="E83" s="64"/>
    </row>
    <row r="84" spans="1:5" x14ac:dyDescent="0.2">
      <c r="B84" s="5"/>
      <c r="D84" s="64"/>
      <c r="E84" s="64"/>
    </row>
    <row r="85" spans="1:5" x14ac:dyDescent="0.2">
      <c r="B85" s="5"/>
      <c r="D85" s="64"/>
      <c r="E85" s="64"/>
    </row>
    <row r="86" spans="1:5" x14ac:dyDescent="0.2">
      <c r="A86" s="146"/>
      <c r="B86" s="62"/>
      <c r="C86" s="146"/>
      <c r="D86" s="178"/>
      <c r="E86" s="178"/>
    </row>
    <row r="87" spans="1:5" x14ac:dyDescent="0.2">
      <c r="B87" s="5"/>
      <c r="D87" s="64"/>
      <c r="E87" s="64"/>
    </row>
    <row r="88" spans="1:5" x14ac:dyDescent="0.2">
      <c r="B88" s="5"/>
      <c r="D88" s="64"/>
      <c r="E88" s="64"/>
    </row>
    <row r="89" spans="1:5" x14ac:dyDescent="0.2">
      <c r="B89" s="5"/>
      <c r="D89" s="64"/>
      <c r="E89" s="64"/>
    </row>
    <row r="90" spans="1:5" x14ac:dyDescent="0.2">
      <c r="B90" s="5"/>
      <c r="D90" s="64"/>
      <c r="E90" s="64"/>
    </row>
    <row r="91" spans="1:5" x14ac:dyDescent="0.2">
      <c r="B91" s="5"/>
      <c r="D91" s="64"/>
      <c r="E91" s="64"/>
    </row>
    <row r="92" spans="1:5" x14ac:dyDescent="0.2">
      <c r="B92" s="5"/>
      <c r="D92" s="64"/>
      <c r="E92" s="64"/>
    </row>
    <row r="93" spans="1:5" x14ac:dyDescent="0.2">
      <c r="B93" s="5"/>
      <c r="D93" s="64"/>
      <c r="E93" s="64"/>
    </row>
    <row r="94" spans="1:5" x14ac:dyDescent="0.2">
      <c r="B94" s="5"/>
      <c r="D94" s="64"/>
      <c r="E94" s="64"/>
    </row>
    <row r="95" spans="1:5" x14ac:dyDescent="0.2">
      <c r="B95" s="5"/>
      <c r="D95" s="64"/>
      <c r="E95" s="64"/>
    </row>
    <row r="96" spans="1:5" x14ac:dyDescent="0.2">
      <c r="A96" s="146"/>
      <c r="B96" s="62"/>
      <c r="C96" s="146"/>
      <c r="D96" s="178"/>
      <c r="E96" s="178"/>
    </row>
    <row r="97" spans="1:5" x14ac:dyDescent="0.2">
      <c r="A97" s="146"/>
      <c r="B97" s="62"/>
      <c r="C97" s="146"/>
      <c r="D97" s="178"/>
      <c r="E97" s="178"/>
    </row>
    <row r="98" spans="1:5" x14ac:dyDescent="0.2">
      <c r="B98" s="5"/>
      <c r="D98" s="64"/>
      <c r="E98" s="64"/>
    </row>
    <row r="99" spans="1:5" x14ac:dyDescent="0.2">
      <c r="A99" s="146"/>
      <c r="B99" s="62"/>
      <c r="C99" s="146"/>
      <c r="D99" s="178"/>
      <c r="E99" s="178"/>
    </row>
    <row r="100" spans="1:5" x14ac:dyDescent="0.2">
      <c r="B100" s="5"/>
      <c r="D100" s="64"/>
      <c r="E100" s="64"/>
    </row>
    <row r="101" spans="1:5" x14ac:dyDescent="0.2">
      <c r="B101" s="5"/>
      <c r="D101" s="64"/>
      <c r="E101" s="64"/>
    </row>
    <row r="102" spans="1:5" x14ac:dyDescent="0.2">
      <c r="B102" s="5"/>
      <c r="D102" s="64"/>
      <c r="E102" s="64"/>
    </row>
    <row r="103" spans="1:5" x14ac:dyDescent="0.2">
      <c r="B103" s="5"/>
      <c r="D103" s="64"/>
      <c r="E103" s="64"/>
    </row>
    <row r="104" spans="1:5" x14ac:dyDescent="0.2">
      <c r="B104" s="5"/>
      <c r="D104" s="64"/>
      <c r="E104" s="64"/>
    </row>
    <row r="105" spans="1:5" x14ac:dyDescent="0.2">
      <c r="B105" s="5"/>
      <c r="D105" s="64"/>
      <c r="E105" s="64"/>
    </row>
    <row r="106" spans="1:5" x14ac:dyDescent="0.2">
      <c r="B106" s="5"/>
      <c r="D106" s="64"/>
      <c r="E106" s="64"/>
    </row>
    <row r="107" spans="1:5" x14ac:dyDescent="0.2">
      <c r="B107" s="5"/>
      <c r="D107" s="64"/>
      <c r="E107" s="64"/>
    </row>
    <row r="108" spans="1:5" x14ac:dyDescent="0.2">
      <c r="B108" s="5"/>
      <c r="D108" s="64"/>
      <c r="E108" s="64"/>
    </row>
    <row r="109" spans="1:5" x14ac:dyDescent="0.2">
      <c r="B109" s="5"/>
      <c r="D109" s="64"/>
      <c r="E109" s="64"/>
    </row>
    <row r="110" spans="1:5" x14ac:dyDescent="0.2">
      <c r="B110" s="5"/>
      <c r="D110" s="64"/>
      <c r="E110" s="64"/>
    </row>
    <row r="111" spans="1:5" x14ac:dyDescent="0.2">
      <c r="B111" s="5"/>
      <c r="D111" s="64"/>
      <c r="E111" s="64"/>
    </row>
    <row r="112" spans="1:5" x14ac:dyDescent="0.2">
      <c r="A112" s="146"/>
      <c r="B112" s="5"/>
      <c r="C112" s="146"/>
      <c r="D112" s="178"/>
      <c r="E112" s="178"/>
    </row>
    <row r="113" spans="2:5" x14ac:dyDescent="0.2">
      <c r="B113" s="5"/>
      <c r="D113" s="64"/>
      <c r="E113" s="64"/>
    </row>
    <row r="114" spans="2:5" x14ac:dyDescent="0.2">
      <c r="B114" s="5"/>
      <c r="D114" s="64"/>
      <c r="E114" s="64"/>
    </row>
    <row r="115" spans="2:5" x14ac:dyDescent="0.2">
      <c r="B115" s="5"/>
      <c r="D115" s="64"/>
      <c r="E115" s="64"/>
    </row>
    <row r="116" spans="2:5" x14ac:dyDescent="0.2">
      <c r="B116" s="5"/>
      <c r="D116" s="64"/>
      <c r="E116" s="64"/>
    </row>
    <row r="117" spans="2:5" x14ac:dyDescent="0.2">
      <c r="B117" s="5"/>
      <c r="D117" s="64"/>
      <c r="E117" s="64"/>
    </row>
    <row r="118" spans="2:5" x14ac:dyDescent="0.2">
      <c r="B118" s="5"/>
      <c r="D118" s="64"/>
      <c r="E118" s="64"/>
    </row>
    <row r="119" spans="2:5" x14ac:dyDescent="0.2">
      <c r="B119" s="5"/>
      <c r="D119" s="64"/>
      <c r="E119" s="64"/>
    </row>
    <row r="120" spans="2:5" x14ac:dyDescent="0.2">
      <c r="B120" s="5"/>
      <c r="D120" s="64"/>
      <c r="E120" s="64"/>
    </row>
    <row r="121" spans="2:5" x14ac:dyDescent="0.2">
      <c r="B121" s="5"/>
      <c r="D121" s="64"/>
      <c r="E121" s="64"/>
    </row>
    <row r="122" spans="2:5" x14ac:dyDescent="0.2">
      <c r="B122" s="5"/>
      <c r="D122" s="64"/>
      <c r="E122" s="64"/>
    </row>
    <row r="123" spans="2:5" x14ac:dyDescent="0.2">
      <c r="B123" s="5"/>
      <c r="D123" s="64"/>
      <c r="E123" s="64"/>
    </row>
    <row r="124" spans="2:5" x14ac:dyDescent="0.2">
      <c r="B124" s="5"/>
      <c r="D124" s="64"/>
      <c r="E124" s="64"/>
    </row>
    <row r="125" spans="2:5" x14ac:dyDescent="0.2">
      <c r="B125" s="5"/>
      <c r="D125" s="64"/>
      <c r="E125" s="64"/>
    </row>
    <row r="126" spans="2:5" x14ac:dyDescent="0.2">
      <c r="B126" s="5"/>
      <c r="D126" s="64"/>
      <c r="E126" s="64"/>
    </row>
    <row r="127" spans="2:5" x14ac:dyDescent="0.2">
      <c r="B127" s="5"/>
      <c r="D127" s="64"/>
      <c r="E127" s="64"/>
    </row>
    <row r="128" spans="2:5" x14ac:dyDescent="0.2">
      <c r="B128" s="5"/>
      <c r="D128" s="64"/>
      <c r="E128" s="64"/>
    </row>
    <row r="129" spans="2:5" x14ac:dyDescent="0.2">
      <c r="B129" s="5"/>
      <c r="D129" s="64"/>
      <c r="E129" s="64"/>
    </row>
    <row r="130" spans="2:5" x14ac:dyDescent="0.2">
      <c r="B130" s="5"/>
      <c r="D130" s="64"/>
      <c r="E130" s="64"/>
    </row>
    <row r="131" spans="2:5" x14ac:dyDescent="0.2">
      <c r="B131" s="5"/>
      <c r="D131" s="64"/>
      <c r="E131" s="64"/>
    </row>
    <row r="132" spans="2:5" x14ac:dyDescent="0.2">
      <c r="B132" s="5"/>
      <c r="D132" s="64"/>
      <c r="E132" s="64"/>
    </row>
    <row r="133" spans="2:5" x14ac:dyDescent="0.2">
      <c r="B133" s="5"/>
      <c r="D133" s="64"/>
      <c r="E133" s="64"/>
    </row>
    <row r="134" spans="2:5" x14ac:dyDescent="0.2">
      <c r="B134" s="5"/>
    </row>
    <row r="135" spans="2:5" x14ac:dyDescent="0.2">
      <c r="B135" s="5"/>
    </row>
    <row r="136" spans="2:5" x14ac:dyDescent="0.2">
      <c r="B136" s="5"/>
    </row>
    <row r="137" spans="2:5" x14ac:dyDescent="0.2">
      <c r="B137" s="5"/>
    </row>
    <row r="138" spans="2:5" x14ac:dyDescent="0.2">
      <c r="B138" s="5"/>
    </row>
    <row r="139" spans="2:5" x14ac:dyDescent="0.2">
      <c r="B139" s="5"/>
    </row>
    <row r="140" spans="2:5" x14ac:dyDescent="0.2">
      <c r="B140" s="5"/>
    </row>
    <row r="141" spans="2:5" x14ac:dyDescent="0.2">
      <c r="B141" s="5"/>
    </row>
    <row r="142" spans="2:5" x14ac:dyDescent="0.2">
      <c r="B142" s="5"/>
    </row>
    <row r="143" spans="2:5" x14ac:dyDescent="0.2">
      <c r="B143" s="5"/>
    </row>
    <row r="144" spans="2:5"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sheetData>
  <mergeCells count="1">
    <mergeCell ref="H1:I1"/>
  </mergeCells>
  <hyperlinks>
    <hyperlink ref="H1:I1" location="Index!A1" display="Regresar al Índice" xr:uid="{995D5E9C-F629-475B-AE75-E41566698075}"/>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0FD79-8290-4CE3-AA00-5784F2EAD3D8}">
  <sheetPr codeName="Hoja54"/>
  <dimension ref="A1:DN74"/>
  <sheetViews>
    <sheetView topLeftCell="DK1" workbookViewId="0"/>
  </sheetViews>
  <sheetFormatPr baseColWidth="10" defaultColWidth="9.140625" defaultRowHeight="12.75" x14ac:dyDescent="0.2"/>
  <cols>
    <col min="1" max="1" width="60.7109375" style="82" customWidth="1" collapsed="1"/>
    <col min="2" max="2" width="19.85546875" style="82" customWidth="1" collapsed="1"/>
    <col min="3" max="3" width="11.28515625" style="82" bestFit="1" customWidth="1" collapsed="1"/>
    <col min="4" max="4" width="12" style="82" bestFit="1" customWidth="1" collapsed="1"/>
    <col min="5" max="5" width="12" style="82" customWidth="1" collapsed="1"/>
    <col min="6" max="6" width="17.28515625" style="82" bestFit="1" customWidth="1" collapsed="1"/>
    <col min="7" max="7" width="9.7109375" style="82" customWidth="1" collapsed="1"/>
    <col min="8" max="8" width="14.42578125" style="82" bestFit="1" customWidth="1" collapsed="1"/>
    <col min="9" max="10" width="9.7109375" style="82" customWidth="1" collapsed="1"/>
    <col min="11" max="11" width="11.28515625" style="82" bestFit="1" customWidth="1" collapsed="1"/>
    <col min="12" max="12" width="10.140625" style="82" bestFit="1" customWidth="1"/>
    <col min="13" max="13" width="11.28515625" style="82" bestFit="1" customWidth="1"/>
    <col min="14" max="14" width="10.140625" style="82" bestFit="1" customWidth="1"/>
    <col min="15" max="15" width="11.28515625" style="82" bestFit="1" customWidth="1"/>
    <col min="16" max="16" width="10.140625" style="82" bestFit="1" customWidth="1"/>
    <col min="17" max="17" width="11.28515625" style="82" bestFit="1" customWidth="1"/>
    <col min="18" max="18" width="10.140625" style="82" bestFit="1" customWidth="1"/>
    <col min="19" max="19" width="11.28515625" style="82" bestFit="1" customWidth="1"/>
    <col min="20" max="20" width="10.140625" style="82" bestFit="1" customWidth="1"/>
    <col min="21" max="21" width="11.28515625" style="82" bestFit="1" customWidth="1"/>
    <col min="22" max="31" width="10.140625" style="82" bestFit="1" customWidth="1"/>
    <col min="32" max="34" width="9.28515625" style="82" bestFit="1" customWidth="1"/>
    <col min="35" max="35" width="13.28515625" style="82" bestFit="1" customWidth="1" collapsed="1"/>
    <col min="36" max="37" width="9.28515625" style="82" bestFit="1" customWidth="1"/>
    <col min="38" max="38" width="10.140625" style="82" bestFit="1" customWidth="1"/>
    <col min="39" max="39" width="11.28515625" style="82" bestFit="1" customWidth="1"/>
    <col min="40" max="40" width="10.140625" style="82" bestFit="1" customWidth="1"/>
    <col min="41" max="41" width="13.28515625" style="82" bestFit="1" customWidth="1" collapsed="1"/>
    <col min="42" max="44" width="10.140625" style="82" bestFit="1" customWidth="1"/>
    <col min="45" max="45" width="13.28515625" style="82" bestFit="1" customWidth="1" collapsed="1"/>
    <col min="46" max="59" width="10.140625" style="82" bestFit="1" customWidth="1"/>
    <col min="60" max="116" width="9.28515625" style="82" bestFit="1" customWidth="1"/>
    <col min="117" max="117" width="12.7109375" style="82" bestFit="1" customWidth="1"/>
    <col min="118" max="118" width="9.28515625" style="82" bestFit="1" customWidth="1"/>
    <col min="119" max="16384" width="9.140625" style="82"/>
  </cols>
  <sheetData>
    <row r="1" spans="1:118" ht="15" x14ac:dyDescent="0.25">
      <c r="A1" s="27" t="s">
        <v>1867</v>
      </c>
      <c r="B1" s="82" t="s">
        <v>53</v>
      </c>
      <c r="C1" s="82" t="s">
        <v>53</v>
      </c>
      <c r="D1" s="82" t="s">
        <v>53</v>
      </c>
      <c r="E1" s="82" t="s">
        <v>53</v>
      </c>
      <c r="F1" s="82" t="s">
        <v>53</v>
      </c>
      <c r="G1" s="82" t="s">
        <v>53</v>
      </c>
      <c r="H1" s="151" t="s">
        <v>1294</v>
      </c>
      <c r="I1" s="151"/>
    </row>
    <row r="2" spans="1:118" x14ac:dyDescent="0.2">
      <c r="A2" s="82" t="s">
        <v>141</v>
      </c>
      <c r="B2" s="82" t="s">
        <v>53</v>
      </c>
      <c r="C2" s="82" t="s">
        <v>53</v>
      </c>
      <c r="D2" s="82" t="s">
        <v>53</v>
      </c>
      <c r="E2" s="82" t="s">
        <v>53</v>
      </c>
      <c r="F2" s="82" t="s">
        <v>53</v>
      </c>
      <c r="G2" s="82" t="s">
        <v>53</v>
      </c>
      <c r="H2" s="82" t="s">
        <v>53</v>
      </c>
    </row>
    <row r="6" spans="1:118" x14ac:dyDescent="0.2">
      <c r="A6" s="82" t="s">
        <v>2</v>
      </c>
      <c r="B6" s="82" t="s">
        <v>1139</v>
      </c>
      <c r="C6" s="82" t="s">
        <v>1140</v>
      </c>
      <c r="D6" s="82" t="s">
        <v>1141</v>
      </c>
      <c r="E6" s="82" t="s">
        <v>1120</v>
      </c>
      <c r="F6" s="82" t="s">
        <v>1134</v>
      </c>
      <c r="G6" s="82" t="s">
        <v>1142</v>
      </c>
      <c r="H6" s="82" t="s">
        <v>1143</v>
      </c>
      <c r="I6" s="82" t="s">
        <v>1144</v>
      </c>
      <c r="J6" s="82" t="s">
        <v>1145</v>
      </c>
      <c r="K6" s="82" t="s">
        <v>1146</v>
      </c>
      <c r="L6" s="82" t="s">
        <v>1147</v>
      </c>
      <c r="M6" s="82" t="s">
        <v>1148</v>
      </c>
      <c r="N6" s="82" t="s">
        <v>1149</v>
      </c>
      <c r="O6" s="82" t="s">
        <v>1150</v>
      </c>
      <c r="P6" s="82" t="s">
        <v>1151</v>
      </c>
      <c r="Q6" s="82" t="s">
        <v>1121</v>
      </c>
      <c r="R6" s="82" t="s">
        <v>1135</v>
      </c>
      <c r="S6" s="82" t="s">
        <v>1152</v>
      </c>
      <c r="T6" s="82" t="s">
        <v>1153</v>
      </c>
      <c r="U6" s="82" t="s">
        <v>1154</v>
      </c>
      <c r="V6" s="82" t="s">
        <v>1155</v>
      </c>
      <c r="W6" s="82" t="s">
        <v>1156</v>
      </c>
      <c r="X6" s="82" t="s">
        <v>1157</v>
      </c>
      <c r="Y6" s="82" t="s">
        <v>1158</v>
      </c>
      <c r="Z6" s="82" t="s">
        <v>1159</v>
      </c>
      <c r="AA6" s="82" t="s">
        <v>1160</v>
      </c>
      <c r="AB6" s="82" t="s">
        <v>1161</v>
      </c>
      <c r="AC6" s="82" t="s">
        <v>1122</v>
      </c>
      <c r="AD6" s="82" t="s">
        <v>1136</v>
      </c>
      <c r="AE6" s="82" t="s">
        <v>1162</v>
      </c>
      <c r="AF6" s="82" t="s">
        <v>1163</v>
      </c>
      <c r="AG6" s="82" t="s">
        <v>1164</v>
      </c>
      <c r="AH6" s="82" t="s">
        <v>1165</v>
      </c>
      <c r="AI6" s="82" t="s">
        <v>1166</v>
      </c>
      <c r="AJ6" s="82" t="s">
        <v>1167</v>
      </c>
      <c r="AK6" s="82" t="s">
        <v>1168</v>
      </c>
      <c r="AL6" s="82" t="s">
        <v>1169</v>
      </c>
      <c r="AM6" s="82" t="s">
        <v>1118</v>
      </c>
      <c r="AN6" s="82" t="s">
        <v>1110</v>
      </c>
      <c r="AO6" s="82" t="s">
        <v>1123</v>
      </c>
      <c r="AP6" s="82" t="s">
        <v>1137</v>
      </c>
      <c r="AQ6" s="82" t="s">
        <v>1170</v>
      </c>
      <c r="AR6" s="82" t="s">
        <v>1171</v>
      </c>
      <c r="AS6" s="82" t="s">
        <v>1172</v>
      </c>
      <c r="AT6" s="82" t="s">
        <v>1173</v>
      </c>
      <c r="AU6" s="82" t="s">
        <v>1174</v>
      </c>
      <c r="AV6" s="82" t="s">
        <v>1175</v>
      </c>
      <c r="AW6" s="82" t="s">
        <v>1176</v>
      </c>
      <c r="AX6" s="82" t="s">
        <v>1177</v>
      </c>
      <c r="AY6" s="82" t="s">
        <v>1099</v>
      </c>
      <c r="AZ6" s="82" t="s">
        <v>1111</v>
      </c>
      <c r="BA6" s="82" t="s">
        <v>1124</v>
      </c>
      <c r="BB6" s="82" t="s">
        <v>1138</v>
      </c>
      <c r="BC6" s="82" t="s">
        <v>1248</v>
      </c>
      <c r="BD6" s="82" t="s">
        <v>1291</v>
      </c>
      <c r="BE6" s="82" t="s">
        <v>1515</v>
      </c>
      <c r="BF6" s="82" t="s">
        <v>1543</v>
      </c>
      <c r="BG6" s="82" t="s">
        <v>1767</v>
      </c>
      <c r="BH6" s="82" t="s">
        <v>1178</v>
      </c>
      <c r="BI6" s="82" t="s">
        <v>1179</v>
      </c>
      <c r="BJ6" s="82" t="s">
        <v>1180</v>
      </c>
      <c r="BK6" s="82" t="s">
        <v>1181</v>
      </c>
      <c r="BL6" s="82" t="s">
        <v>1182</v>
      </c>
      <c r="BM6" s="82" t="s">
        <v>1183</v>
      </c>
      <c r="BN6" s="82" t="s">
        <v>1184</v>
      </c>
      <c r="BO6" s="82" t="s">
        <v>1185</v>
      </c>
      <c r="BP6" s="82" t="s">
        <v>1186</v>
      </c>
      <c r="BQ6" s="82" t="s">
        <v>1187</v>
      </c>
      <c r="BR6" s="82" t="s">
        <v>1188</v>
      </c>
      <c r="BS6" s="82" t="s">
        <v>1189</v>
      </c>
      <c r="BT6" s="82" t="s">
        <v>1190</v>
      </c>
      <c r="BU6" s="82" t="s">
        <v>1191</v>
      </c>
      <c r="BV6" s="82" t="s">
        <v>1192</v>
      </c>
      <c r="BW6" s="82" t="s">
        <v>1193</v>
      </c>
      <c r="BX6" s="82" t="s">
        <v>1194</v>
      </c>
      <c r="BY6" s="82" t="s">
        <v>1195</v>
      </c>
      <c r="BZ6" s="82" t="s">
        <v>1196</v>
      </c>
      <c r="CA6" s="82" t="s">
        <v>1197</v>
      </c>
      <c r="CB6" s="82" t="s">
        <v>1198</v>
      </c>
      <c r="CC6" s="82" t="s">
        <v>1199</v>
      </c>
      <c r="CD6" s="82" t="s">
        <v>1200</v>
      </c>
      <c r="CE6" s="82" t="s">
        <v>1201</v>
      </c>
      <c r="CF6" s="82" t="s">
        <v>1202</v>
      </c>
      <c r="CG6" s="82" t="s">
        <v>1203</v>
      </c>
      <c r="CH6" s="82" t="s">
        <v>1204</v>
      </c>
      <c r="CI6" s="82" t="s">
        <v>1205</v>
      </c>
      <c r="CJ6" s="82" t="s">
        <v>1206</v>
      </c>
      <c r="CK6" s="82" t="s">
        <v>1207</v>
      </c>
      <c r="CL6" s="82" t="s">
        <v>1208</v>
      </c>
      <c r="CM6" s="82" t="s">
        <v>1209</v>
      </c>
      <c r="CN6" s="82" t="s">
        <v>1210</v>
      </c>
      <c r="CO6" s="82" t="s">
        <v>1211</v>
      </c>
      <c r="CP6" s="82" t="s">
        <v>1212</v>
      </c>
      <c r="CQ6" s="82" t="s">
        <v>1213</v>
      </c>
      <c r="CR6" s="82" t="s">
        <v>1214</v>
      </c>
      <c r="CS6" s="82" t="s">
        <v>1215</v>
      </c>
      <c r="CT6" s="82" t="s">
        <v>1216</v>
      </c>
      <c r="CU6" s="82" t="s">
        <v>1217</v>
      </c>
      <c r="CV6" s="82" t="s">
        <v>1218</v>
      </c>
      <c r="CW6" s="82" t="s">
        <v>1219</v>
      </c>
      <c r="CX6" s="82" t="s">
        <v>1220</v>
      </c>
      <c r="CY6" s="82" t="s">
        <v>1221</v>
      </c>
      <c r="CZ6" s="82" t="s">
        <v>1222</v>
      </c>
      <c r="DA6" s="82" t="s">
        <v>1223</v>
      </c>
      <c r="DB6" s="82" t="s">
        <v>1224</v>
      </c>
      <c r="DC6" s="82" t="s">
        <v>1225</v>
      </c>
      <c r="DD6" s="82" t="s">
        <v>1249</v>
      </c>
      <c r="DE6" s="82" t="s">
        <v>1292</v>
      </c>
      <c r="DF6" s="82" t="s">
        <v>1516</v>
      </c>
      <c r="DG6" s="82" t="s">
        <v>1575</v>
      </c>
      <c r="DH6" s="82" t="s">
        <v>1773</v>
      </c>
      <c r="DI6" s="82" t="s">
        <v>1226</v>
      </c>
      <c r="DJ6" s="82" t="s">
        <v>1227</v>
      </c>
      <c r="DK6" s="82" t="s">
        <v>1228</v>
      </c>
      <c r="DL6" s="82" t="s">
        <v>1229</v>
      </c>
      <c r="DM6" s="82" t="s">
        <v>1230</v>
      </c>
      <c r="DN6" s="82" t="s">
        <v>1774</v>
      </c>
    </row>
    <row r="7" spans="1:118" x14ac:dyDescent="0.2">
      <c r="A7" s="82" t="s">
        <v>9</v>
      </c>
      <c r="B7" s="251">
        <v>3488961</v>
      </c>
      <c r="C7" s="251">
        <v>3410841</v>
      </c>
      <c r="D7" s="251">
        <v>3397499</v>
      </c>
      <c r="E7" s="251">
        <v>3412383</v>
      </c>
      <c r="F7" s="251">
        <v>3424724</v>
      </c>
      <c r="G7" s="251">
        <v>3431043</v>
      </c>
      <c r="H7" s="251">
        <v>3452240</v>
      </c>
      <c r="I7" s="251">
        <v>3455126</v>
      </c>
      <c r="J7" s="251">
        <v>3467965</v>
      </c>
      <c r="K7" s="251">
        <v>3471446</v>
      </c>
      <c r="L7" s="82">
        <v>3496237</v>
      </c>
      <c r="M7" s="251">
        <v>3528633</v>
      </c>
      <c r="N7" s="82">
        <v>3540813</v>
      </c>
      <c r="O7" s="251">
        <v>3470048</v>
      </c>
      <c r="P7" s="82">
        <v>3434243</v>
      </c>
      <c r="Q7" s="251">
        <v>3447038</v>
      </c>
      <c r="R7" s="82">
        <v>3435535</v>
      </c>
      <c r="S7" s="251">
        <v>3329731</v>
      </c>
      <c r="T7" s="82">
        <v>3272727</v>
      </c>
      <c r="U7" s="251">
        <v>3263299</v>
      </c>
      <c r="V7" s="82">
        <v>3257082</v>
      </c>
      <c r="W7" s="82">
        <v>3251617</v>
      </c>
      <c r="X7" s="82">
        <v>3248637</v>
      </c>
      <c r="Y7" s="82">
        <v>3285539</v>
      </c>
      <c r="Z7" s="82">
        <v>3309725</v>
      </c>
      <c r="AA7" s="82">
        <v>3246669</v>
      </c>
      <c r="AB7" s="82">
        <v>3217900</v>
      </c>
      <c r="AC7" s="82">
        <v>3216913</v>
      </c>
      <c r="AD7" s="82">
        <v>3213626</v>
      </c>
      <c r="AE7" s="82">
        <v>3216137</v>
      </c>
      <c r="AF7" s="82">
        <v>3236212</v>
      </c>
      <c r="AG7" s="82">
        <v>3230475</v>
      </c>
      <c r="AH7" s="82">
        <v>3240746</v>
      </c>
      <c r="AI7" s="265">
        <v>3262318</v>
      </c>
      <c r="AJ7" s="82">
        <v>3285182</v>
      </c>
      <c r="AK7" s="82">
        <v>3311635</v>
      </c>
      <c r="AL7" s="82">
        <v>3348570</v>
      </c>
      <c r="AM7" s="251">
        <v>3312592</v>
      </c>
      <c r="AN7" s="82">
        <v>3301167</v>
      </c>
      <c r="AO7" s="265">
        <v>3321460</v>
      </c>
      <c r="AP7" s="82">
        <v>3323522</v>
      </c>
      <c r="AQ7" s="82">
        <v>3326256</v>
      </c>
      <c r="AR7" s="82">
        <v>3326061</v>
      </c>
      <c r="AS7" s="265">
        <v>3337399</v>
      </c>
      <c r="AT7" s="82">
        <v>3347891</v>
      </c>
      <c r="AU7" s="82">
        <v>3367457</v>
      </c>
      <c r="AV7" s="82">
        <v>3397330</v>
      </c>
      <c r="AW7" s="82">
        <v>3427062</v>
      </c>
      <c r="AX7" s="82">
        <v>3441069</v>
      </c>
      <c r="AY7" s="82">
        <v>3394982</v>
      </c>
      <c r="AZ7" s="82">
        <v>3378694</v>
      </c>
      <c r="BA7" s="82">
        <v>3397269</v>
      </c>
      <c r="BB7" s="82">
        <v>3411513</v>
      </c>
      <c r="BC7" s="82">
        <v>3421435</v>
      </c>
      <c r="BD7" s="82">
        <v>3434727</v>
      </c>
      <c r="BE7" s="82">
        <v>3435501</v>
      </c>
      <c r="BF7" s="82">
        <v>3437595</v>
      </c>
      <c r="BG7" s="82">
        <v>3457511</v>
      </c>
      <c r="BH7" s="82">
        <v>12839</v>
      </c>
      <c r="BI7" s="82">
        <v>3481</v>
      </c>
      <c r="BJ7" s="82">
        <v>24791</v>
      </c>
      <c r="BK7" s="82">
        <v>32396</v>
      </c>
      <c r="BL7" s="82">
        <v>12180</v>
      </c>
      <c r="BM7" s="82">
        <v>-70765</v>
      </c>
      <c r="BN7" s="82">
        <v>-35805</v>
      </c>
      <c r="BO7" s="82">
        <v>12795</v>
      </c>
      <c r="BP7" s="82">
        <v>-11503</v>
      </c>
      <c r="BQ7" s="82">
        <v>-105804</v>
      </c>
      <c r="BR7" s="82">
        <v>-57004</v>
      </c>
      <c r="BS7" s="82">
        <v>-9428</v>
      </c>
      <c r="BT7" s="82">
        <v>-6217</v>
      </c>
      <c r="BU7" s="82">
        <v>-5465</v>
      </c>
      <c r="BV7" s="82">
        <v>-2980</v>
      </c>
      <c r="BW7" s="82">
        <v>36902</v>
      </c>
      <c r="BX7" s="82">
        <v>24186</v>
      </c>
      <c r="BY7" s="82">
        <v>-63056</v>
      </c>
      <c r="BZ7" s="82">
        <v>-28769</v>
      </c>
      <c r="CA7" s="82">
        <v>-987</v>
      </c>
      <c r="CB7" s="82">
        <v>-78120</v>
      </c>
      <c r="CC7" s="82">
        <v>-3287</v>
      </c>
      <c r="CD7" s="82">
        <v>2511</v>
      </c>
      <c r="CE7" s="82">
        <v>20075</v>
      </c>
      <c r="CF7" s="82">
        <v>-5737</v>
      </c>
      <c r="CG7" s="82">
        <v>10271</v>
      </c>
      <c r="CH7" s="82">
        <v>21572</v>
      </c>
      <c r="CI7" s="82">
        <v>22864</v>
      </c>
      <c r="CJ7" s="82">
        <v>26453</v>
      </c>
      <c r="CK7" s="82">
        <v>36935</v>
      </c>
      <c r="CL7" s="82">
        <v>-35978</v>
      </c>
      <c r="CM7" s="82">
        <v>-13342</v>
      </c>
      <c r="CN7" s="82">
        <v>-11425</v>
      </c>
      <c r="CO7" s="82">
        <v>20293</v>
      </c>
      <c r="CP7" s="82">
        <v>2062</v>
      </c>
      <c r="CQ7" s="82">
        <v>2734</v>
      </c>
      <c r="CR7" s="82">
        <v>-195</v>
      </c>
      <c r="CS7" s="82">
        <v>11338</v>
      </c>
      <c r="CT7" s="82">
        <v>10492</v>
      </c>
      <c r="CU7" s="82">
        <v>19566</v>
      </c>
      <c r="CV7" s="82">
        <v>29873</v>
      </c>
      <c r="CW7" s="82">
        <v>29732</v>
      </c>
      <c r="CX7" s="82">
        <v>14884</v>
      </c>
      <c r="CY7" s="82">
        <v>14007</v>
      </c>
      <c r="CZ7" s="82">
        <v>-46087</v>
      </c>
      <c r="DA7" s="82">
        <v>-16288</v>
      </c>
      <c r="DB7" s="82">
        <v>18575</v>
      </c>
      <c r="DC7" s="82">
        <v>14244</v>
      </c>
      <c r="DD7" s="82">
        <v>9922</v>
      </c>
      <c r="DE7" s="82">
        <v>13292</v>
      </c>
      <c r="DF7" s="82">
        <v>774</v>
      </c>
      <c r="DG7" s="82">
        <v>2094</v>
      </c>
      <c r="DH7" s="82">
        <v>19916</v>
      </c>
      <c r="DI7" s="82">
        <v>12341</v>
      </c>
      <c r="DJ7" s="82">
        <v>6319</v>
      </c>
      <c r="DK7" s="82">
        <v>21197</v>
      </c>
      <c r="DL7" s="82">
        <v>2886</v>
      </c>
      <c r="DM7" s="251">
        <v>-31450</v>
      </c>
      <c r="DN7" s="251">
        <v>33</v>
      </c>
    </row>
    <row r="8" spans="1:118" x14ac:dyDescent="0.2">
      <c r="A8" s="82" t="s">
        <v>15</v>
      </c>
      <c r="B8" s="251">
        <v>159528</v>
      </c>
      <c r="C8" s="251">
        <v>157793</v>
      </c>
      <c r="D8" s="251">
        <v>153122</v>
      </c>
      <c r="E8" s="251">
        <v>153381</v>
      </c>
      <c r="F8" s="251">
        <v>153156</v>
      </c>
      <c r="G8" s="251">
        <v>156272</v>
      </c>
      <c r="H8" s="251">
        <v>154740</v>
      </c>
      <c r="I8" s="251">
        <v>153959</v>
      </c>
      <c r="J8" s="251">
        <v>155107</v>
      </c>
      <c r="K8" s="251">
        <v>152947</v>
      </c>
      <c r="L8" s="82">
        <v>153423</v>
      </c>
      <c r="M8" s="251">
        <v>156065</v>
      </c>
      <c r="N8" s="82">
        <v>158749</v>
      </c>
      <c r="O8" s="251">
        <v>159549</v>
      </c>
      <c r="P8" s="82">
        <v>154933</v>
      </c>
      <c r="Q8" s="251">
        <v>156351</v>
      </c>
      <c r="R8" s="82">
        <v>150668</v>
      </c>
      <c r="S8" s="251">
        <v>146499</v>
      </c>
      <c r="T8" s="82">
        <v>144039</v>
      </c>
      <c r="U8" s="251">
        <v>142800</v>
      </c>
      <c r="V8" s="82">
        <v>143693</v>
      </c>
      <c r="W8" s="82">
        <v>144572</v>
      </c>
      <c r="X8" s="82">
        <v>144513</v>
      </c>
      <c r="Y8" s="82">
        <v>147179</v>
      </c>
      <c r="Z8" s="82">
        <v>147726</v>
      </c>
      <c r="AA8" s="82">
        <v>146771</v>
      </c>
      <c r="AB8" s="82">
        <v>142961</v>
      </c>
      <c r="AC8" s="82">
        <v>143318</v>
      </c>
      <c r="AD8" s="82">
        <v>147015</v>
      </c>
      <c r="AE8" s="82">
        <v>147121</v>
      </c>
      <c r="AF8" s="82">
        <f>AA8-Z8</f>
        <v>-955</v>
      </c>
      <c r="AG8" s="82">
        <f t="shared" ref="AG8:AJ23" si="0">AB8-AA8</f>
        <v>-3810</v>
      </c>
      <c r="AH8" s="82">
        <f t="shared" si="0"/>
        <v>357</v>
      </c>
      <c r="AI8" s="265">
        <f t="shared" si="0"/>
        <v>3697</v>
      </c>
      <c r="AJ8" s="82">
        <f t="shared" si="0"/>
        <v>106</v>
      </c>
      <c r="AK8" s="82">
        <f>SUM(AF8:AJ8)</f>
        <v>-605</v>
      </c>
      <c r="AL8" s="82">
        <v>150690</v>
      </c>
      <c r="AM8" s="251">
        <v>153546</v>
      </c>
      <c r="AN8" s="82">
        <v>147486</v>
      </c>
      <c r="AO8" s="265">
        <v>149507</v>
      </c>
      <c r="AP8" s="82">
        <v>150643</v>
      </c>
      <c r="AQ8" s="82">
        <v>150848</v>
      </c>
      <c r="AR8" s="82">
        <v>150869</v>
      </c>
      <c r="AS8" s="265">
        <v>151181</v>
      </c>
      <c r="AT8" s="82">
        <v>152967</v>
      </c>
      <c r="AU8" s="82">
        <v>152213</v>
      </c>
      <c r="AV8" s="82">
        <v>153337</v>
      </c>
      <c r="AW8" s="82">
        <v>156353</v>
      </c>
      <c r="AX8" s="82">
        <v>158615</v>
      </c>
      <c r="AY8" s="82">
        <v>159520</v>
      </c>
      <c r="AZ8" s="82">
        <v>156417</v>
      </c>
      <c r="BA8" s="82">
        <v>157749</v>
      </c>
      <c r="BB8" s="82">
        <v>158225</v>
      </c>
      <c r="BC8" s="82">
        <v>158324</v>
      </c>
      <c r="BD8" s="82">
        <v>157429</v>
      </c>
      <c r="BE8" s="82">
        <v>158647</v>
      </c>
      <c r="BF8" s="82">
        <v>161654</v>
      </c>
      <c r="BG8" s="82">
        <v>160276</v>
      </c>
      <c r="BH8" s="82">
        <v>1148</v>
      </c>
      <c r="BI8" s="82">
        <v>-2160</v>
      </c>
      <c r="BJ8" s="82">
        <v>476</v>
      </c>
      <c r="BK8" s="82">
        <v>2642</v>
      </c>
      <c r="BL8" s="82">
        <v>2684</v>
      </c>
      <c r="BM8" s="82">
        <v>800</v>
      </c>
      <c r="BN8" s="82">
        <v>-4616</v>
      </c>
      <c r="BO8" s="82">
        <v>1418</v>
      </c>
      <c r="BP8" s="82">
        <v>-5683</v>
      </c>
      <c r="BQ8" s="82">
        <v>-4169</v>
      </c>
      <c r="BR8" s="82">
        <v>-2460</v>
      </c>
      <c r="BS8" s="82">
        <v>-1239</v>
      </c>
      <c r="BT8" s="82">
        <v>893</v>
      </c>
      <c r="BU8" s="82">
        <v>879</v>
      </c>
      <c r="BV8" s="82">
        <v>-59</v>
      </c>
      <c r="BW8" s="82">
        <v>2666</v>
      </c>
      <c r="BX8" s="82">
        <v>547</v>
      </c>
      <c r="BY8" s="82">
        <v>-955</v>
      </c>
      <c r="BZ8" s="82">
        <v>-3810</v>
      </c>
      <c r="CA8" s="82">
        <v>357</v>
      </c>
      <c r="CB8" s="82">
        <v>-1735</v>
      </c>
      <c r="CC8" s="82">
        <v>3697</v>
      </c>
      <c r="CD8" s="82">
        <v>106</v>
      </c>
      <c r="CE8" s="82">
        <v>779</v>
      </c>
      <c r="CF8" s="82">
        <v>721</v>
      </c>
      <c r="CG8" s="82">
        <v>2605</v>
      </c>
      <c r="CH8" s="82">
        <v>-2948</v>
      </c>
      <c r="CI8" s="82">
        <v>-1492</v>
      </c>
      <c r="CJ8" s="82">
        <v>2851</v>
      </c>
      <c r="CK8" s="82">
        <v>1053</v>
      </c>
      <c r="CL8" s="82">
        <v>2856</v>
      </c>
      <c r="CM8" s="82">
        <v>-4671</v>
      </c>
      <c r="CN8" s="82">
        <v>-6060</v>
      </c>
      <c r="CO8" s="82">
        <v>2021</v>
      </c>
      <c r="CP8" s="82">
        <v>1136</v>
      </c>
      <c r="CQ8" s="82">
        <v>205</v>
      </c>
      <c r="CR8" s="82">
        <v>21</v>
      </c>
      <c r="CS8" s="82">
        <v>312</v>
      </c>
      <c r="CT8" s="82">
        <v>1786</v>
      </c>
      <c r="CU8" s="82">
        <v>-754</v>
      </c>
      <c r="CV8" s="82">
        <v>1124</v>
      </c>
      <c r="CW8" s="82">
        <v>3016</v>
      </c>
      <c r="CX8" s="82">
        <v>259</v>
      </c>
      <c r="CY8" s="82">
        <v>2262</v>
      </c>
      <c r="CZ8" s="82">
        <v>905</v>
      </c>
      <c r="DA8" s="82">
        <v>-3103</v>
      </c>
      <c r="DB8" s="82">
        <v>1332</v>
      </c>
      <c r="DC8" s="82">
        <v>476</v>
      </c>
      <c r="DD8" s="82">
        <v>99</v>
      </c>
      <c r="DE8" s="82">
        <v>-895</v>
      </c>
      <c r="DF8" s="82">
        <v>1218</v>
      </c>
      <c r="DG8" s="82">
        <v>3007</v>
      </c>
      <c r="DH8" s="82">
        <v>-1378</v>
      </c>
      <c r="DI8" s="82">
        <v>-225</v>
      </c>
      <c r="DJ8" s="82">
        <v>3116</v>
      </c>
      <c r="DK8" s="82">
        <v>-1532</v>
      </c>
      <c r="DL8" s="82">
        <v>-781</v>
      </c>
      <c r="DM8" s="251">
        <v>748</v>
      </c>
      <c r="DN8" s="251">
        <v>32</v>
      </c>
    </row>
    <row r="9" spans="1:118" x14ac:dyDescent="0.2">
      <c r="A9" s="82" t="s">
        <v>18</v>
      </c>
      <c r="B9" s="251">
        <v>213449</v>
      </c>
      <c r="C9" s="251">
        <v>212112</v>
      </c>
      <c r="D9" s="251">
        <v>210684</v>
      </c>
      <c r="E9" s="251">
        <v>211837</v>
      </c>
      <c r="F9" s="251">
        <v>210847</v>
      </c>
      <c r="G9" s="251">
        <v>209357</v>
      </c>
      <c r="H9" s="251">
        <v>207856</v>
      </c>
      <c r="I9" s="251">
        <v>207807</v>
      </c>
      <c r="J9" s="251">
        <v>204757</v>
      </c>
      <c r="K9" s="251">
        <v>207820</v>
      </c>
      <c r="L9" s="82">
        <v>209184</v>
      </c>
      <c r="M9" s="251">
        <v>209556</v>
      </c>
      <c r="N9" s="82">
        <v>211448</v>
      </c>
      <c r="O9" s="251">
        <v>211336</v>
      </c>
      <c r="P9" s="82">
        <v>211643</v>
      </c>
      <c r="Q9" s="251">
        <v>213476</v>
      </c>
      <c r="R9" s="82">
        <v>212214</v>
      </c>
      <c r="S9" s="251">
        <v>208949</v>
      </c>
      <c r="T9" s="82">
        <v>205741</v>
      </c>
      <c r="U9" s="251">
        <v>203862</v>
      </c>
      <c r="V9" s="82">
        <v>200339</v>
      </c>
      <c r="W9" s="82">
        <v>201939</v>
      </c>
      <c r="X9" s="82">
        <v>203232</v>
      </c>
      <c r="Y9" s="82">
        <v>205095</v>
      </c>
      <c r="Z9" s="82">
        <v>207126</v>
      </c>
      <c r="AA9" s="82">
        <v>205308</v>
      </c>
      <c r="AB9" s="82">
        <v>205548</v>
      </c>
      <c r="AC9" s="82">
        <v>206050</v>
      </c>
      <c r="AD9" s="82">
        <v>205760</v>
      </c>
      <c r="AE9" s="82">
        <v>205634</v>
      </c>
      <c r="AF9" s="82">
        <f t="shared" ref="AF9:AJ40" si="1">AA9-Z9</f>
        <v>-1818</v>
      </c>
      <c r="AG9" s="82">
        <f t="shared" si="0"/>
        <v>240</v>
      </c>
      <c r="AH9" s="82">
        <f t="shared" si="0"/>
        <v>502</v>
      </c>
      <c r="AI9" s="265">
        <f t="shared" si="0"/>
        <v>-290</v>
      </c>
      <c r="AJ9" s="82">
        <f t="shared" si="0"/>
        <v>-126</v>
      </c>
      <c r="AK9" s="82">
        <f t="shared" ref="AK9:AK40" si="2">SUM(AF9:AJ9)</f>
        <v>-1492</v>
      </c>
      <c r="AL9" s="82">
        <v>215678</v>
      </c>
      <c r="AM9" s="251">
        <v>213192</v>
      </c>
      <c r="AN9" s="82">
        <v>212020</v>
      </c>
      <c r="AO9" s="265">
        <v>213831</v>
      </c>
      <c r="AP9" s="82">
        <v>214140</v>
      </c>
      <c r="AQ9" s="82">
        <v>214838</v>
      </c>
      <c r="AR9" s="82">
        <v>212927</v>
      </c>
      <c r="AS9" s="265">
        <v>213611</v>
      </c>
      <c r="AT9" s="82">
        <v>213012</v>
      </c>
      <c r="AU9" s="82">
        <v>212013</v>
      </c>
      <c r="AV9" s="82">
        <v>213316</v>
      </c>
      <c r="AW9" s="82">
        <v>215111</v>
      </c>
      <c r="AX9" s="82">
        <v>217207</v>
      </c>
      <c r="AY9" s="82">
        <v>215779</v>
      </c>
      <c r="AZ9" s="82">
        <v>214502</v>
      </c>
      <c r="BA9" s="82">
        <v>217018</v>
      </c>
      <c r="BB9" s="82">
        <v>217395</v>
      </c>
      <c r="BC9" s="82">
        <v>216611</v>
      </c>
      <c r="BD9" s="82">
        <v>216522</v>
      </c>
      <c r="BE9" s="82">
        <v>216297</v>
      </c>
      <c r="BF9" s="82">
        <v>217388</v>
      </c>
      <c r="BG9" s="82">
        <v>217650</v>
      </c>
      <c r="BH9" s="82">
        <v>-3050</v>
      </c>
      <c r="BI9" s="82">
        <v>3063</v>
      </c>
      <c r="BJ9" s="82">
        <v>1364</v>
      </c>
      <c r="BK9" s="82">
        <v>372</v>
      </c>
      <c r="BL9" s="82">
        <v>1892</v>
      </c>
      <c r="BM9" s="82">
        <v>-112</v>
      </c>
      <c r="BN9" s="82">
        <v>307</v>
      </c>
      <c r="BO9" s="82">
        <v>1833</v>
      </c>
      <c r="BP9" s="82">
        <v>-1262</v>
      </c>
      <c r="BQ9" s="82">
        <v>-3265</v>
      </c>
      <c r="BR9" s="82">
        <v>-3208</v>
      </c>
      <c r="BS9" s="82">
        <v>-1879</v>
      </c>
      <c r="BT9" s="82">
        <v>-3523</v>
      </c>
      <c r="BU9" s="82">
        <v>1600</v>
      </c>
      <c r="BV9" s="82">
        <v>1293</v>
      </c>
      <c r="BW9" s="82">
        <v>1863</v>
      </c>
      <c r="BX9" s="82">
        <v>2031</v>
      </c>
      <c r="BY9" s="82">
        <v>-1818</v>
      </c>
      <c r="BZ9" s="82">
        <v>240</v>
      </c>
      <c r="CA9" s="82">
        <v>502</v>
      </c>
      <c r="CB9" s="82">
        <v>-1337</v>
      </c>
      <c r="CC9" s="82">
        <v>-290</v>
      </c>
      <c r="CD9" s="82">
        <v>-126</v>
      </c>
      <c r="CE9" s="82">
        <v>-814</v>
      </c>
      <c r="CF9" s="82">
        <v>-1332</v>
      </c>
      <c r="CG9" s="82">
        <v>1794</v>
      </c>
      <c r="CH9" s="82">
        <v>2139</v>
      </c>
      <c r="CI9" s="82">
        <v>2642</v>
      </c>
      <c r="CJ9" s="82">
        <v>2402</v>
      </c>
      <c r="CK9" s="82">
        <v>3213</v>
      </c>
      <c r="CL9" s="82">
        <v>-2486</v>
      </c>
      <c r="CM9" s="82">
        <v>-1428</v>
      </c>
      <c r="CN9" s="82">
        <v>-1172</v>
      </c>
      <c r="CO9" s="82">
        <v>1811</v>
      </c>
      <c r="CP9" s="82">
        <v>309</v>
      </c>
      <c r="CQ9" s="82">
        <v>698</v>
      </c>
      <c r="CR9" s="82">
        <v>-1911</v>
      </c>
      <c r="CS9" s="82">
        <v>684</v>
      </c>
      <c r="CT9" s="82">
        <v>-599</v>
      </c>
      <c r="CU9" s="82">
        <v>-999</v>
      </c>
      <c r="CV9" s="82">
        <v>1303</v>
      </c>
      <c r="CW9" s="82">
        <v>1795</v>
      </c>
      <c r="CX9" s="82">
        <v>1153</v>
      </c>
      <c r="CY9" s="82">
        <v>2096</v>
      </c>
      <c r="CZ9" s="82">
        <v>-1428</v>
      </c>
      <c r="DA9" s="82">
        <v>-1277</v>
      </c>
      <c r="DB9" s="82">
        <v>2516</v>
      </c>
      <c r="DC9" s="82">
        <v>377</v>
      </c>
      <c r="DD9" s="82">
        <v>-784</v>
      </c>
      <c r="DE9" s="82">
        <v>-89</v>
      </c>
      <c r="DF9" s="82">
        <v>-225</v>
      </c>
      <c r="DG9" s="82">
        <v>1091</v>
      </c>
      <c r="DH9" s="82">
        <v>262</v>
      </c>
      <c r="DI9" s="82">
        <v>-990</v>
      </c>
      <c r="DJ9" s="82">
        <v>-1490</v>
      </c>
      <c r="DK9" s="82">
        <v>-1501</v>
      </c>
      <c r="DL9" s="82">
        <v>-49</v>
      </c>
      <c r="DM9" s="251">
        <v>4201</v>
      </c>
      <c r="DN9" s="251">
        <v>31</v>
      </c>
    </row>
    <row r="10" spans="1:118" x14ac:dyDescent="0.2">
      <c r="A10" s="82" t="s">
        <v>31</v>
      </c>
      <c r="B10" s="251">
        <v>741774</v>
      </c>
      <c r="C10" s="251">
        <v>741274</v>
      </c>
      <c r="D10" s="251">
        <v>742699</v>
      </c>
      <c r="E10" s="251">
        <v>745584</v>
      </c>
      <c r="F10" s="251">
        <v>743758</v>
      </c>
      <c r="G10" s="251">
        <v>747273</v>
      </c>
      <c r="H10" s="251">
        <v>738601</v>
      </c>
      <c r="I10" s="251">
        <v>731615</v>
      </c>
      <c r="J10" s="251">
        <v>725430</v>
      </c>
      <c r="K10" s="251">
        <v>728993</v>
      </c>
      <c r="L10" s="82">
        <v>735889</v>
      </c>
      <c r="M10" s="251">
        <v>743161</v>
      </c>
      <c r="N10" s="82">
        <v>751085</v>
      </c>
      <c r="O10" s="251">
        <v>749350</v>
      </c>
      <c r="P10" s="82">
        <v>752206</v>
      </c>
      <c r="Q10" s="251">
        <v>757110</v>
      </c>
      <c r="R10" s="82">
        <v>753811</v>
      </c>
      <c r="S10" s="251">
        <v>731703</v>
      </c>
      <c r="T10" s="82">
        <v>710447</v>
      </c>
      <c r="U10" s="251">
        <v>704683</v>
      </c>
      <c r="V10" s="82">
        <v>701109</v>
      </c>
      <c r="W10" s="82">
        <v>706000</v>
      </c>
      <c r="X10" s="82">
        <v>707921</v>
      </c>
      <c r="Y10" s="82">
        <v>714759</v>
      </c>
      <c r="Z10" s="82">
        <v>722700</v>
      </c>
      <c r="AA10" s="82">
        <v>725198</v>
      </c>
      <c r="AB10" s="82">
        <v>721627</v>
      </c>
      <c r="AC10" s="82">
        <v>723182</v>
      </c>
      <c r="AD10" s="82">
        <v>717938</v>
      </c>
      <c r="AE10" s="82">
        <v>714724</v>
      </c>
      <c r="AF10" s="82">
        <f t="shared" si="1"/>
        <v>2498</v>
      </c>
      <c r="AG10" s="82">
        <f t="shared" si="0"/>
        <v>-3571</v>
      </c>
      <c r="AH10" s="82">
        <f t="shared" si="0"/>
        <v>1555</v>
      </c>
      <c r="AI10" s="265">
        <f t="shared" si="0"/>
        <v>-5244</v>
      </c>
      <c r="AJ10" s="82">
        <f t="shared" si="0"/>
        <v>-3214</v>
      </c>
      <c r="AK10" s="82">
        <f t="shared" si="2"/>
        <v>-7976</v>
      </c>
      <c r="AL10" s="82">
        <v>732809</v>
      </c>
      <c r="AM10" s="251">
        <v>734685</v>
      </c>
      <c r="AN10" s="82">
        <v>735231</v>
      </c>
      <c r="AO10" s="265">
        <v>739461</v>
      </c>
      <c r="AP10" s="82">
        <v>735745</v>
      </c>
      <c r="AQ10" s="82">
        <v>735652</v>
      </c>
      <c r="AR10" s="82">
        <v>728027</v>
      </c>
      <c r="AS10" s="265">
        <v>722269</v>
      </c>
      <c r="AT10" s="82">
        <v>722437</v>
      </c>
      <c r="AU10" s="82">
        <v>729311</v>
      </c>
      <c r="AV10" s="82">
        <v>733404</v>
      </c>
      <c r="AW10" s="82">
        <v>743311</v>
      </c>
      <c r="AX10" s="82">
        <v>749926</v>
      </c>
      <c r="AY10" s="82">
        <v>750470</v>
      </c>
      <c r="AZ10" s="82">
        <v>750233</v>
      </c>
      <c r="BA10" s="82">
        <v>753421</v>
      </c>
      <c r="BB10" s="82">
        <v>753205</v>
      </c>
      <c r="BC10" s="82">
        <v>748704</v>
      </c>
      <c r="BD10" s="82">
        <v>745117</v>
      </c>
      <c r="BE10" s="82">
        <v>744249</v>
      </c>
      <c r="BF10" s="82">
        <v>743406</v>
      </c>
      <c r="BG10" s="82">
        <v>750280</v>
      </c>
      <c r="BH10" s="82">
        <v>-6185</v>
      </c>
      <c r="BI10" s="82">
        <v>3563</v>
      </c>
      <c r="BJ10" s="82">
        <v>6896</v>
      </c>
      <c r="BK10" s="82">
        <v>7272</v>
      </c>
      <c r="BL10" s="82">
        <v>7924</v>
      </c>
      <c r="BM10" s="82">
        <v>-1735</v>
      </c>
      <c r="BN10" s="82">
        <v>2856</v>
      </c>
      <c r="BO10" s="82">
        <v>4904</v>
      </c>
      <c r="BP10" s="82">
        <v>-3299</v>
      </c>
      <c r="BQ10" s="82">
        <v>-22108</v>
      </c>
      <c r="BR10" s="82">
        <v>-21256</v>
      </c>
      <c r="BS10" s="82">
        <v>-5764</v>
      </c>
      <c r="BT10" s="82">
        <v>-3574</v>
      </c>
      <c r="BU10" s="82">
        <v>4891</v>
      </c>
      <c r="BV10" s="82">
        <v>1921</v>
      </c>
      <c r="BW10" s="82">
        <v>6838</v>
      </c>
      <c r="BX10" s="82">
        <v>7941</v>
      </c>
      <c r="BY10" s="82">
        <v>2498</v>
      </c>
      <c r="BZ10" s="82">
        <v>-3571</v>
      </c>
      <c r="CA10" s="82">
        <v>1555</v>
      </c>
      <c r="CB10" s="82">
        <v>-500</v>
      </c>
      <c r="CC10" s="82">
        <v>-5244</v>
      </c>
      <c r="CD10" s="82">
        <v>-3214</v>
      </c>
      <c r="CE10" s="82">
        <v>-8340</v>
      </c>
      <c r="CF10" s="82">
        <v>695</v>
      </c>
      <c r="CG10" s="82">
        <v>2214</v>
      </c>
      <c r="CH10" s="82">
        <v>5747</v>
      </c>
      <c r="CI10" s="82">
        <v>4617</v>
      </c>
      <c r="CJ10" s="82">
        <v>6496</v>
      </c>
      <c r="CK10" s="82">
        <v>6656</v>
      </c>
      <c r="CL10" s="82">
        <v>1876</v>
      </c>
      <c r="CM10" s="82">
        <v>1425</v>
      </c>
      <c r="CN10" s="82">
        <v>546</v>
      </c>
      <c r="CO10" s="82">
        <v>4230</v>
      </c>
      <c r="CP10" s="82">
        <v>-3716</v>
      </c>
      <c r="CQ10" s="82">
        <v>-93</v>
      </c>
      <c r="CR10" s="82">
        <v>-7625</v>
      </c>
      <c r="CS10" s="82">
        <v>-5758</v>
      </c>
      <c r="CT10" s="82">
        <v>168</v>
      </c>
      <c r="CU10" s="82">
        <v>6874</v>
      </c>
      <c r="CV10" s="82">
        <v>4093</v>
      </c>
      <c r="CW10" s="82">
        <v>9907</v>
      </c>
      <c r="CX10" s="82">
        <v>2885</v>
      </c>
      <c r="CY10" s="82">
        <v>6615</v>
      </c>
      <c r="CZ10" s="82">
        <v>544</v>
      </c>
      <c r="DA10" s="82">
        <v>-237</v>
      </c>
      <c r="DB10" s="82">
        <v>3188</v>
      </c>
      <c r="DC10" s="82">
        <v>-216</v>
      </c>
      <c r="DD10" s="82">
        <v>-4501</v>
      </c>
      <c r="DE10" s="82">
        <v>-3587</v>
      </c>
      <c r="DF10" s="82">
        <v>-868</v>
      </c>
      <c r="DG10" s="82">
        <v>-843</v>
      </c>
      <c r="DH10" s="82">
        <v>6874</v>
      </c>
      <c r="DI10" s="82">
        <v>-1826</v>
      </c>
      <c r="DJ10" s="82">
        <v>3515</v>
      </c>
      <c r="DK10" s="82">
        <v>-8672</v>
      </c>
      <c r="DL10" s="82">
        <v>-6986</v>
      </c>
      <c r="DM10" s="251">
        <v>8506</v>
      </c>
      <c r="DN10" s="251">
        <v>30</v>
      </c>
    </row>
    <row r="11" spans="1:118" x14ac:dyDescent="0.2">
      <c r="A11" s="82" t="s">
        <v>21</v>
      </c>
      <c r="B11" s="251">
        <v>213243</v>
      </c>
      <c r="C11" s="251">
        <v>210222</v>
      </c>
      <c r="D11" s="251">
        <v>209215</v>
      </c>
      <c r="E11" s="251">
        <v>210160</v>
      </c>
      <c r="F11" s="251">
        <v>212225</v>
      </c>
      <c r="G11" s="251">
        <v>211766</v>
      </c>
      <c r="H11" s="251">
        <v>212160</v>
      </c>
      <c r="I11" s="251">
        <v>206774</v>
      </c>
      <c r="J11" s="251">
        <v>205713</v>
      </c>
      <c r="K11" s="251">
        <v>205799</v>
      </c>
      <c r="L11" s="82">
        <v>207187</v>
      </c>
      <c r="M11" s="251">
        <v>210047</v>
      </c>
      <c r="N11" s="82">
        <v>214052</v>
      </c>
      <c r="O11" s="251">
        <v>212784</v>
      </c>
      <c r="P11" s="82">
        <v>214214</v>
      </c>
      <c r="Q11" s="251">
        <v>216685</v>
      </c>
      <c r="R11" s="82">
        <v>216340</v>
      </c>
      <c r="S11" s="251">
        <v>212199</v>
      </c>
      <c r="T11" s="82">
        <v>207804</v>
      </c>
      <c r="U11" s="251">
        <v>205143</v>
      </c>
      <c r="V11" s="82">
        <v>202951</v>
      </c>
      <c r="W11" s="82">
        <v>203438</v>
      </c>
      <c r="X11" s="82">
        <v>204970</v>
      </c>
      <c r="Y11" s="82">
        <v>207378</v>
      </c>
      <c r="Z11" s="82">
        <v>210352</v>
      </c>
      <c r="AA11" s="82">
        <v>208539</v>
      </c>
      <c r="AB11" s="82">
        <v>207314</v>
      </c>
      <c r="AC11" s="82">
        <v>208345</v>
      </c>
      <c r="AD11" s="82">
        <v>208202</v>
      </c>
      <c r="AE11" s="82">
        <v>208305</v>
      </c>
      <c r="AF11" s="82">
        <f t="shared" si="1"/>
        <v>-1813</v>
      </c>
      <c r="AG11" s="82">
        <f t="shared" si="0"/>
        <v>-1225</v>
      </c>
      <c r="AH11" s="82">
        <f t="shared" si="0"/>
        <v>1031</v>
      </c>
      <c r="AI11" s="265">
        <f t="shared" si="0"/>
        <v>-143</v>
      </c>
      <c r="AJ11" s="82">
        <f t="shared" si="0"/>
        <v>103</v>
      </c>
      <c r="AK11" s="82">
        <f t="shared" si="2"/>
        <v>-2047</v>
      </c>
      <c r="AL11" s="82">
        <v>213743</v>
      </c>
      <c r="AM11" s="251">
        <v>211048</v>
      </c>
      <c r="AN11" s="82">
        <v>209969</v>
      </c>
      <c r="AO11" s="265">
        <v>211119</v>
      </c>
      <c r="AP11" s="82">
        <v>212666</v>
      </c>
      <c r="AQ11" s="82">
        <v>212798</v>
      </c>
      <c r="AR11" s="82">
        <v>212844</v>
      </c>
      <c r="AS11" s="265">
        <v>214206</v>
      </c>
      <c r="AT11" s="82">
        <v>213887</v>
      </c>
      <c r="AU11" s="82">
        <v>214692</v>
      </c>
      <c r="AV11" s="82">
        <v>216605</v>
      </c>
      <c r="AW11" s="82">
        <v>219178</v>
      </c>
      <c r="AX11" s="82">
        <v>221168</v>
      </c>
      <c r="AY11" s="82">
        <v>218200</v>
      </c>
      <c r="AZ11" s="82">
        <v>218914</v>
      </c>
      <c r="BA11" s="82">
        <v>220988</v>
      </c>
      <c r="BB11" s="82">
        <v>222998</v>
      </c>
      <c r="BC11" s="82">
        <v>221299</v>
      </c>
      <c r="BD11" s="82">
        <v>220674</v>
      </c>
      <c r="BE11" s="82">
        <v>221353</v>
      </c>
      <c r="BF11" s="82">
        <v>222187</v>
      </c>
      <c r="BG11" s="82">
        <v>222029</v>
      </c>
      <c r="BH11" s="82">
        <v>-1061</v>
      </c>
      <c r="BI11" s="82">
        <v>86</v>
      </c>
      <c r="BJ11" s="82">
        <v>1388</v>
      </c>
      <c r="BK11" s="82">
        <v>2860</v>
      </c>
      <c r="BL11" s="82">
        <v>4005</v>
      </c>
      <c r="BM11" s="82">
        <v>-1268</v>
      </c>
      <c r="BN11" s="82">
        <v>1430</v>
      </c>
      <c r="BO11" s="82">
        <v>2471</v>
      </c>
      <c r="BP11" s="82">
        <v>-345</v>
      </c>
      <c r="BQ11" s="82">
        <v>-4141</v>
      </c>
      <c r="BR11" s="82">
        <v>-4395</v>
      </c>
      <c r="BS11" s="82">
        <v>-2661</v>
      </c>
      <c r="BT11" s="82">
        <v>-2192</v>
      </c>
      <c r="BU11" s="82">
        <v>487</v>
      </c>
      <c r="BV11" s="82">
        <v>1532</v>
      </c>
      <c r="BW11" s="82">
        <v>2408</v>
      </c>
      <c r="BX11" s="82">
        <v>2974</v>
      </c>
      <c r="BY11" s="82">
        <v>-1813</v>
      </c>
      <c r="BZ11" s="82">
        <v>-1225</v>
      </c>
      <c r="CA11" s="82">
        <v>1031</v>
      </c>
      <c r="CB11" s="82">
        <v>-3021</v>
      </c>
      <c r="CC11" s="82">
        <v>-143</v>
      </c>
      <c r="CD11" s="82">
        <v>103</v>
      </c>
      <c r="CE11" s="82">
        <v>-1039</v>
      </c>
      <c r="CF11" s="82">
        <v>1728</v>
      </c>
      <c r="CG11" s="82">
        <v>1234</v>
      </c>
      <c r="CH11" s="82">
        <v>-1970</v>
      </c>
      <c r="CI11" s="82">
        <v>944</v>
      </c>
      <c r="CJ11" s="82">
        <v>1489</v>
      </c>
      <c r="CK11" s="82">
        <v>3052</v>
      </c>
      <c r="CL11" s="82">
        <v>-2695</v>
      </c>
      <c r="CM11" s="82">
        <v>-1007</v>
      </c>
      <c r="CN11" s="82">
        <v>-1079</v>
      </c>
      <c r="CO11" s="82">
        <v>1150</v>
      </c>
      <c r="CP11" s="82">
        <v>1547</v>
      </c>
      <c r="CQ11" s="82">
        <v>132</v>
      </c>
      <c r="CR11" s="82">
        <v>46</v>
      </c>
      <c r="CS11" s="82">
        <v>1362</v>
      </c>
      <c r="CT11" s="82">
        <v>-319</v>
      </c>
      <c r="CU11" s="82">
        <v>805</v>
      </c>
      <c r="CV11" s="82">
        <v>1913</v>
      </c>
      <c r="CW11" s="82">
        <v>2573</v>
      </c>
      <c r="CX11" s="82">
        <v>945</v>
      </c>
      <c r="CY11" s="82">
        <v>1990</v>
      </c>
      <c r="CZ11" s="82">
        <v>-2968</v>
      </c>
      <c r="DA11" s="82">
        <v>714</v>
      </c>
      <c r="DB11" s="82">
        <v>2074</v>
      </c>
      <c r="DC11" s="82">
        <v>2010</v>
      </c>
      <c r="DD11" s="82">
        <v>-1699</v>
      </c>
      <c r="DE11" s="82">
        <v>-625</v>
      </c>
      <c r="DF11" s="82">
        <v>679</v>
      </c>
      <c r="DG11" s="82">
        <v>834</v>
      </c>
      <c r="DH11" s="82">
        <v>-158</v>
      </c>
      <c r="DI11" s="82">
        <v>2065</v>
      </c>
      <c r="DJ11" s="82">
        <v>-459</v>
      </c>
      <c r="DK11" s="82">
        <v>394</v>
      </c>
      <c r="DL11" s="82">
        <v>-5386</v>
      </c>
      <c r="DM11" s="251">
        <v>8786</v>
      </c>
      <c r="DN11" s="251">
        <v>29</v>
      </c>
    </row>
    <row r="12" spans="1:118" x14ac:dyDescent="0.2">
      <c r="A12" s="82" t="s">
        <v>33</v>
      </c>
      <c r="B12" s="251">
        <v>186714</v>
      </c>
      <c r="C12" s="251">
        <v>185244</v>
      </c>
      <c r="D12" s="251">
        <v>186528</v>
      </c>
      <c r="E12" s="251">
        <v>186608</v>
      </c>
      <c r="F12" s="251">
        <v>186757</v>
      </c>
      <c r="G12" s="251">
        <v>186925</v>
      </c>
      <c r="H12" s="251">
        <v>186385</v>
      </c>
      <c r="I12" s="251">
        <v>187724</v>
      </c>
      <c r="J12" s="251">
        <v>187144</v>
      </c>
      <c r="K12" s="251">
        <v>187285</v>
      </c>
      <c r="L12" s="82">
        <v>187149</v>
      </c>
      <c r="M12" s="251">
        <v>189446</v>
      </c>
      <c r="N12" s="82">
        <v>190762</v>
      </c>
      <c r="O12" s="251">
        <v>189173</v>
      </c>
      <c r="P12" s="82">
        <v>187861</v>
      </c>
      <c r="Q12" s="251">
        <v>189057</v>
      </c>
      <c r="R12" s="82">
        <v>188089</v>
      </c>
      <c r="S12" s="251">
        <v>184170</v>
      </c>
      <c r="T12" s="82">
        <v>182368</v>
      </c>
      <c r="U12" s="251">
        <v>182181</v>
      </c>
      <c r="V12" s="82">
        <v>183163</v>
      </c>
      <c r="W12" s="82">
        <v>184855</v>
      </c>
      <c r="X12" s="82">
        <v>186449</v>
      </c>
      <c r="Y12" s="82">
        <v>187704</v>
      </c>
      <c r="Z12" s="82">
        <v>187900</v>
      </c>
      <c r="AA12" s="82">
        <v>187080</v>
      </c>
      <c r="AB12" s="82">
        <v>186492</v>
      </c>
      <c r="AC12" s="82">
        <v>187902</v>
      </c>
      <c r="AD12" s="82">
        <v>189159</v>
      </c>
      <c r="AE12" s="82">
        <v>189657</v>
      </c>
      <c r="AF12" s="82">
        <f t="shared" si="1"/>
        <v>-820</v>
      </c>
      <c r="AG12" s="82">
        <f t="shared" si="0"/>
        <v>-588</v>
      </c>
      <c r="AH12" s="82">
        <f t="shared" si="0"/>
        <v>1410</v>
      </c>
      <c r="AI12" s="265">
        <f t="shared" si="0"/>
        <v>1257</v>
      </c>
      <c r="AJ12" s="82">
        <f t="shared" si="0"/>
        <v>498</v>
      </c>
      <c r="AK12" s="82">
        <f t="shared" si="2"/>
        <v>1757</v>
      </c>
      <c r="AL12" s="82">
        <v>197130</v>
      </c>
      <c r="AM12" s="251">
        <v>195976</v>
      </c>
      <c r="AN12" s="82">
        <v>195314</v>
      </c>
      <c r="AO12" s="265">
        <v>196230</v>
      </c>
      <c r="AP12" s="82">
        <v>196703</v>
      </c>
      <c r="AQ12" s="82">
        <v>196069</v>
      </c>
      <c r="AR12" s="82">
        <v>195805</v>
      </c>
      <c r="AS12" s="265">
        <v>195521</v>
      </c>
      <c r="AT12" s="82">
        <v>194441</v>
      </c>
      <c r="AU12" s="82">
        <v>194760</v>
      </c>
      <c r="AV12" s="82">
        <v>195436</v>
      </c>
      <c r="AW12" s="82">
        <v>196532</v>
      </c>
      <c r="AX12" s="82">
        <v>197186</v>
      </c>
      <c r="AY12" s="82">
        <v>194743</v>
      </c>
      <c r="AZ12" s="82">
        <v>194660</v>
      </c>
      <c r="BA12" s="82">
        <v>195650</v>
      </c>
      <c r="BB12" s="82">
        <v>197131</v>
      </c>
      <c r="BC12" s="82">
        <v>197853</v>
      </c>
      <c r="BD12" s="82">
        <v>198536</v>
      </c>
      <c r="BE12" s="82">
        <v>199578</v>
      </c>
      <c r="BF12" s="82">
        <v>198313</v>
      </c>
      <c r="BG12" s="82">
        <v>197258</v>
      </c>
      <c r="BH12" s="82">
        <v>-580</v>
      </c>
      <c r="BI12" s="82">
        <v>141</v>
      </c>
      <c r="BJ12" s="82">
        <v>-136</v>
      </c>
      <c r="BK12" s="82">
        <v>2297</v>
      </c>
      <c r="BL12" s="82">
        <v>1316</v>
      </c>
      <c r="BM12" s="82">
        <v>-1589</v>
      </c>
      <c r="BN12" s="82">
        <v>-1312</v>
      </c>
      <c r="BO12" s="82">
        <v>1196</v>
      </c>
      <c r="BP12" s="82">
        <v>-968</v>
      </c>
      <c r="BQ12" s="82">
        <v>-3919</v>
      </c>
      <c r="BR12" s="82">
        <v>-1802</v>
      </c>
      <c r="BS12" s="82">
        <v>-187</v>
      </c>
      <c r="BT12" s="82">
        <v>982</v>
      </c>
      <c r="BU12" s="82">
        <v>1692</v>
      </c>
      <c r="BV12" s="82">
        <v>1594</v>
      </c>
      <c r="BW12" s="82">
        <v>1255</v>
      </c>
      <c r="BX12" s="82">
        <v>196</v>
      </c>
      <c r="BY12" s="82">
        <v>-820</v>
      </c>
      <c r="BZ12" s="82">
        <v>-588</v>
      </c>
      <c r="CA12" s="82">
        <v>1410</v>
      </c>
      <c r="CB12" s="82">
        <v>-1470</v>
      </c>
      <c r="CC12" s="82">
        <v>1257</v>
      </c>
      <c r="CD12" s="82">
        <v>498</v>
      </c>
      <c r="CE12" s="82">
        <v>241</v>
      </c>
      <c r="CF12" s="82">
        <v>-50</v>
      </c>
      <c r="CG12" s="82">
        <v>1125</v>
      </c>
      <c r="CH12" s="82">
        <v>1145</v>
      </c>
      <c r="CI12" s="82">
        <v>1323</v>
      </c>
      <c r="CJ12" s="82">
        <v>3506</v>
      </c>
      <c r="CK12" s="82">
        <v>183</v>
      </c>
      <c r="CL12" s="82">
        <v>-1154</v>
      </c>
      <c r="CM12" s="82">
        <v>1284</v>
      </c>
      <c r="CN12" s="82">
        <v>-662</v>
      </c>
      <c r="CO12" s="82">
        <v>916</v>
      </c>
      <c r="CP12" s="82">
        <v>473</v>
      </c>
      <c r="CQ12" s="82">
        <v>-634</v>
      </c>
      <c r="CR12" s="82">
        <v>-264</v>
      </c>
      <c r="CS12" s="82">
        <v>-284</v>
      </c>
      <c r="CT12" s="82">
        <v>-1080</v>
      </c>
      <c r="CU12" s="82">
        <v>319</v>
      </c>
      <c r="CV12" s="82">
        <v>676</v>
      </c>
      <c r="CW12" s="82">
        <v>1096</v>
      </c>
      <c r="CX12" s="82">
        <v>80</v>
      </c>
      <c r="CY12" s="82">
        <v>654</v>
      </c>
      <c r="CZ12" s="82">
        <v>-2443</v>
      </c>
      <c r="DA12" s="82">
        <v>-83</v>
      </c>
      <c r="DB12" s="82">
        <v>990</v>
      </c>
      <c r="DC12" s="82">
        <v>1481</v>
      </c>
      <c r="DD12" s="82">
        <v>722</v>
      </c>
      <c r="DE12" s="82">
        <v>683</v>
      </c>
      <c r="DF12" s="82">
        <v>1042</v>
      </c>
      <c r="DG12" s="82">
        <v>-1265</v>
      </c>
      <c r="DH12" s="82">
        <v>-1055</v>
      </c>
      <c r="DI12" s="82">
        <v>149</v>
      </c>
      <c r="DJ12" s="82">
        <v>168</v>
      </c>
      <c r="DK12" s="82">
        <v>-540</v>
      </c>
      <c r="DL12" s="82">
        <v>1339</v>
      </c>
      <c r="DM12" s="251">
        <v>10544</v>
      </c>
      <c r="DN12" s="251">
        <v>28</v>
      </c>
    </row>
    <row r="13" spans="1:118" x14ac:dyDescent="0.2">
      <c r="A13" s="82" t="s">
        <v>29</v>
      </c>
      <c r="B13" s="251">
        <v>703349</v>
      </c>
      <c r="C13" s="251">
        <v>690918</v>
      </c>
      <c r="D13" s="251">
        <v>698032</v>
      </c>
      <c r="E13" s="251">
        <v>700587</v>
      </c>
      <c r="F13" s="251">
        <v>698581</v>
      </c>
      <c r="G13" s="251">
        <v>696485</v>
      </c>
      <c r="H13" s="251">
        <v>701164</v>
      </c>
      <c r="I13" s="251">
        <v>699334</v>
      </c>
      <c r="J13" s="251">
        <v>703370</v>
      </c>
      <c r="K13" s="251">
        <v>703628</v>
      </c>
      <c r="L13" s="82">
        <v>705871</v>
      </c>
      <c r="M13" s="251">
        <v>708415</v>
      </c>
      <c r="N13" s="82">
        <v>707671</v>
      </c>
      <c r="O13" s="251">
        <v>692500</v>
      </c>
      <c r="P13" s="82">
        <v>700667</v>
      </c>
      <c r="Q13" s="251">
        <v>702453</v>
      </c>
      <c r="R13" s="82">
        <v>694642</v>
      </c>
      <c r="S13" s="251">
        <v>681298</v>
      </c>
      <c r="T13" s="82">
        <v>672943</v>
      </c>
      <c r="U13" s="251">
        <v>667936</v>
      </c>
      <c r="V13" s="82">
        <v>672303</v>
      </c>
      <c r="W13" s="82">
        <v>678269</v>
      </c>
      <c r="X13" s="82">
        <v>681683</v>
      </c>
      <c r="Y13" s="82">
        <v>683018</v>
      </c>
      <c r="Z13" s="82">
        <v>684878</v>
      </c>
      <c r="AA13" s="82">
        <v>672536</v>
      </c>
      <c r="AB13" s="82">
        <v>677274</v>
      </c>
      <c r="AC13" s="82">
        <v>682804</v>
      </c>
      <c r="AD13" s="82">
        <v>683659</v>
      </c>
      <c r="AE13" s="82">
        <v>682255</v>
      </c>
      <c r="AF13" s="82">
        <f t="shared" si="1"/>
        <v>-12342</v>
      </c>
      <c r="AG13" s="82">
        <f t="shared" si="0"/>
        <v>4738</v>
      </c>
      <c r="AH13" s="82">
        <f t="shared" si="0"/>
        <v>5530</v>
      </c>
      <c r="AI13" s="265">
        <f t="shared" si="0"/>
        <v>855</v>
      </c>
      <c r="AJ13" s="82">
        <f t="shared" si="0"/>
        <v>-1404</v>
      </c>
      <c r="AK13" s="82">
        <f t="shared" si="2"/>
        <v>-2623</v>
      </c>
      <c r="AL13" s="82">
        <v>709875</v>
      </c>
      <c r="AM13" s="251">
        <v>696086</v>
      </c>
      <c r="AN13" s="82">
        <v>703393</v>
      </c>
      <c r="AO13" s="265">
        <v>711135</v>
      </c>
      <c r="AP13" s="82">
        <v>714063</v>
      </c>
      <c r="AQ13" s="82">
        <v>711335</v>
      </c>
      <c r="AR13" s="82">
        <v>710335</v>
      </c>
      <c r="AS13" s="265">
        <v>710126</v>
      </c>
      <c r="AT13" s="82">
        <v>707767</v>
      </c>
      <c r="AU13" s="82">
        <v>714983</v>
      </c>
      <c r="AV13" s="82">
        <v>718840</v>
      </c>
      <c r="AW13" s="82">
        <v>719585</v>
      </c>
      <c r="AX13" s="82">
        <v>715753</v>
      </c>
      <c r="AY13" s="82">
        <v>700924</v>
      </c>
      <c r="AZ13" s="82">
        <v>706636</v>
      </c>
      <c r="BA13" s="82">
        <v>711372</v>
      </c>
      <c r="BB13" s="82">
        <v>714071</v>
      </c>
      <c r="BC13" s="82">
        <v>711835</v>
      </c>
      <c r="BD13" s="82">
        <v>712999</v>
      </c>
      <c r="BE13" s="82">
        <v>711238</v>
      </c>
      <c r="BF13" s="82">
        <v>709610</v>
      </c>
      <c r="BG13" s="82">
        <v>714025</v>
      </c>
      <c r="BH13" s="82">
        <v>4036</v>
      </c>
      <c r="BI13" s="82">
        <v>258</v>
      </c>
      <c r="BJ13" s="82">
        <v>2243</v>
      </c>
      <c r="BK13" s="82">
        <v>2544</v>
      </c>
      <c r="BL13" s="82">
        <v>-744</v>
      </c>
      <c r="BM13" s="82">
        <v>-15171</v>
      </c>
      <c r="BN13" s="82">
        <v>8167</v>
      </c>
      <c r="BO13" s="82">
        <v>1786</v>
      </c>
      <c r="BP13" s="82">
        <v>-7811</v>
      </c>
      <c r="BQ13" s="82">
        <v>-13344</v>
      </c>
      <c r="BR13" s="82">
        <v>-8355</v>
      </c>
      <c r="BS13" s="82">
        <v>-5007</v>
      </c>
      <c r="BT13" s="82">
        <v>4367</v>
      </c>
      <c r="BU13" s="82">
        <v>5966</v>
      </c>
      <c r="BV13" s="82">
        <v>3414</v>
      </c>
      <c r="BW13" s="82">
        <v>1335</v>
      </c>
      <c r="BX13" s="82">
        <v>1860</v>
      </c>
      <c r="BY13" s="82">
        <v>-12342</v>
      </c>
      <c r="BZ13" s="82">
        <v>4738</v>
      </c>
      <c r="CA13" s="82">
        <v>5530</v>
      </c>
      <c r="CB13" s="82">
        <v>-12431</v>
      </c>
      <c r="CC13" s="82">
        <v>855</v>
      </c>
      <c r="CD13" s="82">
        <v>-1404</v>
      </c>
      <c r="CE13" s="82">
        <v>-2193</v>
      </c>
      <c r="CF13" s="82">
        <v>4145</v>
      </c>
      <c r="CG13" s="82">
        <v>6107</v>
      </c>
      <c r="CH13" s="82">
        <v>4687</v>
      </c>
      <c r="CI13" s="82">
        <v>8987</v>
      </c>
      <c r="CJ13" s="82">
        <v>2976</v>
      </c>
      <c r="CK13" s="82">
        <v>2911</v>
      </c>
      <c r="CL13" s="82">
        <v>-13789</v>
      </c>
      <c r="CM13" s="82">
        <v>7114</v>
      </c>
      <c r="CN13" s="82">
        <v>7307</v>
      </c>
      <c r="CO13" s="82">
        <v>7742</v>
      </c>
      <c r="CP13" s="82">
        <v>2928</v>
      </c>
      <c r="CQ13" s="82">
        <v>-2728</v>
      </c>
      <c r="CR13" s="82">
        <v>-1000</v>
      </c>
      <c r="CS13" s="82">
        <v>-209</v>
      </c>
      <c r="CT13" s="82">
        <v>-2359</v>
      </c>
      <c r="CU13" s="82">
        <v>7216</v>
      </c>
      <c r="CV13" s="82">
        <v>3857</v>
      </c>
      <c r="CW13" s="82">
        <v>745</v>
      </c>
      <c r="CX13" s="82">
        <v>2555</v>
      </c>
      <c r="CY13" s="82">
        <v>-3832</v>
      </c>
      <c r="CZ13" s="82">
        <v>-14829</v>
      </c>
      <c r="DA13" s="82">
        <v>5712</v>
      </c>
      <c r="DB13" s="82">
        <v>4736</v>
      </c>
      <c r="DC13" s="82">
        <v>2699</v>
      </c>
      <c r="DD13" s="82">
        <v>-2236</v>
      </c>
      <c r="DE13" s="82">
        <v>1164</v>
      </c>
      <c r="DF13" s="82">
        <v>-1761</v>
      </c>
      <c r="DG13" s="82">
        <v>-1628</v>
      </c>
      <c r="DH13" s="82">
        <v>4415</v>
      </c>
      <c r="DI13" s="82">
        <v>-2006</v>
      </c>
      <c r="DJ13" s="82">
        <v>-2096</v>
      </c>
      <c r="DK13" s="82">
        <v>4679</v>
      </c>
      <c r="DL13" s="82">
        <v>-1830</v>
      </c>
      <c r="DM13" s="251">
        <v>10676</v>
      </c>
      <c r="DN13" s="251">
        <v>27</v>
      </c>
    </row>
    <row r="14" spans="1:118" x14ac:dyDescent="0.2">
      <c r="A14" s="82" t="s">
        <v>30</v>
      </c>
      <c r="B14" s="251">
        <v>102385</v>
      </c>
      <c r="C14" s="251">
        <v>100979</v>
      </c>
      <c r="D14" s="251">
        <v>100472</v>
      </c>
      <c r="E14" s="251">
        <v>101430</v>
      </c>
      <c r="F14" s="251">
        <v>101844</v>
      </c>
      <c r="G14" s="251">
        <v>102487</v>
      </c>
      <c r="H14" s="251">
        <v>103476</v>
      </c>
      <c r="I14" s="251">
        <v>103890</v>
      </c>
      <c r="J14" s="251">
        <v>103346</v>
      </c>
      <c r="K14" s="251">
        <v>102813</v>
      </c>
      <c r="L14" s="82">
        <v>102976</v>
      </c>
      <c r="M14" s="251">
        <v>103878</v>
      </c>
      <c r="N14" s="82">
        <v>104903</v>
      </c>
      <c r="O14" s="251">
        <v>102273</v>
      </c>
      <c r="P14" s="82">
        <v>102314</v>
      </c>
      <c r="Q14" s="251">
        <v>103111</v>
      </c>
      <c r="R14" s="82">
        <v>103923</v>
      </c>
      <c r="S14" s="251">
        <v>101285</v>
      </c>
      <c r="T14" s="82">
        <v>99775</v>
      </c>
      <c r="U14" s="251">
        <v>99274</v>
      </c>
      <c r="V14" s="82">
        <v>99092</v>
      </c>
      <c r="W14" s="82">
        <v>99667</v>
      </c>
      <c r="X14" s="82">
        <v>99807</v>
      </c>
      <c r="Y14" s="82">
        <v>100615</v>
      </c>
      <c r="Z14" s="82">
        <v>101238</v>
      </c>
      <c r="AA14" s="82">
        <v>99057</v>
      </c>
      <c r="AB14" s="82">
        <v>99545</v>
      </c>
      <c r="AC14" s="82">
        <v>101686</v>
      </c>
      <c r="AD14" s="82">
        <v>102821</v>
      </c>
      <c r="AE14" s="82">
        <v>102990</v>
      </c>
      <c r="AF14" s="82">
        <f t="shared" si="1"/>
        <v>-2181</v>
      </c>
      <c r="AG14" s="82">
        <f t="shared" si="0"/>
        <v>488</v>
      </c>
      <c r="AH14" s="82">
        <f t="shared" si="0"/>
        <v>2141</v>
      </c>
      <c r="AI14" s="265">
        <f t="shared" si="0"/>
        <v>1135</v>
      </c>
      <c r="AJ14" s="82">
        <f t="shared" si="0"/>
        <v>169</v>
      </c>
      <c r="AK14" s="82">
        <f t="shared" si="2"/>
        <v>1752</v>
      </c>
      <c r="AL14" s="82">
        <v>105292</v>
      </c>
      <c r="AM14" s="251">
        <v>103100</v>
      </c>
      <c r="AN14" s="82">
        <v>102229</v>
      </c>
      <c r="AO14" s="265">
        <v>103766</v>
      </c>
      <c r="AP14" s="82">
        <v>105153</v>
      </c>
      <c r="AQ14" s="82">
        <v>105946</v>
      </c>
      <c r="AR14" s="82">
        <v>106877</v>
      </c>
      <c r="AS14" s="265">
        <v>108344</v>
      </c>
      <c r="AT14" s="82">
        <v>109130</v>
      </c>
      <c r="AU14" s="82">
        <v>110420</v>
      </c>
      <c r="AV14" s="82">
        <v>110724</v>
      </c>
      <c r="AW14" s="82">
        <v>112637</v>
      </c>
      <c r="AX14" s="82">
        <v>113585</v>
      </c>
      <c r="AY14" s="82">
        <v>109884</v>
      </c>
      <c r="AZ14" s="82">
        <v>110476</v>
      </c>
      <c r="BA14" s="82">
        <v>112119</v>
      </c>
      <c r="BB14" s="82">
        <v>113139</v>
      </c>
      <c r="BC14" s="82">
        <v>113760</v>
      </c>
      <c r="BD14" s="82">
        <v>114356</v>
      </c>
      <c r="BE14" s="82">
        <v>114739</v>
      </c>
      <c r="BF14" s="82">
        <v>114464</v>
      </c>
      <c r="BG14" s="82">
        <v>114467</v>
      </c>
      <c r="BH14" s="82">
        <v>-544</v>
      </c>
      <c r="BI14" s="82">
        <v>-533</v>
      </c>
      <c r="BJ14" s="82">
        <v>163</v>
      </c>
      <c r="BK14" s="82">
        <v>902</v>
      </c>
      <c r="BL14" s="82">
        <v>1025</v>
      </c>
      <c r="BM14" s="82">
        <v>-2630</v>
      </c>
      <c r="BN14" s="82">
        <v>41</v>
      </c>
      <c r="BO14" s="82">
        <v>797</v>
      </c>
      <c r="BP14" s="82">
        <v>812</v>
      </c>
      <c r="BQ14" s="82">
        <v>-2638</v>
      </c>
      <c r="BR14" s="82">
        <v>-1510</v>
      </c>
      <c r="BS14" s="82">
        <v>-501</v>
      </c>
      <c r="BT14" s="82">
        <v>-182</v>
      </c>
      <c r="BU14" s="82">
        <v>575</v>
      </c>
      <c r="BV14" s="82">
        <v>140</v>
      </c>
      <c r="BW14" s="82">
        <v>808</v>
      </c>
      <c r="BX14" s="82">
        <v>623</v>
      </c>
      <c r="BY14" s="82">
        <v>-2181</v>
      </c>
      <c r="BZ14" s="82">
        <v>488</v>
      </c>
      <c r="CA14" s="82">
        <v>2141</v>
      </c>
      <c r="CB14" s="82">
        <v>-1406</v>
      </c>
      <c r="CC14" s="82">
        <v>1135</v>
      </c>
      <c r="CD14" s="82">
        <v>169</v>
      </c>
      <c r="CE14" s="82">
        <v>151</v>
      </c>
      <c r="CF14" s="82">
        <v>161</v>
      </c>
      <c r="CG14" s="82">
        <v>1105</v>
      </c>
      <c r="CH14" s="82">
        <v>576</v>
      </c>
      <c r="CI14" s="82">
        <v>-208</v>
      </c>
      <c r="CJ14" s="82">
        <v>430</v>
      </c>
      <c r="CK14" s="82">
        <v>87</v>
      </c>
      <c r="CL14" s="82">
        <v>-2192</v>
      </c>
      <c r="CM14" s="82">
        <v>-507</v>
      </c>
      <c r="CN14" s="82">
        <v>-871</v>
      </c>
      <c r="CO14" s="82">
        <v>1537</v>
      </c>
      <c r="CP14" s="82">
        <v>1387</v>
      </c>
      <c r="CQ14" s="82">
        <v>793</v>
      </c>
      <c r="CR14" s="82">
        <v>931</v>
      </c>
      <c r="CS14" s="82">
        <v>1467</v>
      </c>
      <c r="CT14" s="82">
        <v>786</v>
      </c>
      <c r="CU14" s="82">
        <v>1290</v>
      </c>
      <c r="CV14" s="82">
        <v>304</v>
      </c>
      <c r="CW14" s="82">
        <v>1913</v>
      </c>
      <c r="CX14" s="82">
        <v>958</v>
      </c>
      <c r="CY14" s="82">
        <v>948</v>
      </c>
      <c r="CZ14" s="82">
        <v>-3701</v>
      </c>
      <c r="DA14" s="82">
        <v>592</v>
      </c>
      <c r="DB14" s="82">
        <v>1643</v>
      </c>
      <c r="DC14" s="82">
        <v>1020</v>
      </c>
      <c r="DD14" s="82">
        <v>621</v>
      </c>
      <c r="DE14" s="82">
        <v>596</v>
      </c>
      <c r="DF14" s="82">
        <v>383</v>
      </c>
      <c r="DG14" s="82">
        <v>-275</v>
      </c>
      <c r="DH14" s="82">
        <v>3</v>
      </c>
      <c r="DI14" s="82">
        <v>414</v>
      </c>
      <c r="DJ14" s="82">
        <v>643</v>
      </c>
      <c r="DK14" s="82">
        <v>989</v>
      </c>
      <c r="DL14" s="82">
        <v>414</v>
      </c>
      <c r="DM14" s="251">
        <v>12082</v>
      </c>
      <c r="DN14" s="251">
        <v>26</v>
      </c>
    </row>
    <row r="15" spans="1:118" x14ac:dyDescent="0.2">
      <c r="A15" s="82" t="s">
        <v>12</v>
      </c>
      <c r="B15" s="251">
        <v>248154</v>
      </c>
      <c r="C15" s="251">
        <v>243651</v>
      </c>
      <c r="D15" s="251">
        <v>244919</v>
      </c>
      <c r="E15" s="251">
        <v>246062</v>
      </c>
      <c r="F15" s="251">
        <v>246184</v>
      </c>
      <c r="G15" s="251">
        <v>245956</v>
      </c>
      <c r="H15" s="251">
        <v>247115</v>
      </c>
      <c r="I15" s="251">
        <v>245916</v>
      </c>
      <c r="J15" s="251">
        <v>245420</v>
      </c>
      <c r="K15" s="251">
        <v>244245</v>
      </c>
      <c r="L15" s="82">
        <v>244757</v>
      </c>
      <c r="M15" s="251">
        <v>247008</v>
      </c>
      <c r="N15" s="82">
        <v>247674</v>
      </c>
      <c r="O15" s="251">
        <v>242643</v>
      </c>
      <c r="P15" s="82">
        <v>243244</v>
      </c>
      <c r="Q15" s="251">
        <v>245574</v>
      </c>
      <c r="R15" s="82">
        <v>244826</v>
      </c>
      <c r="S15" s="251">
        <v>240621</v>
      </c>
      <c r="T15" s="82">
        <v>238087</v>
      </c>
      <c r="U15" s="251">
        <v>237252</v>
      </c>
      <c r="V15" s="82">
        <v>236303</v>
      </c>
      <c r="W15" s="82">
        <v>236944</v>
      </c>
      <c r="X15" s="82">
        <v>238074</v>
      </c>
      <c r="Y15" s="82">
        <v>241199</v>
      </c>
      <c r="Z15" s="82">
        <v>243874</v>
      </c>
      <c r="AA15" s="82">
        <v>239136</v>
      </c>
      <c r="AB15" s="82">
        <v>241106</v>
      </c>
      <c r="AC15" s="82">
        <v>241978</v>
      </c>
      <c r="AD15" s="82">
        <v>241968</v>
      </c>
      <c r="AE15" s="82">
        <v>243118</v>
      </c>
      <c r="AF15" s="82">
        <f t="shared" si="1"/>
        <v>-4738</v>
      </c>
      <c r="AG15" s="82">
        <f t="shared" si="0"/>
        <v>1970</v>
      </c>
      <c r="AH15" s="82">
        <f t="shared" si="0"/>
        <v>872</v>
      </c>
      <c r="AI15" s="265">
        <f t="shared" si="0"/>
        <v>-10</v>
      </c>
      <c r="AJ15" s="82">
        <f t="shared" si="0"/>
        <v>1150</v>
      </c>
      <c r="AK15" s="82">
        <f t="shared" si="2"/>
        <v>-756</v>
      </c>
      <c r="AL15" s="82">
        <v>258213</v>
      </c>
      <c r="AM15" s="251">
        <v>254204</v>
      </c>
      <c r="AN15" s="82">
        <v>256588</v>
      </c>
      <c r="AO15" s="265">
        <v>257932</v>
      </c>
      <c r="AP15" s="82">
        <v>259036</v>
      </c>
      <c r="AQ15" s="82">
        <v>258662</v>
      </c>
      <c r="AR15" s="82">
        <v>258276</v>
      </c>
      <c r="AS15" s="265">
        <v>257638</v>
      </c>
      <c r="AT15" s="82">
        <v>256989</v>
      </c>
      <c r="AU15" s="82">
        <v>257495</v>
      </c>
      <c r="AV15" s="82">
        <v>258835</v>
      </c>
      <c r="AW15" s="82">
        <v>261238</v>
      </c>
      <c r="AX15" s="82">
        <v>262234</v>
      </c>
      <c r="AY15" s="82">
        <v>256778</v>
      </c>
      <c r="AZ15" s="82">
        <v>258023</v>
      </c>
      <c r="BA15" s="82">
        <v>260506</v>
      </c>
      <c r="BB15" s="82">
        <v>260331</v>
      </c>
      <c r="BC15" s="82">
        <v>260824</v>
      </c>
      <c r="BD15" s="82">
        <v>261209</v>
      </c>
      <c r="BE15" s="82">
        <v>260828</v>
      </c>
      <c r="BF15" s="82">
        <v>259414</v>
      </c>
      <c r="BG15" s="82">
        <v>260941</v>
      </c>
      <c r="BH15" s="82">
        <v>-496</v>
      </c>
      <c r="BI15" s="82">
        <v>-1175</v>
      </c>
      <c r="BJ15" s="82">
        <v>512</v>
      </c>
      <c r="BK15" s="82">
        <v>2251</v>
      </c>
      <c r="BL15" s="82">
        <v>666</v>
      </c>
      <c r="BM15" s="82">
        <v>-5031</v>
      </c>
      <c r="BN15" s="82">
        <v>601</v>
      </c>
      <c r="BO15" s="82">
        <v>2330</v>
      </c>
      <c r="BP15" s="82">
        <v>-748</v>
      </c>
      <c r="BQ15" s="82">
        <v>-4205</v>
      </c>
      <c r="BR15" s="82">
        <v>-2534</v>
      </c>
      <c r="BS15" s="82">
        <v>-835</v>
      </c>
      <c r="BT15" s="82">
        <v>-949</v>
      </c>
      <c r="BU15" s="82">
        <v>641</v>
      </c>
      <c r="BV15" s="82">
        <v>1130</v>
      </c>
      <c r="BW15" s="82">
        <v>3125</v>
      </c>
      <c r="BX15" s="82">
        <v>2675</v>
      </c>
      <c r="BY15" s="82">
        <v>-4738</v>
      </c>
      <c r="BZ15" s="82">
        <v>1970</v>
      </c>
      <c r="CA15" s="82">
        <v>872</v>
      </c>
      <c r="CB15" s="82">
        <v>-4503</v>
      </c>
      <c r="CC15" s="82">
        <v>-10</v>
      </c>
      <c r="CD15" s="82">
        <v>1150</v>
      </c>
      <c r="CE15" s="82">
        <v>218</v>
      </c>
      <c r="CF15" s="82">
        <v>344</v>
      </c>
      <c r="CG15" s="82">
        <v>4344</v>
      </c>
      <c r="CH15" s="82">
        <v>3724</v>
      </c>
      <c r="CI15" s="82">
        <v>1627</v>
      </c>
      <c r="CJ15" s="82">
        <v>2260</v>
      </c>
      <c r="CK15" s="82">
        <v>2578</v>
      </c>
      <c r="CL15" s="82">
        <v>-4009</v>
      </c>
      <c r="CM15" s="82">
        <v>1268</v>
      </c>
      <c r="CN15" s="82">
        <v>2384</v>
      </c>
      <c r="CO15" s="82">
        <v>1344</v>
      </c>
      <c r="CP15" s="82">
        <v>1104</v>
      </c>
      <c r="CQ15" s="82">
        <v>-374</v>
      </c>
      <c r="CR15" s="82">
        <v>-386</v>
      </c>
      <c r="CS15" s="82">
        <v>-638</v>
      </c>
      <c r="CT15" s="82">
        <v>-649</v>
      </c>
      <c r="CU15" s="82">
        <v>506</v>
      </c>
      <c r="CV15" s="82">
        <v>1340</v>
      </c>
      <c r="CW15" s="82">
        <v>2403</v>
      </c>
      <c r="CX15" s="82">
        <v>1143</v>
      </c>
      <c r="CY15" s="82">
        <v>996</v>
      </c>
      <c r="CZ15" s="82">
        <v>-5456</v>
      </c>
      <c r="DA15" s="82">
        <v>1245</v>
      </c>
      <c r="DB15" s="82">
        <v>2483</v>
      </c>
      <c r="DC15" s="82">
        <v>-175</v>
      </c>
      <c r="DD15" s="82">
        <v>493</v>
      </c>
      <c r="DE15" s="82">
        <v>385</v>
      </c>
      <c r="DF15" s="82">
        <v>-381</v>
      </c>
      <c r="DG15" s="82">
        <v>-1414</v>
      </c>
      <c r="DH15" s="82">
        <v>1527</v>
      </c>
      <c r="DI15" s="82">
        <v>122</v>
      </c>
      <c r="DJ15" s="82">
        <v>-228</v>
      </c>
      <c r="DK15" s="82">
        <v>1159</v>
      </c>
      <c r="DL15" s="82">
        <v>-1199</v>
      </c>
      <c r="DM15" s="251">
        <v>12787</v>
      </c>
      <c r="DN15" s="251">
        <v>25</v>
      </c>
    </row>
    <row r="16" spans="1:118" x14ac:dyDescent="0.2">
      <c r="A16" s="82" t="s">
        <v>11</v>
      </c>
      <c r="B16" s="251">
        <v>137037</v>
      </c>
      <c r="C16" s="251">
        <v>134772</v>
      </c>
      <c r="D16" s="251">
        <v>135222</v>
      </c>
      <c r="E16" s="251">
        <v>135391</v>
      </c>
      <c r="F16" s="251">
        <v>135643</v>
      </c>
      <c r="G16" s="251">
        <v>136036</v>
      </c>
      <c r="H16" s="251">
        <v>134940</v>
      </c>
      <c r="I16" s="251">
        <v>135792</v>
      </c>
      <c r="J16" s="251">
        <v>136335</v>
      </c>
      <c r="K16" s="251">
        <v>136731</v>
      </c>
      <c r="L16" s="82">
        <v>137583</v>
      </c>
      <c r="M16" s="251">
        <v>139036</v>
      </c>
      <c r="N16" s="82">
        <v>139005</v>
      </c>
      <c r="O16" s="251">
        <v>138790</v>
      </c>
      <c r="P16" s="82">
        <v>138663</v>
      </c>
      <c r="Q16" s="251">
        <v>139287</v>
      </c>
      <c r="R16" s="82">
        <v>139808</v>
      </c>
      <c r="S16" s="251">
        <v>138351</v>
      </c>
      <c r="T16" s="82">
        <v>135082</v>
      </c>
      <c r="U16" s="251">
        <v>134719</v>
      </c>
      <c r="V16" s="82">
        <v>134809</v>
      </c>
      <c r="W16" s="82">
        <v>134682</v>
      </c>
      <c r="X16" s="82">
        <v>134409</v>
      </c>
      <c r="Y16" s="82">
        <v>135757</v>
      </c>
      <c r="Z16" s="82">
        <v>136547</v>
      </c>
      <c r="AA16" s="82">
        <v>135945</v>
      </c>
      <c r="AB16" s="82">
        <v>136513</v>
      </c>
      <c r="AC16" s="82">
        <v>137020</v>
      </c>
      <c r="AD16" s="82">
        <v>138595</v>
      </c>
      <c r="AE16" s="82">
        <v>137842</v>
      </c>
      <c r="AF16" s="82">
        <f t="shared" si="1"/>
        <v>-602</v>
      </c>
      <c r="AG16" s="82">
        <f t="shared" si="0"/>
        <v>568</v>
      </c>
      <c r="AH16" s="82">
        <f t="shared" si="0"/>
        <v>507</v>
      </c>
      <c r="AI16" s="265">
        <f t="shared" si="0"/>
        <v>1575</v>
      </c>
      <c r="AJ16" s="82">
        <f t="shared" si="0"/>
        <v>-753</v>
      </c>
      <c r="AK16" s="82">
        <f t="shared" si="2"/>
        <v>1295</v>
      </c>
      <c r="AL16" s="82">
        <v>142842</v>
      </c>
      <c r="AM16" s="251">
        <v>140370</v>
      </c>
      <c r="AN16" s="82">
        <v>142113</v>
      </c>
      <c r="AO16" s="265">
        <v>142691</v>
      </c>
      <c r="AP16" s="82">
        <v>142922</v>
      </c>
      <c r="AQ16" s="82">
        <v>142884</v>
      </c>
      <c r="AR16" s="82">
        <v>141632</v>
      </c>
      <c r="AS16" s="265">
        <v>142704</v>
      </c>
      <c r="AT16" s="82">
        <v>142839</v>
      </c>
      <c r="AU16" s="82">
        <v>144538</v>
      </c>
      <c r="AV16" s="82">
        <v>145810</v>
      </c>
      <c r="AW16" s="82">
        <v>146515</v>
      </c>
      <c r="AX16" s="82">
        <v>147733</v>
      </c>
      <c r="AY16" s="82">
        <v>147281</v>
      </c>
      <c r="AZ16" s="82">
        <v>148132</v>
      </c>
      <c r="BA16" s="82">
        <v>148842</v>
      </c>
      <c r="BB16" s="82">
        <v>149432</v>
      </c>
      <c r="BC16" s="82">
        <v>149935</v>
      </c>
      <c r="BD16" s="82">
        <v>149841</v>
      </c>
      <c r="BE16" s="82">
        <v>148334</v>
      </c>
      <c r="BF16" s="82">
        <v>148588</v>
      </c>
      <c r="BG16" s="82">
        <v>150147</v>
      </c>
      <c r="BH16" s="82">
        <v>543</v>
      </c>
      <c r="BI16" s="82">
        <v>396</v>
      </c>
      <c r="BJ16" s="82">
        <v>852</v>
      </c>
      <c r="BK16" s="82">
        <v>1453</v>
      </c>
      <c r="BL16" s="82">
        <v>-31</v>
      </c>
      <c r="BM16" s="82">
        <v>-215</v>
      </c>
      <c r="BN16" s="82">
        <v>-127</v>
      </c>
      <c r="BO16" s="82">
        <v>624</v>
      </c>
      <c r="BP16" s="82">
        <v>521</v>
      </c>
      <c r="BQ16" s="82">
        <v>-1457</v>
      </c>
      <c r="BR16" s="82">
        <v>-3269</v>
      </c>
      <c r="BS16" s="82">
        <v>-363</v>
      </c>
      <c r="BT16" s="82">
        <v>90</v>
      </c>
      <c r="BU16" s="82">
        <v>-127</v>
      </c>
      <c r="BV16" s="82">
        <v>-273</v>
      </c>
      <c r="BW16" s="82">
        <v>1348</v>
      </c>
      <c r="BX16" s="82">
        <v>790</v>
      </c>
      <c r="BY16" s="82">
        <v>-602</v>
      </c>
      <c r="BZ16" s="82">
        <v>568</v>
      </c>
      <c r="CA16" s="82">
        <v>507</v>
      </c>
      <c r="CB16" s="82">
        <v>-2265</v>
      </c>
      <c r="CC16" s="82">
        <v>1575</v>
      </c>
      <c r="CD16" s="82">
        <v>-753</v>
      </c>
      <c r="CE16" s="82">
        <v>-23</v>
      </c>
      <c r="CF16" s="82">
        <v>2042</v>
      </c>
      <c r="CG16" s="82">
        <v>-35</v>
      </c>
      <c r="CH16" s="82">
        <v>1205</v>
      </c>
      <c r="CI16" s="82">
        <v>1059</v>
      </c>
      <c r="CJ16" s="82">
        <v>-314</v>
      </c>
      <c r="CK16" s="82">
        <v>1066</v>
      </c>
      <c r="CL16" s="82">
        <v>-2472</v>
      </c>
      <c r="CM16" s="82">
        <v>450</v>
      </c>
      <c r="CN16" s="82">
        <v>1743</v>
      </c>
      <c r="CO16" s="82">
        <v>578</v>
      </c>
      <c r="CP16" s="82">
        <v>231</v>
      </c>
      <c r="CQ16" s="82">
        <v>-38</v>
      </c>
      <c r="CR16" s="82">
        <v>-1252</v>
      </c>
      <c r="CS16" s="82">
        <v>1072</v>
      </c>
      <c r="CT16" s="82">
        <v>135</v>
      </c>
      <c r="CU16" s="82">
        <v>1699</v>
      </c>
      <c r="CV16" s="82">
        <v>1272</v>
      </c>
      <c r="CW16" s="82">
        <v>705</v>
      </c>
      <c r="CX16" s="82">
        <v>169</v>
      </c>
      <c r="CY16" s="82">
        <v>1218</v>
      </c>
      <c r="CZ16" s="82">
        <v>-452</v>
      </c>
      <c r="DA16" s="82">
        <v>851</v>
      </c>
      <c r="DB16" s="82">
        <v>710</v>
      </c>
      <c r="DC16" s="82">
        <v>590</v>
      </c>
      <c r="DD16" s="82">
        <v>503</v>
      </c>
      <c r="DE16" s="82">
        <v>-94</v>
      </c>
      <c r="DF16" s="82">
        <v>-1507</v>
      </c>
      <c r="DG16" s="82">
        <v>254</v>
      </c>
      <c r="DH16" s="82">
        <v>1559</v>
      </c>
      <c r="DI16" s="82">
        <v>252</v>
      </c>
      <c r="DJ16" s="82">
        <v>393</v>
      </c>
      <c r="DK16" s="82">
        <v>-1096</v>
      </c>
      <c r="DL16" s="82">
        <v>852</v>
      </c>
      <c r="DM16" s="251">
        <v>13110</v>
      </c>
      <c r="DN16" s="251">
        <v>24</v>
      </c>
    </row>
    <row r="17" spans="1:118" x14ac:dyDescent="0.2">
      <c r="A17" s="82" t="s">
        <v>6</v>
      </c>
      <c r="B17" s="251">
        <v>126284</v>
      </c>
      <c r="C17" s="251">
        <v>125280</v>
      </c>
      <c r="D17" s="251">
        <v>126094</v>
      </c>
      <c r="E17" s="251">
        <v>127906</v>
      </c>
      <c r="F17" s="251">
        <v>128648</v>
      </c>
      <c r="G17" s="251">
        <v>129443</v>
      </c>
      <c r="H17" s="251">
        <v>129621</v>
      </c>
      <c r="I17" s="251">
        <v>129670</v>
      </c>
      <c r="J17" s="251">
        <v>130235</v>
      </c>
      <c r="K17" s="251">
        <v>132569</v>
      </c>
      <c r="L17" s="82">
        <v>134703</v>
      </c>
      <c r="M17" s="251">
        <v>135068</v>
      </c>
      <c r="N17" s="82">
        <v>135341</v>
      </c>
      <c r="O17" s="251">
        <v>133675</v>
      </c>
      <c r="P17" s="82">
        <v>133413</v>
      </c>
      <c r="Q17" s="251">
        <v>134890</v>
      </c>
      <c r="R17" s="82">
        <v>133756</v>
      </c>
      <c r="S17" s="251">
        <v>131649</v>
      </c>
      <c r="T17" s="82">
        <v>129425</v>
      </c>
      <c r="U17" s="251">
        <v>128074</v>
      </c>
      <c r="V17" s="82">
        <v>124251</v>
      </c>
      <c r="W17" s="82">
        <v>123878</v>
      </c>
      <c r="X17" s="82">
        <v>124417</v>
      </c>
      <c r="Y17" s="82">
        <v>125428</v>
      </c>
      <c r="Z17" s="82">
        <v>126613</v>
      </c>
      <c r="AA17" s="82">
        <v>125731</v>
      </c>
      <c r="AB17" s="82">
        <v>126216</v>
      </c>
      <c r="AC17" s="82">
        <v>127199</v>
      </c>
      <c r="AD17" s="82">
        <v>127450</v>
      </c>
      <c r="AE17" s="82">
        <v>128729</v>
      </c>
      <c r="AF17" s="82">
        <f t="shared" si="1"/>
        <v>-882</v>
      </c>
      <c r="AG17" s="82">
        <f t="shared" si="0"/>
        <v>485</v>
      </c>
      <c r="AH17" s="82">
        <f t="shared" si="0"/>
        <v>983</v>
      </c>
      <c r="AI17" s="265">
        <f t="shared" si="0"/>
        <v>251</v>
      </c>
      <c r="AJ17" s="82">
        <f t="shared" si="0"/>
        <v>1279</v>
      </c>
      <c r="AK17" s="82">
        <f t="shared" si="2"/>
        <v>2116</v>
      </c>
      <c r="AL17" s="82">
        <v>134083</v>
      </c>
      <c r="AM17" s="251">
        <v>131218</v>
      </c>
      <c r="AN17" s="82">
        <v>131690</v>
      </c>
      <c r="AO17" s="265">
        <v>132523</v>
      </c>
      <c r="AP17" s="82">
        <v>133197</v>
      </c>
      <c r="AQ17" s="82">
        <v>133270</v>
      </c>
      <c r="AR17" s="82">
        <v>133768</v>
      </c>
      <c r="AS17" s="265">
        <v>133445</v>
      </c>
      <c r="AT17" s="82">
        <v>133997</v>
      </c>
      <c r="AU17" s="82">
        <v>134517</v>
      </c>
      <c r="AV17" s="82">
        <v>135641</v>
      </c>
      <c r="AW17" s="82">
        <v>138094</v>
      </c>
      <c r="AX17" s="82">
        <v>139994</v>
      </c>
      <c r="AY17" s="82">
        <v>137105</v>
      </c>
      <c r="AZ17" s="82">
        <v>138820</v>
      </c>
      <c r="BA17" s="82">
        <v>139410</v>
      </c>
      <c r="BB17" s="82">
        <v>139841</v>
      </c>
      <c r="BC17" s="82">
        <v>140182</v>
      </c>
      <c r="BD17" s="82">
        <v>139905</v>
      </c>
      <c r="BE17" s="82">
        <v>141245</v>
      </c>
      <c r="BF17" s="82">
        <v>141252</v>
      </c>
      <c r="BG17" s="82">
        <v>142081</v>
      </c>
      <c r="BH17" s="82">
        <v>565</v>
      </c>
      <c r="BI17" s="82">
        <v>2334</v>
      </c>
      <c r="BJ17" s="82">
        <v>2134</v>
      </c>
      <c r="BK17" s="82">
        <v>365</v>
      </c>
      <c r="BL17" s="82">
        <v>273</v>
      </c>
      <c r="BM17" s="82">
        <v>-1666</v>
      </c>
      <c r="BN17" s="82">
        <v>-262</v>
      </c>
      <c r="BO17" s="82">
        <v>1477</v>
      </c>
      <c r="BP17" s="82">
        <v>-1134</v>
      </c>
      <c r="BQ17" s="82">
        <v>-2107</v>
      </c>
      <c r="BR17" s="82">
        <v>-2224</v>
      </c>
      <c r="BS17" s="82">
        <v>-1351</v>
      </c>
      <c r="BT17" s="82">
        <v>-3823</v>
      </c>
      <c r="BU17" s="82">
        <v>-373</v>
      </c>
      <c r="BV17" s="82">
        <v>539</v>
      </c>
      <c r="BW17" s="82">
        <v>1011</v>
      </c>
      <c r="BX17" s="82">
        <v>1185</v>
      </c>
      <c r="BY17" s="82">
        <v>-882</v>
      </c>
      <c r="BZ17" s="82">
        <v>485</v>
      </c>
      <c r="CA17" s="82">
        <v>983</v>
      </c>
      <c r="CB17" s="82">
        <v>-1004</v>
      </c>
      <c r="CC17" s="82">
        <v>251</v>
      </c>
      <c r="CD17" s="82">
        <v>1279</v>
      </c>
      <c r="CE17" s="82">
        <v>533</v>
      </c>
      <c r="CF17" s="82">
        <v>-351</v>
      </c>
      <c r="CG17" s="82">
        <v>3051</v>
      </c>
      <c r="CH17" s="82">
        <v>612</v>
      </c>
      <c r="CI17" s="82">
        <v>-759</v>
      </c>
      <c r="CJ17" s="82">
        <v>654</v>
      </c>
      <c r="CK17" s="82">
        <v>1614</v>
      </c>
      <c r="CL17" s="82">
        <v>-2865</v>
      </c>
      <c r="CM17" s="82">
        <v>814</v>
      </c>
      <c r="CN17" s="82">
        <v>472</v>
      </c>
      <c r="CO17" s="82">
        <v>833</v>
      </c>
      <c r="CP17" s="82">
        <v>674</v>
      </c>
      <c r="CQ17" s="82">
        <v>73</v>
      </c>
      <c r="CR17" s="82">
        <v>498</v>
      </c>
      <c r="CS17" s="82">
        <v>-323</v>
      </c>
      <c r="CT17" s="82">
        <v>552</v>
      </c>
      <c r="CU17" s="82">
        <v>520</v>
      </c>
      <c r="CV17" s="82">
        <v>1124</v>
      </c>
      <c r="CW17" s="82">
        <v>2453</v>
      </c>
      <c r="CX17" s="82">
        <v>1812</v>
      </c>
      <c r="CY17" s="82">
        <v>1900</v>
      </c>
      <c r="CZ17" s="82">
        <v>-2889</v>
      </c>
      <c r="DA17" s="82">
        <v>1715</v>
      </c>
      <c r="DB17" s="82">
        <v>590</v>
      </c>
      <c r="DC17" s="82">
        <v>431</v>
      </c>
      <c r="DD17" s="82">
        <v>341</v>
      </c>
      <c r="DE17" s="82">
        <v>-277</v>
      </c>
      <c r="DF17" s="82">
        <v>1340</v>
      </c>
      <c r="DG17" s="82">
        <v>7</v>
      </c>
      <c r="DH17" s="82">
        <v>829</v>
      </c>
      <c r="DI17" s="82">
        <v>742</v>
      </c>
      <c r="DJ17" s="82">
        <v>795</v>
      </c>
      <c r="DK17" s="82">
        <v>178</v>
      </c>
      <c r="DL17" s="82">
        <v>49</v>
      </c>
      <c r="DM17" s="251">
        <v>15797</v>
      </c>
      <c r="DN17" s="251">
        <v>23</v>
      </c>
    </row>
    <row r="18" spans="1:118" x14ac:dyDescent="0.2">
      <c r="A18" s="82" t="s">
        <v>22</v>
      </c>
      <c r="B18" s="251">
        <v>630303</v>
      </c>
      <c r="C18" s="251">
        <v>620188</v>
      </c>
      <c r="D18" s="251">
        <v>623811</v>
      </c>
      <c r="E18" s="251">
        <v>624718</v>
      </c>
      <c r="F18" s="251">
        <v>624657</v>
      </c>
      <c r="G18" s="251">
        <v>626835</v>
      </c>
      <c r="H18" s="251">
        <v>625132</v>
      </c>
      <c r="I18" s="251">
        <v>627073</v>
      </c>
      <c r="J18" s="251">
        <v>630208</v>
      </c>
      <c r="K18" s="251">
        <v>630868</v>
      </c>
      <c r="L18" s="82">
        <v>633861</v>
      </c>
      <c r="M18" s="251">
        <v>638542</v>
      </c>
      <c r="N18" s="82">
        <v>640521</v>
      </c>
      <c r="O18" s="251">
        <v>629401</v>
      </c>
      <c r="P18" s="82">
        <v>627504</v>
      </c>
      <c r="Q18" s="251">
        <v>628017</v>
      </c>
      <c r="R18" s="82">
        <v>622898</v>
      </c>
      <c r="S18" s="251">
        <v>604361</v>
      </c>
      <c r="T18" s="82">
        <v>591591</v>
      </c>
      <c r="U18" s="251">
        <v>586976</v>
      </c>
      <c r="V18" s="82">
        <v>587165</v>
      </c>
      <c r="W18" s="82">
        <v>586731</v>
      </c>
      <c r="X18" s="82">
        <v>584849</v>
      </c>
      <c r="Y18" s="82">
        <v>591153</v>
      </c>
      <c r="Z18" s="82">
        <v>595897</v>
      </c>
      <c r="AA18" s="82">
        <v>590229</v>
      </c>
      <c r="AB18" s="82">
        <v>586200</v>
      </c>
      <c r="AC18" s="82">
        <v>589535</v>
      </c>
      <c r="AD18" s="82">
        <v>592445</v>
      </c>
      <c r="AE18" s="82">
        <v>592577</v>
      </c>
      <c r="AF18" s="82">
        <f t="shared" si="1"/>
        <v>-5668</v>
      </c>
      <c r="AG18" s="82">
        <f t="shared" si="0"/>
        <v>-4029</v>
      </c>
      <c r="AH18" s="82">
        <f t="shared" si="0"/>
        <v>3335</v>
      </c>
      <c r="AI18" s="265">
        <f t="shared" si="0"/>
        <v>2910</v>
      </c>
      <c r="AJ18" s="82">
        <f t="shared" si="0"/>
        <v>132</v>
      </c>
      <c r="AK18" s="82">
        <f t="shared" si="2"/>
        <v>-3320</v>
      </c>
      <c r="AL18" s="82">
        <v>615837</v>
      </c>
      <c r="AM18" s="251">
        <v>611779</v>
      </c>
      <c r="AN18" s="82">
        <v>608463</v>
      </c>
      <c r="AO18" s="265">
        <v>612514</v>
      </c>
      <c r="AP18" s="82">
        <v>613712</v>
      </c>
      <c r="AQ18" s="82">
        <v>616226</v>
      </c>
      <c r="AR18" s="82">
        <v>616137</v>
      </c>
      <c r="AS18" s="265">
        <v>619282</v>
      </c>
      <c r="AT18" s="82">
        <v>621244</v>
      </c>
      <c r="AU18" s="82">
        <v>625520</v>
      </c>
      <c r="AV18" s="82">
        <v>627290</v>
      </c>
      <c r="AW18" s="82">
        <v>631105</v>
      </c>
      <c r="AX18" s="82">
        <v>632568</v>
      </c>
      <c r="AY18" s="82">
        <v>628792</v>
      </c>
      <c r="AZ18" s="82">
        <v>629907</v>
      </c>
      <c r="BA18" s="82">
        <v>634127</v>
      </c>
      <c r="BB18" s="82">
        <v>637925</v>
      </c>
      <c r="BC18" s="82">
        <v>637791</v>
      </c>
      <c r="BD18" s="82">
        <v>637794</v>
      </c>
      <c r="BE18" s="82">
        <v>641125</v>
      </c>
      <c r="BF18" s="82">
        <v>644088</v>
      </c>
      <c r="BG18" s="82">
        <v>646699</v>
      </c>
      <c r="BH18" s="82">
        <v>3135</v>
      </c>
      <c r="BI18" s="82">
        <v>660</v>
      </c>
      <c r="BJ18" s="82">
        <v>2993</v>
      </c>
      <c r="BK18" s="82">
        <v>4681</v>
      </c>
      <c r="BL18" s="82">
        <v>1979</v>
      </c>
      <c r="BM18" s="82">
        <v>-11120</v>
      </c>
      <c r="BN18" s="82">
        <v>-1897</v>
      </c>
      <c r="BO18" s="82">
        <v>513</v>
      </c>
      <c r="BP18" s="82">
        <v>-5119</v>
      </c>
      <c r="BQ18" s="82">
        <v>-18537</v>
      </c>
      <c r="BR18" s="82">
        <v>-12770</v>
      </c>
      <c r="BS18" s="82">
        <v>-4615</v>
      </c>
      <c r="BT18" s="82">
        <v>189</v>
      </c>
      <c r="BU18" s="82">
        <v>-434</v>
      </c>
      <c r="BV18" s="82">
        <v>-1882</v>
      </c>
      <c r="BW18" s="82">
        <v>6304</v>
      </c>
      <c r="BX18" s="82">
        <v>4744</v>
      </c>
      <c r="BY18" s="82">
        <v>-5668</v>
      </c>
      <c r="BZ18" s="82">
        <v>-4029</v>
      </c>
      <c r="CA18" s="82">
        <v>3335</v>
      </c>
      <c r="CB18" s="82">
        <v>-10115</v>
      </c>
      <c r="CC18" s="82">
        <v>2910</v>
      </c>
      <c r="CD18" s="82">
        <v>132</v>
      </c>
      <c r="CE18" s="82">
        <v>-1809</v>
      </c>
      <c r="CF18" s="82">
        <v>4147</v>
      </c>
      <c r="CG18" s="82">
        <v>4721</v>
      </c>
      <c r="CH18" s="82">
        <v>2050</v>
      </c>
      <c r="CI18" s="82">
        <v>3720</v>
      </c>
      <c r="CJ18" s="82">
        <v>2644</v>
      </c>
      <c r="CK18" s="82">
        <v>7787</v>
      </c>
      <c r="CL18" s="82">
        <v>-4058</v>
      </c>
      <c r="CM18" s="82">
        <v>3623</v>
      </c>
      <c r="CN18" s="82">
        <v>-3316</v>
      </c>
      <c r="CO18" s="82">
        <v>4051</v>
      </c>
      <c r="CP18" s="82">
        <v>1198</v>
      </c>
      <c r="CQ18" s="82">
        <v>2514</v>
      </c>
      <c r="CR18" s="82">
        <v>-89</v>
      </c>
      <c r="CS18" s="82">
        <v>3145</v>
      </c>
      <c r="CT18" s="82">
        <v>1962</v>
      </c>
      <c r="CU18" s="82">
        <v>4276</v>
      </c>
      <c r="CV18" s="82">
        <v>1770</v>
      </c>
      <c r="CW18" s="82">
        <v>3815</v>
      </c>
      <c r="CX18" s="82">
        <v>907</v>
      </c>
      <c r="CY18" s="82">
        <v>1463</v>
      </c>
      <c r="CZ18" s="82">
        <v>-3776</v>
      </c>
      <c r="DA18" s="82">
        <v>1115</v>
      </c>
      <c r="DB18" s="82">
        <v>4220</v>
      </c>
      <c r="DC18" s="82">
        <v>3798</v>
      </c>
      <c r="DD18" s="82">
        <v>-134</v>
      </c>
      <c r="DE18" s="82">
        <v>3</v>
      </c>
      <c r="DF18" s="82">
        <v>3331</v>
      </c>
      <c r="DG18" s="82">
        <v>2963</v>
      </c>
      <c r="DH18" s="82">
        <v>2611</v>
      </c>
      <c r="DI18" s="82">
        <v>-61</v>
      </c>
      <c r="DJ18" s="82">
        <v>2178</v>
      </c>
      <c r="DK18" s="82">
        <v>-1703</v>
      </c>
      <c r="DL18" s="82">
        <v>1941</v>
      </c>
      <c r="DM18" s="251">
        <v>16396</v>
      </c>
      <c r="DN18" s="251">
        <v>22</v>
      </c>
    </row>
    <row r="19" spans="1:118" x14ac:dyDescent="0.2">
      <c r="A19" s="82" t="s">
        <v>7</v>
      </c>
      <c r="B19" s="251">
        <v>226894</v>
      </c>
      <c r="C19" s="251">
        <v>225667</v>
      </c>
      <c r="D19" s="251">
        <v>220580</v>
      </c>
      <c r="E19" s="251">
        <v>222041</v>
      </c>
      <c r="F19" s="251">
        <v>222778</v>
      </c>
      <c r="G19" s="251">
        <v>222472</v>
      </c>
      <c r="H19" s="251">
        <v>221608</v>
      </c>
      <c r="I19" s="251">
        <v>221222</v>
      </c>
      <c r="J19" s="251">
        <v>221908</v>
      </c>
      <c r="K19" s="251">
        <v>222577</v>
      </c>
      <c r="L19" s="82">
        <v>223327</v>
      </c>
      <c r="M19" s="251">
        <v>226752</v>
      </c>
      <c r="N19" s="82">
        <v>228778</v>
      </c>
      <c r="O19" s="251">
        <v>227505</v>
      </c>
      <c r="P19" s="82">
        <v>223323</v>
      </c>
      <c r="Q19" s="251">
        <v>225972</v>
      </c>
      <c r="R19" s="82">
        <v>227204</v>
      </c>
      <c r="S19" s="251">
        <v>225177</v>
      </c>
      <c r="T19" s="82">
        <v>220229</v>
      </c>
      <c r="U19" s="251">
        <v>219852</v>
      </c>
      <c r="V19" s="82">
        <v>220197</v>
      </c>
      <c r="W19" s="82">
        <v>218178</v>
      </c>
      <c r="X19" s="82">
        <v>219083</v>
      </c>
      <c r="Y19" s="82">
        <v>221374</v>
      </c>
      <c r="Z19" s="82">
        <v>222218</v>
      </c>
      <c r="AA19" s="82">
        <v>221463</v>
      </c>
      <c r="AB19" s="82">
        <v>218863</v>
      </c>
      <c r="AC19" s="82">
        <v>223027</v>
      </c>
      <c r="AD19" s="82">
        <v>226046</v>
      </c>
      <c r="AE19" s="82">
        <v>228147</v>
      </c>
      <c r="AF19" s="82">
        <f t="shared" si="1"/>
        <v>-755</v>
      </c>
      <c r="AG19" s="82">
        <f t="shared" si="0"/>
        <v>-2600</v>
      </c>
      <c r="AH19" s="82">
        <f t="shared" si="0"/>
        <v>4164</v>
      </c>
      <c r="AI19" s="265">
        <f t="shared" si="0"/>
        <v>3019</v>
      </c>
      <c r="AJ19" s="82">
        <f t="shared" si="0"/>
        <v>2101</v>
      </c>
      <c r="AK19" s="82">
        <f t="shared" si="2"/>
        <v>5929</v>
      </c>
      <c r="AL19" s="82">
        <v>236364</v>
      </c>
      <c r="AM19" s="251">
        <v>235059</v>
      </c>
      <c r="AN19" s="82">
        <v>231464</v>
      </c>
      <c r="AO19" s="265">
        <v>234202</v>
      </c>
      <c r="AP19" s="82">
        <v>236234</v>
      </c>
      <c r="AQ19" s="82">
        <v>237801</v>
      </c>
      <c r="AR19" s="82">
        <v>237487</v>
      </c>
      <c r="AS19" s="265">
        <v>237565</v>
      </c>
      <c r="AT19" s="82">
        <v>235689</v>
      </c>
      <c r="AU19" s="82">
        <v>237944</v>
      </c>
      <c r="AV19" s="82">
        <v>238994</v>
      </c>
      <c r="AW19" s="82">
        <v>240323</v>
      </c>
      <c r="AX19" s="82">
        <v>242308</v>
      </c>
      <c r="AY19" s="82">
        <v>241142</v>
      </c>
      <c r="AZ19" s="82">
        <v>240012</v>
      </c>
      <c r="BA19" s="82">
        <v>241547</v>
      </c>
      <c r="BB19" s="82">
        <v>243734</v>
      </c>
      <c r="BC19" s="82">
        <v>245920</v>
      </c>
      <c r="BD19" s="82">
        <v>243926</v>
      </c>
      <c r="BE19" s="82">
        <v>245769</v>
      </c>
      <c r="BF19" s="82">
        <v>246191</v>
      </c>
      <c r="BG19" s="82">
        <v>247892</v>
      </c>
      <c r="BH19" s="82">
        <v>686</v>
      </c>
      <c r="BI19" s="82">
        <v>669</v>
      </c>
      <c r="BJ19" s="82">
        <v>750</v>
      </c>
      <c r="BK19" s="82">
        <v>3425</v>
      </c>
      <c r="BL19" s="82">
        <v>2026</v>
      </c>
      <c r="BM19" s="82">
        <v>-1273</v>
      </c>
      <c r="BN19" s="82">
        <v>-4182</v>
      </c>
      <c r="BO19" s="82">
        <v>2649</v>
      </c>
      <c r="BP19" s="82">
        <v>1232</v>
      </c>
      <c r="BQ19" s="82">
        <v>-2027</v>
      </c>
      <c r="BR19" s="82">
        <v>-4948</v>
      </c>
      <c r="BS19" s="82">
        <v>-377</v>
      </c>
      <c r="BT19" s="82">
        <v>345</v>
      </c>
      <c r="BU19" s="82">
        <v>-2019</v>
      </c>
      <c r="BV19" s="82">
        <v>905</v>
      </c>
      <c r="BW19" s="82">
        <v>2291</v>
      </c>
      <c r="BX19" s="82">
        <v>844</v>
      </c>
      <c r="BY19" s="82">
        <v>-755</v>
      </c>
      <c r="BZ19" s="82">
        <v>-2600</v>
      </c>
      <c r="CA19" s="82">
        <v>4164</v>
      </c>
      <c r="CB19" s="82">
        <v>-1227</v>
      </c>
      <c r="CC19" s="82">
        <v>3019</v>
      </c>
      <c r="CD19" s="82">
        <v>2101</v>
      </c>
      <c r="CE19" s="82">
        <v>-4693</v>
      </c>
      <c r="CF19" s="82">
        <v>1952</v>
      </c>
      <c r="CG19" s="82">
        <v>3753</v>
      </c>
      <c r="CH19" s="82">
        <v>1869</v>
      </c>
      <c r="CI19" s="82">
        <v>720</v>
      </c>
      <c r="CJ19" s="82">
        <v>2047</v>
      </c>
      <c r="CK19" s="82">
        <v>2569</v>
      </c>
      <c r="CL19" s="82">
        <v>-1305</v>
      </c>
      <c r="CM19" s="82">
        <v>-5087</v>
      </c>
      <c r="CN19" s="82">
        <v>-3595</v>
      </c>
      <c r="CO19" s="82">
        <v>2738</v>
      </c>
      <c r="CP19" s="82">
        <v>2032</v>
      </c>
      <c r="CQ19" s="82">
        <v>1567</v>
      </c>
      <c r="CR19" s="82">
        <v>-314</v>
      </c>
      <c r="CS19" s="82">
        <v>78</v>
      </c>
      <c r="CT19" s="82">
        <v>-1876</v>
      </c>
      <c r="CU19" s="82">
        <v>2255</v>
      </c>
      <c r="CV19" s="82">
        <v>1050</v>
      </c>
      <c r="CW19" s="82">
        <v>1329</v>
      </c>
      <c r="CX19" s="82">
        <v>1461</v>
      </c>
      <c r="CY19" s="82">
        <v>1985</v>
      </c>
      <c r="CZ19" s="82">
        <v>-1166</v>
      </c>
      <c r="DA19" s="82">
        <v>-1130</v>
      </c>
      <c r="DB19" s="82">
        <v>1535</v>
      </c>
      <c r="DC19" s="82">
        <v>2187</v>
      </c>
      <c r="DD19" s="82">
        <v>2186</v>
      </c>
      <c r="DE19" s="82">
        <v>-1994</v>
      </c>
      <c r="DF19" s="82">
        <v>1843</v>
      </c>
      <c r="DG19" s="82">
        <v>422</v>
      </c>
      <c r="DH19" s="82">
        <v>1701</v>
      </c>
      <c r="DI19" s="82">
        <v>737</v>
      </c>
      <c r="DJ19" s="82">
        <v>-306</v>
      </c>
      <c r="DK19" s="82">
        <v>-864</v>
      </c>
      <c r="DL19" s="82">
        <v>-386</v>
      </c>
      <c r="DM19" s="251">
        <v>20998</v>
      </c>
      <c r="DN19" s="251">
        <v>21</v>
      </c>
    </row>
    <row r="20" spans="1:118" x14ac:dyDescent="0.2">
      <c r="A20" s="82" t="s">
        <v>17</v>
      </c>
      <c r="B20" s="251">
        <v>456703</v>
      </c>
      <c r="C20" s="251">
        <v>454081</v>
      </c>
      <c r="D20" s="251">
        <v>454066</v>
      </c>
      <c r="E20" s="251">
        <v>459644</v>
      </c>
      <c r="F20" s="251">
        <v>459369</v>
      </c>
      <c r="G20" s="251">
        <v>458462</v>
      </c>
      <c r="H20" s="251">
        <v>456145</v>
      </c>
      <c r="I20" s="251">
        <v>452159</v>
      </c>
      <c r="J20" s="251">
        <v>454458</v>
      </c>
      <c r="K20" s="251">
        <v>454628</v>
      </c>
      <c r="L20" s="82">
        <v>455797</v>
      </c>
      <c r="M20" s="251">
        <v>464231</v>
      </c>
      <c r="N20" s="82">
        <v>466606</v>
      </c>
      <c r="O20" s="251">
        <v>463598</v>
      </c>
      <c r="P20" s="82">
        <v>463431</v>
      </c>
      <c r="Q20" s="251">
        <v>468015</v>
      </c>
      <c r="R20" s="82">
        <v>467532</v>
      </c>
      <c r="S20" s="251">
        <v>463661</v>
      </c>
      <c r="T20" s="82">
        <v>453381</v>
      </c>
      <c r="U20" s="251">
        <v>450498</v>
      </c>
      <c r="V20" s="82">
        <v>447862</v>
      </c>
      <c r="W20" s="82">
        <v>451388</v>
      </c>
      <c r="X20" s="82">
        <v>453937</v>
      </c>
      <c r="Y20" s="82">
        <v>459604</v>
      </c>
      <c r="Z20" s="82">
        <v>463651</v>
      </c>
      <c r="AA20" s="82">
        <v>461602</v>
      </c>
      <c r="AB20" s="82">
        <v>458944</v>
      </c>
      <c r="AC20" s="82">
        <v>462035</v>
      </c>
      <c r="AD20" s="82">
        <v>462309</v>
      </c>
      <c r="AE20" s="82">
        <v>460254</v>
      </c>
      <c r="AF20" s="82">
        <f t="shared" si="1"/>
        <v>-2049</v>
      </c>
      <c r="AG20" s="82">
        <f t="shared" si="0"/>
        <v>-2658</v>
      </c>
      <c r="AH20" s="82">
        <f t="shared" si="0"/>
        <v>3091</v>
      </c>
      <c r="AI20" s="265">
        <f t="shared" si="0"/>
        <v>274</v>
      </c>
      <c r="AJ20" s="82">
        <f t="shared" si="0"/>
        <v>-2055</v>
      </c>
      <c r="AK20" s="82">
        <f t="shared" si="2"/>
        <v>-3397</v>
      </c>
      <c r="AL20" s="82">
        <v>470114</v>
      </c>
      <c r="AM20" s="251">
        <v>465270</v>
      </c>
      <c r="AN20" s="82">
        <v>465152</v>
      </c>
      <c r="AO20" s="265">
        <v>467596</v>
      </c>
      <c r="AP20" s="82">
        <v>468910</v>
      </c>
      <c r="AQ20" s="82">
        <v>466191</v>
      </c>
      <c r="AR20" s="82">
        <v>464925</v>
      </c>
      <c r="AS20" s="265">
        <v>464051</v>
      </c>
      <c r="AT20" s="82">
        <v>462669</v>
      </c>
      <c r="AU20" s="82">
        <v>468793</v>
      </c>
      <c r="AV20" s="82">
        <v>469527</v>
      </c>
      <c r="AW20" s="82">
        <v>477361</v>
      </c>
      <c r="AX20" s="82">
        <v>479689</v>
      </c>
      <c r="AY20" s="82">
        <v>474615</v>
      </c>
      <c r="AZ20" s="82">
        <v>476174</v>
      </c>
      <c r="BA20" s="82">
        <v>479469</v>
      </c>
      <c r="BB20" s="82">
        <v>482835</v>
      </c>
      <c r="BC20" s="82">
        <v>481144</v>
      </c>
      <c r="BD20" s="82">
        <v>480918</v>
      </c>
      <c r="BE20" s="82">
        <v>478147</v>
      </c>
      <c r="BF20" s="82">
        <v>477574</v>
      </c>
      <c r="BG20" s="82">
        <v>478548</v>
      </c>
      <c r="BH20" s="82">
        <v>2299</v>
      </c>
      <c r="BI20" s="82">
        <v>170</v>
      </c>
      <c r="BJ20" s="82">
        <v>1169</v>
      </c>
      <c r="BK20" s="82">
        <v>8434</v>
      </c>
      <c r="BL20" s="82">
        <v>2375</v>
      </c>
      <c r="BM20" s="82">
        <v>-3008</v>
      </c>
      <c r="BN20" s="82">
        <v>-167</v>
      </c>
      <c r="BO20" s="82">
        <v>4584</v>
      </c>
      <c r="BP20" s="82">
        <v>-483</v>
      </c>
      <c r="BQ20" s="82">
        <v>-3871</v>
      </c>
      <c r="BR20" s="82">
        <v>-10280</v>
      </c>
      <c r="BS20" s="82">
        <v>-2883</v>
      </c>
      <c r="BT20" s="82">
        <v>-2636</v>
      </c>
      <c r="BU20" s="82">
        <v>3526</v>
      </c>
      <c r="BV20" s="82">
        <v>2549</v>
      </c>
      <c r="BW20" s="82">
        <v>5667</v>
      </c>
      <c r="BX20" s="82">
        <v>4047</v>
      </c>
      <c r="BY20" s="82">
        <v>-2049</v>
      </c>
      <c r="BZ20" s="82">
        <v>-2658</v>
      </c>
      <c r="CA20" s="82">
        <v>3091</v>
      </c>
      <c r="CB20" s="82">
        <v>-2622</v>
      </c>
      <c r="CC20" s="82">
        <v>274</v>
      </c>
      <c r="CD20" s="82">
        <v>-2055</v>
      </c>
      <c r="CE20" s="82">
        <v>-1736</v>
      </c>
      <c r="CF20" s="82">
        <v>2127</v>
      </c>
      <c r="CG20" s="82">
        <v>-1297</v>
      </c>
      <c r="CH20" s="82">
        <v>2301</v>
      </c>
      <c r="CI20" s="82">
        <v>3093</v>
      </c>
      <c r="CJ20" s="82">
        <v>2174</v>
      </c>
      <c r="CK20" s="82">
        <v>3198</v>
      </c>
      <c r="CL20" s="82">
        <v>-4844</v>
      </c>
      <c r="CM20" s="82">
        <v>-15</v>
      </c>
      <c r="CN20" s="82">
        <v>-118</v>
      </c>
      <c r="CO20" s="82">
        <v>2444</v>
      </c>
      <c r="CP20" s="82">
        <v>1314</v>
      </c>
      <c r="CQ20" s="82">
        <v>-2719</v>
      </c>
      <c r="CR20" s="82">
        <v>-1266</v>
      </c>
      <c r="CS20" s="82">
        <v>-874</v>
      </c>
      <c r="CT20" s="82">
        <v>-1382</v>
      </c>
      <c r="CU20" s="82">
        <v>6124</v>
      </c>
      <c r="CV20" s="82">
        <v>734</v>
      </c>
      <c r="CW20" s="82">
        <v>7834</v>
      </c>
      <c r="CX20" s="82">
        <v>5578</v>
      </c>
      <c r="CY20" s="82">
        <v>2328</v>
      </c>
      <c r="CZ20" s="82">
        <v>-5074</v>
      </c>
      <c r="DA20" s="82">
        <v>1559</v>
      </c>
      <c r="DB20" s="82">
        <v>3295</v>
      </c>
      <c r="DC20" s="82">
        <v>3366</v>
      </c>
      <c r="DD20" s="82">
        <v>-1691</v>
      </c>
      <c r="DE20" s="82">
        <v>-226</v>
      </c>
      <c r="DF20" s="82">
        <v>-2771</v>
      </c>
      <c r="DG20" s="82">
        <v>-573</v>
      </c>
      <c r="DH20" s="82">
        <v>974</v>
      </c>
      <c r="DI20" s="82">
        <v>-275</v>
      </c>
      <c r="DJ20" s="82">
        <v>-907</v>
      </c>
      <c r="DK20" s="82">
        <v>-2317</v>
      </c>
      <c r="DL20" s="82">
        <v>-3986</v>
      </c>
      <c r="DM20" s="251">
        <v>21845</v>
      </c>
      <c r="DN20" s="251">
        <v>20</v>
      </c>
    </row>
    <row r="21" spans="1:118" x14ac:dyDescent="0.2">
      <c r="A21" s="82" t="s">
        <v>26</v>
      </c>
      <c r="B21" s="251">
        <v>559770</v>
      </c>
      <c r="C21" s="251">
        <v>562199</v>
      </c>
      <c r="D21" s="251">
        <v>568624</v>
      </c>
      <c r="E21" s="251">
        <v>571139</v>
      </c>
      <c r="F21" s="251">
        <v>571260</v>
      </c>
      <c r="G21" s="251">
        <v>569148</v>
      </c>
      <c r="H21" s="251">
        <v>550550</v>
      </c>
      <c r="I21" s="251">
        <v>540249</v>
      </c>
      <c r="J21" s="251">
        <v>541475</v>
      </c>
      <c r="K21" s="251">
        <v>544249</v>
      </c>
      <c r="L21" s="82">
        <v>556561</v>
      </c>
      <c r="M21" s="251">
        <v>567914</v>
      </c>
      <c r="N21" s="82">
        <v>572361</v>
      </c>
      <c r="O21" s="251">
        <v>577442</v>
      </c>
      <c r="P21" s="82">
        <v>580209</v>
      </c>
      <c r="Q21" s="251">
        <v>587810</v>
      </c>
      <c r="R21" s="82">
        <v>590235</v>
      </c>
      <c r="S21" s="251">
        <v>568335</v>
      </c>
      <c r="T21" s="82">
        <v>544213</v>
      </c>
      <c r="U21" s="251">
        <v>529005</v>
      </c>
      <c r="V21" s="82">
        <v>529928</v>
      </c>
      <c r="W21" s="82">
        <v>529692</v>
      </c>
      <c r="X21" s="82">
        <v>543611</v>
      </c>
      <c r="Y21" s="82">
        <v>558297</v>
      </c>
      <c r="Z21" s="82">
        <v>565897</v>
      </c>
      <c r="AA21" s="82">
        <v>570100</v>
      </c>
      <c r="AB21" s="82">
        <v>577248</v>
      </c>
      <c r="AC21" s="82">
        <v>581325</v>
      </c>
      <c r="AD21" s="82">
        <v>586460</v>
      </c>
      <c r="AE21" s="82">
        <v>583413</v>
      </c>
      <c r="AF21" s="82">
        <f t="shared" si="1"/>
        <v>4203</v>
      </c>
      <c r="AG21" s="82">
        <f t="shared" si="0"/>
        <v>7148</v>
      </c>
      <c r="AH21" s="82">
        <f t="shared" si="0"/>
        <v>4077</v>
      </c>
      <c r="AI21" s="265">
        <f t="shared" si="0"/>
        <v>5135</v>
      </c>
      <c r="AJ21" s="82">
        <f t="shared" si="0"/>
        <v>-3047</v>
      </c>
      <c r="AK21" s="82">
        <f t="shared" si="2"/>
        <v>17516</v>
      </c>
      <c r="AL21" s="82">
        <v>587453</v>
      </c>
      <c r="AM21" s="251">
        <v>586281</v>
      </c>
      <c r="AN21" s="82">
        <v>607529</v>
      </c>
      <c r="AO21" s="265">
        <v>607676</v>
      </c>
      <c r="AP21" s="82">
        <v>599919</v>
      </c>
      <c r="AQ21" s="82">
        <v>593724</v>
      </c>
      <c r="AR21" s="82">
        <v>573993</v>
      </c>
      <c r="AS21" s="265">
        <v>566170</v>
      </c>
      <c r="AT21" s="82">
        <v>563344</v>
      </c>
      <c r="AU21" s="82">
        <v>567002</v>
      </c>
      <c r="AV21" s="82">
        <v>576819</v>
      </c>
      <c r="AW21" s="82">
        <v>589565</v>
      </c>
      <c r="AX21" s="82">
        <v>602189</v>
      </c>
      <c r="AY21" s="82">
        <v>598307</v>
      </c>
      <c r="AZ21" s="82">
        <v>611206</v>
      </c>
      <c r="BA21" s="82">
        <v>610874</v>
      </c>
      <c r="BB21" s="82">
        <v>619013</v>
      </c>
      <c r="BC21" s="82">
        <v>615722</v>
      </c>
      <c r="BD21" s="82">
        <v>595370</v>
      </c>
      <c r="BE21" s="82">
        <v>582043</v>
      </c>
      <c r="BF21" s="82">
        <v>582080</v>
      </c>
      <c r="BG21" s="82">
        <v>586823</v>
      </c>
      <c r="BH21" s="82">
        <v>1226</v>
      </c>
      <c r="BI21" s="82">
        <v>2774</v>
      </c>
      <c r="BJ21" s="82">
        <v>12312</v>
      </c>
      <c r="BK21" s="82">
        <v>11353</v>
      </c>
      <c r="BL21" s="82">
        <v>4447</v>
      </c>
      <c r="BM21" s="82">
        <v>5081</v>
      </c>
      <c r="BN21" s="82">
        <v>2767</v>
      </c>
      <c r="BO21" s="82">
        <v>7601</v>
      </c>
      <c r="BP21" s="82">
        <v>2425</v>
      </c>
      <c r="BQ21" s="82">
        <v>-21900</v>
      </c>
      <c r="BR21" s="82">
        <v>-24122</v>
      </c>
      <c r="BS21" s="82">
        <v>-15208</v>
      </c>
      <c r="BT21" s="82">
        <v>923</v>
      </c>
      <c r="BU21" s="82">
        <v>-236</v>
      </c>
      <c r="BV21" s="82">
        <v>13919</v>
      </c>
      <c r="BW21" s="82">
        <v>14686</v>
      </c>
      <c r="BX21" s="82">
        <v>7600</v>
      </c>
      <c r="BY21" s="82">
        <v>4203</v>
      </c>
      <c r="BZ21" s="82">
        <v>7148</v>
      </c>
      <c r="CA21" s="82">
        <v>4077</v>
      </c>
      <c r="CB21" s="82">
        <v>2429</v>
      </c>
      <c r="CC21" s="82">
        <v>5135</v>
      </c>
      <c r="CD21" s="82">
        <v>-3047</v>
      </c>
      <c r="CE21" s="82">
        <v>-13690</v>
      </c>
      <c r="CF21" s="82">
        <v>-10126</v>
      </c>
      <c r="CG21" s="82">
        <v>7212</v>
      </c>
      <c r="CH21" s="82">
        <v>-3861</v>
      </c>
      <c r="CI21" s="82">
        <v>12553</v>
      </c>
      <c r="CJ21" s="82">
        <v>9486</v>
      </c>
      <c r="CK21" s="82">
        <v>2466</v>
      </c>
      <c r="CL21" s="82">
        <v>-1172</v>
      </c>
      <c r="CM21" s="82">
        <v>6425</v>
      </c>
      <c r="CN21" s="82">
        <v>21248</v>
      </c>
      <c r="CO21" s="82">
        <v>147</v>
      </c>
      <c r="CP21" s="82">
        <v>-7757</v>
      </c>
      <c r="CQ21" s="82">
        <v>-6195</v>
      </c>
      <c r="CR21" s="82">
        <v>-19731</v>
      </c>
      <c r="CS21" s="82">
        <v>-7823</v>
      </c>
      <c r="CT21" s="82">
        <v>-2826</v>
      </c>
      <c r="CU21" s="82">
        <v>3658</v>
      </c>
      <c r="CV21" s="82">
        <v>9817</v>
      </c>
      <c r="CW21" s="82">
        <v>12746</v>
      </c>
      <c r="CX21" s="82">
        <v>2515</v>
      </c>
      <c r="CY21" s="82">
        <v>12624</v>
      </c>
      <c r="CZ21" s="82">
        <v>-3882</v>
      </c>
      <c r="DA21" s="82">
        <v>12899</v>
      </c>
      <c r="DB21" s="82">
        <v>-332</v>
      </c>
      <c r="DC21" s="82">
        <v>8139</v>
      </c>
      <c r="DD21" s="82">
        <v>-3291</v>
      </c>
      <c r="DE21" s="82">
        <v>-20352</v>
      </c>
      <c r="DF21" s="82">
        <v>-13327</v>
      </c>
      <c r="DG21" s="82">
        <v>37</v>
      </c>
      <c r="DH21" s="82">
        <v>4743</v>
      </c>
      <c r="DI21" s="82">
        <v>121</v>
      </c>
      <c r="DJ21" s="82">
        <v>-2112</v>
      </c>
      <c r="DK21" s="82">
        <v>-18598</v>
      </c>
      <c r="DL21" s="82">
        <v>-10301</v>
      </c>
      <c r="DM21" s="251">
        <v>27053</v>
      </c>
      <c r="DN21" s="251">
        <v>19</v>
      </c>
    </row>
    <row r="22" spans="1:118" x14ac:dyDescent="0.2">
      <c r="A22" s="82" t="s">
        <v>27</v>
      </c>
      <c r="B22" s="251">
        <v>596518</v>
      </c>
      <c r="C22" s="251">
        <v>578770</v>
      </c>
      <c r="D22" s="251">
        <v>588929</v>
      </c>
      <c r="E22" s="251">
        <v>593914</v>
      </c>
      <c r="F22" s="251">
        <v>605746</v>
      </c>
      <c r="G22" s="251">
        <v>599309</v>
      </c>
      <c r="H22" s="251">
        <v>598254</v>
      </c>
      <c r="I22" s="251">
        <v>597281</v>
      </c>
      <c r="J22" s="251">
        <v>593956</v>
      </c>
      <c r="K22" s="251">
        <v>592305</v>
      </c>
      <c r="L22" s="82">
        <v>598459</v>
      </c>
      <c r="M22" s="251">
        <v>609922</v>
      </c>
      <c r="N22" s="82">
        <v>601269</v>
      </c>
      <c r="O22" s="251">
        <v>586576</v>
      </c>
      <c r="P22" s="82">
        <v>596833</v>
      </c>
      <c r="Q22" s="251">
        <v>611885</v>
      </c>
      <c r="R22" s="82">
        <v>602903</v>
      </c>
      <c r="S22" s="251">
        <v>592980</v>
      </c>
      <c r="T22" s="82">
        <v>581740</v>
      </c>
      <c r="U22" s="251">
        <v>577424</v>
      </c>
      <c r="V22" s="82">
        <v>575672</v>
      </c>
      <c r="W22" s="82">
        <v>574582</v>
      </c>
      <c r="X22" s="82">
        <v>585515</v>
      </c>
      <c r="Y22" s="82">
        <v>590852</v>
      </c>
      <c r="Z22" s="82">
        <v>589753</v>
      </c>
      <c r="AA22" s="82">
        <v>575636</v>
      </c>
      <c r="AB22" s="82">
        <v>583878</v>
      </c>
      <c r="AC22" s="82">
        <v>597596</v>
      </c>
      <c r="AD22" s="82">
        <v>603862</v>
      </c>
      <c r="AE22" s="82">
        <v>597526</v>
      </c>
      <c r="AF22" s="82">
        <f t="shared" si="1"/>
        <v>-14117</v>
      </c>
      <c r="AG22" s="82">
        <f t="shared" si="0"/>
        <v>8242</v>
      </c>
      <c r="AH22" s="82">
        <f t="shared" si="0"/>
        <v>13718</v>
      </c>
      <c r="AI22" s="265">
        <f t="shared" si="0"/>
        <v>6266</v>
      </c>
      <c r="AJ22" s="82">
        <f t="shared" si="0"/>
        <v>-6336</v>
      </c>
      <c r="AK22" s="82">
        <f t="shared" si="2"/>
        <v>7773</v>
      </c>
      <c r="AL22" s="82">
        <v>613497</v>
      </c>
      <c r="AM22" s="251">
        <v>596602</v>
      </c>
      <c r="AN22" s="82">
        <v>605219</v>
      </c>
      <c r="AO22" s="265">
        <v>621977</v>
      </c>
      <c r="AP22" s="82">
        <v>623828</v>
      </c>
      <c r="AQ22" s="82">
        <v>622731</v>
      </c>
      <c r="AR22" s="82">
        <v>617199</v>
      </c>
      <c r="AS22" s="265">
        <v>616196</v>
      </c>
      <c r="AT22" s="82">
        <v>612140</v>
      </c>
      <c r="AU22" s="82">
        <v>615817</v>
      </c>
      <c r="AV22" s="82">
        <v>626821</v>
      </c>
      <c r="AW22" s="82">
        <v>625182</v>
      </c>
      <c r="AX22" s="82">
        <v>620455</v>
      </c>
      <c r="AY22" s="82">
        <v>607801</v>
      </c>
      <c r="AZ22" s="82">
        <v>615485</v>
      </c>
      <c r="BA22" s="82">
        <v>628318</v>
      </c>
      <c r="BB22" s="82">
        <v>634084</v>
      </c>
      <c r="BC22" s="82">
        <v>633871</v>
      </c>
      <c r="BD22" s="82">
        <v>631780</v>
      </c>
      <c r="BE22" s="82">
        <v>630078</v>
      </c>
      <c r="BF22" s="82">
        <v>619463</v>
      </c>
      <c r="BG22" s="82">
        <v>624847</v>
      </c>
      <c r="BH22" s="82">
        <v>-3325</v>
      </c>
      <c r="BI22" s="82">
        <v>-1651</v>
      </c>
      <c r="BJ22" s="82">
        <v>6154</v>
      </c>
      <c r="BK22" s="82">
        <v>11463</v>
      </c>
      <c r="BL22" s="82">
        <v>-8653</v>
      </c>
      <c r="BM22" s="82">
        <v>-14693</v>
      </c>
      <c r="BN22" s="82">
        <v>10257</v>
      </c>
      <c r="BO22" s="82">
        <v>15052</v>
      </c>
      <c r="BP22" s="82">
        <v>-8982</v>
      </c>
      <c r="BQ22" s="82">
        <v>-9923</v>
      </c>
      <c r="BR22" s="82">
        <v>-11240</v>
      </c>
      <c r="BS22" s="82">
        <v>-4316</v>
      </c>
      <c r="BT22" s="82">
        <v>-1752</v>
      </c>
      <c r="BU22" s="82">
        <v>-1090</v>
      </c>
      <c r="BV22" s="82">
        <v>10933</v>
      </c>
      <c r="BW22" s="82">
        <v>5337</v>
      </c>
      <c r="BX22" s="82">
        <v>-1099</v>
      </c>
      <c r="BY22" s="82">
        <v>-14117</v>
      </c>
      <c r="BZ22" s="82">
        <v>8242</v>
      </c>
      <c r="CA22" s="82">
        <v>13718</v>
      </c>
      <c r="CB22" s="82">
        <v>-17748</v>
      </c>
      <c r="CC22" s="82">
        <v>6266</v>
      </c>
      <c r="CD22" s="82">
        <v>-6336</v>
      </c>
      <c r="CE22" s="82">
        <v>-1914</v>
      </c>
      <c r="CF22" s="82">
        <v>304</v>
      </c>
      <c r="CG22" s="82">
        <v>-3537</v>
      </c>
      <c r="CH22" s="82">
        <v>4890</v>
      </c>
      <c r="CI22" s="82">
        <v>10170</v>
      </c>
      <c r="CJ22" s="82">
        <v>6493</v>
      </c>
      <c r="CK22" s="82">
        <v>-435</v>
      </c>
      <c r="CL22" s="82">
        <v>-16895</v>
      </c>
      <c r="CM22" s="82">
        <v>10159</v>
      </c>
      <c r="CN22" s="82">
        <v>8617</v>
      </c>
      <c r="CO22" s="82">
        <v>16758</v>
      </c>
      <c r="CP22" s="82">
        <v>1851</v>
      </c>
      <c r="CQ22" s="82">
        <v>-1097</v>
      </c>
      <c r="CR22" s="82">
        <v>-5532</v>
      </c>
      <c r="CS22" s="82">
        <v>-1003</v>
      </c>
      <c r="CT22" s="82">
        <v>-4056</v>
      </c>
      <c r="CU22" s="82">
        <v>3677</v>
      </c>
      <c r="CV22" s="82">
        <v>11004</v>
      </c>
      <c r="CW22" s="82">
        <v>-1639</v>
      </c>
      <c r="CX22" s="82">
        <v>4985</v>
      </c>
      <c r="CY22" s="82">
        <v>-4727</v>
      </c>
      <c r="CZ22" s="82">
        <v>-12654</v>
      </c>
      <c r="DA22" s="82">
        <v>7684</v>
      </c>
      <c r="DB22" s="82">
        <v>12833</v>
      </c>
      <c r="DC22" s="82">
        <v>5766</v>
      </c>
      <c r="DD22" s="82">
        <v>-213</v>
      </c>
      <c r="DE22" s="82">
        <v>-2091</v>
      </c>
      <c r="DF22" s="82">
        <v>-1702</v>
      </c>
      <c r="DG22" s="82">
        <v>-10615</v>
      </c>
      <c r="DH22" s="82">
        <v>5384</v>
      </c>
      <c r="DI22" s="82">
        <v>11832</v>
      </c>
      <c r="DJ22" s="82">
        <v>-6437</v>
      </c>
      <c r="DK22" s="82">
        <v>-1055</v>
      </c>
      <c r="DL22" s="82">
        <v>-973</v>
      </c>
      <c r="DM22" s="251">
        <v>28329</v>
      </c>
      <c r="DN22" s="251">
        <v>18</v>
      </c>
    </row>
    <row r="23" spans="1:118" x14ac:dyDescent="0.2">
      <c r="A23" s="82" t="s">
        <v>3</v>
      </c>
      <c r="B23" s="251">
        <v>326067</v>
      </c>
      <c r="C23" s="251">
        <v>321298</v>
      </c>
      <c r="D23" s="251">
        <v>323981</v>
      </c>
      <c r="E23" s="251">
        <v>325728</v>
      </c>
      <c r="F23" s="251">
        <v>326846</v>
      </c>
      <c r="G23" s="251">
        <v>327345</v>
      </c>
      <c r="H23" s="251">
        <v>326169</v>
      </c>
      <c r="I23" s="251">
        <v>329569</v>
      </c>
      <c r="J23" s="251">
        <v>339933</v>
      </c>
      <c r="K23" s="251">
        <v>340780</v>
      </c>
      <c r="L23" s="82">
        <v>342909</v>
      </c>
      <c r="M23" s="251">
        <v>341171</v>
      </c>
      <c r="N23" s="82">
        <v>338153</v>
      </c>
      <c r="O23" s="251">
        <v>328291</v>
      </c>
      <c r="P23" s="82">
        <v>335280</v>
      </c>
      <c r="Q23" s="251">
        <v>338559</v>
      </c>
      <c r="R23" s="82">
        <v>336383</v>
      </c>
      <c r="S23" s="251">
        <v>328581</v>
      </c>
      <c r="T23" s="82">
        <v>325819</v>
      </c>
      <c r="U23" s="251">
        <v>322007</v>
      </c>
      <c r="V23" s="82">
        <v>321750</v>
      </c>
      <c r="W23" s="82">
        <v>323153</v>
      </c>
      <c r="X23" s="82">
        <v>326308</v>
      </c>
      <c r="Y23" s="82">
        <v>325210</v>
      </c>
      <c r="Z23" s="82">
        <v>327014</v>
      </c>
      <c r="AA23" s="82">
        <v>321424</v>
      </c>
      <c r="AB23" s="82">
        <v>328665</v>
      </c>
      <c r="AC23" s="82">
        <v>330675</v>
      </c>
      <c r="AD23" s="82">
        <v>331624</v>
      </c>
      <c r="AE23" s="82">
        <v>331492</v>
      </c>
      <c r="AF23" s="82">
        <f t="shared" si="1"/>
        <v>-5590</v>
      </c>
      <c r="AG23" s="82">
        <f t="shared" si="0"/>
        <v>7241</v>
      </c>
      <c r="AH23" s="82">
        <f t="shared" si="0"/>
        <v>2010</v>
      </c>
      <c r="AI23" s="265">
        <f t="shared" si="0"/>
        <v>949</v>
      </c>
      <c r="AJ23" s="82">
        <f t="shared" si="0"/>
        <v>-132</v>
      </c>
      <c r="AK23" s="82">
        <f t="shared" si="2"/>
        <v>4478</v>
      </c>
      <c r="AL23" s="82">
        <v>340465</v>
      </c>
      <c r="AM23" s="251">
        <v>335529</v>
      </c>
      <c r="AN23" s="82">
        <v>338642</v>
      </c>
      <c r="AO23" s="265">
        <v>340944</v>
      </c>
      <c r="AP23" s="82">
        <v>341250</v>
      </c>
      <c r="AQ23" s="82">
        <v>341747</v>
      </c>
      <c r="AR23" s="82">
        <v>340347</v>
      </c>
      <c r="AS23" s="265">
        <v>341163</v>
      </c>
      <c r="AT23" s="82">
        <v>340196</v>
      </c>
      <c r="AU23" s="82">
        <v>341234</v>
      </c>
      <c r="AV23" s="82">
        <v>344149</v>
      </c>
      <c r="AW23" s="82">
        <v>345189</v>
      </c>
      <c r="AX23" s="82">
        <v>347069</v>
      </c>
      <c r="AY23" s="82">
        <v>342215</v>
      </c>
      <c r="AZ23" s="82">
        <v>344328</v>
      </c>
      <c r="BA23" s="82">
        <v>348017</v>
      </c>
      <c r="BB23" s="82">
        <v>352010</v>
      </c>
      <c r="BC23" s="82">
        <v>350248</v>
      </c>
      <c r="BD23" s="82">
        <v>351682</v>
      </c>
      <c r="BE23" s="82">
        <v>352869</v>
      </c>
      <c r="BF23" s="82">
        <v>353314</v>
      </c>
      <c r="BG23" s="82">
        <v>355756</v>
      </c>
      <c r="BH23" s="82">
        <v>10364</v>
      </c>
      <c r="BI23" s="82">
        <v>847</v>
      </c>
      <c r="BJ23" s="82">
        <v>2129</v>
      </c>
      <c r="BK23" s="82">
        <v>-1738</v>
      </c>
      <c r="BL23" s="82">
        <v>-3018</v>
      </c>
      <c r="BM23" s="82">
        <v>-9862</v>
      </c>
      <c r="BN23" s="82">
        <v>6989</v>
      </c>
      <c r="BO23" s="82">
        <v>3279</v>
      </c>
      <c r="BP23" s="82">
        <v>-2176</v>
      </c>
      <c r="BQ23" s="82">
        <v>-7802</v>
      </c>
      <c r="BR23" s="82">
        <v>-2762</v>
      </c>
      <c r="BS23" s="82">
        <v>-3812</v>
      </c>
      <c r="BT23" s="82">
        <v>-257</v>
      </c>
      <c r="BU23" s="82">
        <v>1403</v>
      </c>
      <c r="BV23" s="82">
        <v>3155</v>
      </c>
      <c r="BW23" s="82">
        <v>-1098</v>
      </c>
      <c r="BX23" s="82">
        <v>1804</v>
      </c>
      <c r="BY23" s="82">
        <v>-5590</v>
      </c>
      <c r="BZ23" s="82">
        <v>7241</v>
      </c>
      <c r="CA23" s="82">
        <v>2010</v>
      </c>
      <c r="CB23" s="82">
        <v>-4769</v>
      </c>
      <c r="CC23" s="82">
        <v>949</v>
      </c>
      <c r="CD23" s="82">
        <v>-132</v>
      </c>
      <c r="CE23" s="82">
        <v>386</v>
      </c>
      <c r="CF23" s="82">
        <v>-1732</v>
      </c>
      <c r="CG23" s="82">
        <v>3077</v>
      </c>
      <c r="CH23" s="82">
        <v>3121</v>
      </c>
      <c r="CI23" s="82">
        <v>2546</v>
      </c>
      <c r="CJ23" s="82">
        <v>897</v>
      </c>
      <c r="CK23" s="82">
        <v>678</v>
      </c>
      <c r="CL23" s="82">
        <v>-4936</v>
      </c>
      <c r="CM23" s="82">
        <v>2683</v>
      </c>
      <c r="CN23" s="82">
        <v>3113</v>
      </c>
      <c r="CO23" s="82">
        <v>2302</v>
      </c>
      <c r="CP23" s="82">
        <v>306</v>
      </c>
      <c r="CQ23" s="82">
        <v>497</v>
      </c>
      <c r="CR23" s="82">
        <v>-1400</v>
      </c>
      <c r="CS23" s="82">
        <v>816</v>
      </c>
      <c r="CT23" s="82">
        <v>-967</v>
      </c>
      <c r="CU23" s="82">
        <v>1038</v>
      </c>
      <c r="CV23" s="82">
        <v>2915</v>
      </c>
      <c r="CW23" s="82">
        <v>1040</v>
      </c>
      <c r="CX23" s="82">
        <v>1747</v>
      </c>
      <c r="CY23" s="82">
        <v>1880</v>
      </c>
      <c r="CZ23" s="82">
        <v>-4854</v>
      </c>
      <c r="DA23" s="82">
        <v>2113</v>
      </c>
      <c r="DB23" s="82">
        <v>3689</v>
      </c>
      <c r="DC23" s="82">
        <v>3993</v>
      </c>
      <c r="DD23" s="82">
        <v>-1762</v>
      </c>
      <c r="DE23" s="82">
        <v>1434</v>
      </c>
      <c r="DF23" s="82">
        <v>1187</v>
      </c>
      <c r="DG23" s="82">
        <v>445</v>
      </c>
      <c r="DH23" s="82">
        <v>2442</v>
      </c>
      <c r="DI23" s="82">
        <v>1118</v>
      </c>
      <c r="DJ23" s="82">
        <v>499</v>
      </c>
      <c r="DK23" s="82">
        <v>-1176</v>
      </c>
      <c r="DL23" s="82">
        <v>3400</v>
      </c>
      <c r="DM23" s="251">
        <v>29689</v>
      </c>
      <c r="DN23" s="251">
        <v>17</v>
      </c>
    </row>
    <row r="24" spans="1:118" x14ac:dyDescent="0.2">
      <c r="A24" s="82" t="s">
        <v>5</v>
      </c>
      <c r="B24" s="251">
        <v>191361</v>
      </c>
      <c r="C24" s="251">
        <v>182099</v>
      </c>
      <c r="D24" s="251">
        <v>181197</v>
      </c>
      <c r="E24" s="251">
        <v>184820</v>
      </c>
      <c r="F24" s="251">
        <v>185437</v>
      </c>
      <c r="G24" s="251">
        <v>186993</v>
      </c>
      <c r="H24" s="251">
        <v>187836</v>
      </c>
      <c r="I24" s="251">
        <v>187076</v>
      </c>
      <c r="J24" s="251">
        <v>185460</v>
      </c>
      <c r="K24" s="251">
        <v>186451</v>
      </c>
      <c r="L24" s="82">
        <v>189767</v>
      </c>
      <c r="M24" s="251">
        <v>194690</v>
      </c>
      <c r="N24" s="82">
        <v>194145</v>
      </c>
      <c r="O24" s="251">
        <v>184435</v>
      </c>
      <c r="P24" s="82">
        <v>184326</v>
      </c>
      <c r="Q24" s="251">
        <v>185493</v>
      </c>
      <c r="R24" s="82">
        <v>179007</v>
      </c>
      <c r="S24" s="251">
        <v>167029</v>
      </c>
      <c r="T24" s="82">
        <v>163062</v>
      </c>
      <c r="U24" s="251">
        <v>165340</v>
      </c>
      <c r="V24" s="82">
        <v>165477</v>
      </c>
      <c r="W24" s="82">
        <v>168295</v>
      </c>
      <c r="X24" s="82">
        <v>172085</v>
      </c>
      <c r="Y24" s="82">
        <v>175792</v>
      </c>
      <c r="Z24" s="82">
        <v>178292</v>
      </c>
      <c r="AA24" s="82">
        <v>170112</v>
      </c>
      <c r="AB24" s="82">
        <v>167720</v>
      </c>
      <c r="AC24" s="82">
        <v>167746</v>
      </c>
      <c r="AD24" s="82">
        <v>170091</v>
      </c>
      <c r="AE24" s="82">
        <v>172839</v>
      </c>
      <c r="AF24" s="82">
        <f t="shared" si="1"/>
        <v>-8180</v>
      </c>
      <c r="AG24" s="82">
        <f t="shared" si="1"/>
        <v>-2392</v>
      </c>
      <c r="AH24" s="82">
        <f t="shared" si="1"/>
        <v>26</v>
      </c>
      <c r="AI24" s="265">
        <f t="shared" si="1"/>
        <v>2345</v>
      </c>
      <c r="AJ24" s="82">
        <f t="shared" si="1"/>
        <v>2748</v>
      </c>
      <c r="AK24" s="82">
        <f t="shared" si="2"/>
        <v>-5453</v>
      </c>
      <c r="AL24" s="82">
        <v>199392</v>
      </c>
      <c r="AM24" s="251">
        <v>190885</v>
      </c>
      <c r="AN24" s="82">
        <v>192789</v>
      </c>
      <c r="AO24" s="265">
        <v>195448</v>
      </c>
      <c r="AP24" s="82">
        <v>198190</v>
      </c>
      <c r="AQ24" s="82">
        <v>201108</v>
      </c>
      <c r="AR24" s="82">
        <v>205155</v>
      </c>
      <c r="AS24" s="265">
        <v>208042</v>
      </c>
      <c r="AT24" s="82">
        <v>206475</v>
      </c>
      <c r="AU24" s="82">
        <v>210154</v>
      </c>
      <c r="AV24" s="82">
        <v>215340</v>
      </c>
      <c r="AW24" s="82">
        <v>219019</v>
      </c>
      <c r="AX24" s="82">
        <v>220382</v>
      </c>
      <c r="AY24" s="82">
        <v>210207</v>
      </c>
      <c r="AZ24" s="82">
        <v>212135</v>
      </c>
      <c r="BA24" s="82">
        <v>215851</v>
      </c>
      <c r="BB24" s="82">
        <v>218251</v>
      </c>
      <c r="BC24" s="82">
        <v>218895</v>
      </c>
      <c r="BD24" s="82">
        <v>222528</v>
      </c>
      <c r="BE24" s="82">
        <v>225159</v>
      </c>
      <c r="BF24" s="82">
        <v>222882</v>
      </c>
      <c r="BG24" s="82">
        <v>223128</v>
      </c>
      <c r="BH24" s="82">
        <v>-1616</v>
      </c>
      <c r="BI24" s="82">
        <v>991</v>
      </c>
      <c r="BJ24" s="82">
        <v>3316</v>
      </c>
      <c r="BK24" s="82">
        <v>4923</v>
      </c>
      <c r="BL24" s="82">
        <v>-545</v>
      </c>
      <c r="BM24" s="82">
        <v>-9710</v>
      </c>
      <c r="BN24" s="82">
        <v>-109</v>
      </c>
      <c r="BO24" s="82">
        <v>1167</v>
      </c>
      <c r="BP24" s="82">
        <v>-6486</v>
      </c>
      <c r="BQ24" s="82">
        <v>-11978</v>
      </c>
      <c r="BR24" s="82">
        <v>-3967</v>
      </c>
      <c r="BS24" s="82">
        <v>2278</v>
      </c>
      <c r="BT24" s="82">
        <v>137</v>
      </c>
      <c r="BU24" s="82">
        <v>2818</v>
      </c>
      <c r="BV24" s="82">
        <v>3790</v>
      </c>
      <c r="BW24" s="82">
        <v>3707</v>
      </c>
      <c r="BX24" s="82">
        <v>2500</v>
      </c>
      <c r="BY24" s="82">
        <v>-8180</v>
      </c>
      <c r="BZ24" s="82">
        <v>-2392</v>
      </c>
      <c r="CA24" s="82">
        <v>26</v>
      </c>
      <c r="CB24" s="82">
        <v>-9262</v>
      </c>
      <c r="CC24" s="82">
        <v>2345</v>
      </c>
      <c r="CD24" s="82">
        <v>2748</v>
      </c>
      <c r="CE24" s="82">
        <v>4469</v>
      </c>
      <c r="CF24" s="82">
        <v>2712</v>
      </c>
      <c r="CG24" s="82">
        <v>3262</v>
      </c>
      <c r="CH24" s="82">
        <v>1648</v>
      </c>
      <c r="CI24" s="82">
        <v>6844</v>
      </c>
      <c r="CJ24" s="82">
        <v>5431</v>
      </c>
      <c r="CK24" s="82">
        <v>2187</v>
      </c>
      <c r="CL24" s="82">
        <v>-8507</v>
      </c>
      <c r="CM24" s="82">
        <v>-902</v>
      </c>
      <c r="CN24" s="82">
        <v>1904</v>
      </c>
      <c r="CO24" s="82">
        <v>2659</v>
      </c>
      <c r="CP24" s="82">
        <v>2742</v>
      </c>
      <c r="CQ24" s="82">
        <v>2918</v>
      </c>
      <c r="CR24" s="82">
        <v>4047</v>
      </c>
      <c r="CS24" s="82">
        <v>2887</v>
      </c>
      <c r="CT24" s="82">
        <v>-1567</v>
      </c>
      <c r="CU24" s="82">
        <v>3679</v>
      </c>
      <c r="CV24" s="82">
        <v>5186</v>
      </c>
      <c r="CW24" s="82">
        <v>3679</v>
      </c>
      <c r="CX24" s="82">
        <v>3623</v>
      </c>
      <c r="CY24" s="82">
        <v>1363</v>
      </c>
      <c r="CZ24" s="82">
        <v>-10175</v>
      </c>
      <c r="DA24" s="82">
        <v>1928</v>
      </c>
      <c r="DB24" s="82">
        <v>3716</v>
      </c>
      <c r="DC24" s="82">
        <v>2400</v>
      </c>
      <c r="DD24" s="82">
        <v>644</v>
      </c>
      <c r="DE24" s="82">
        <v>3633</v>
      </c>
      <c r="DF24" s="82">
        <v>2631</v>
      </c>
      <c r="DG24" s="82">
        <v>-2277</v>
      </c>
      <c r="DH24" s="82">
        <v>246</v>
      </c>
      <c r="DI24" s="82">
        <v>617</v>
      </c>
      <c r="DJ24" s="82">
        <v>1556</v>
      </c>
      <c r="DK24" s="82">
        <v>843</v>
      </c>
      <c r="DL24" s="82">
        <v>-760</v>
      </c>
      <c r="DM24" s="251">
        <v>31767</v>
      </c>
      <c r="DN24" s="251">
        <v>16</v>
      </c>
    </row>
    <row r="25" spans="1:118" x14ac:dyDescent="0.2">
      <c r="A25" s="82" t="s">
        <v>25</v>
      </c>
      <c r="B25" s="251">
        <v>446690</v>
      </c>
      <c r="C25" s="251">
        <v>439816</v>
      </c>
      <c r="D25" s="251">
        <v>442770</v>
      </c>
      <c r="E25" s="251">
        <v>445202</v>
      </c>
      <c r="F25" s="251">
        <v>447085</v>
      </c>
      <c r="G25" s="251">
        <v>448394</v>
      </c>
      <c r="H25" s="251">
        <v>445124</v>
      </c>
      <c r="I25" s="251">
        <v>444495</v>
      </c>
      <c r="J25" s="251">
        <v>446091</v>
      </c>
      <c r="K25" s="251">
        <v>445181</v>
      </c>
      <c r="L25" s="82">
        <v>447996</v>
      </c>
      <c r="M25" s="251">
        <v>452791</v>
      </c>
      <c r="N25" s="82">
        <v>452899</v>
      </c>
      <c r="O25" s="251">
        <v>447346</v>
      </c>
      <c r="P25" s="82">
        <v>450897</v>
      </c>
      <c r="Q25" s="251">
        <v>455287</v>
      </c>
      <c r="R25" s="82">
        <v>453898</v>
      </c>
      <c r="S25" s="251">
        <v>442906</v>
      </c>
      <c r="T25" s="82">
        <v>436357</v>
      </c>
      <c r="U25" s="251">
        <v>432676</v>
      </c>
      <c r="V25" s="82">
        <v>432699</v>
      </c>
      <c r="W25" s="82">
        <v>436384</v>
      </c>
      <c r="X25" s="82">
        <v>439476</v>
      </c>
      <c r="Y25" s="82">
        <v>442174</v>
      </c>
      <c r="Z25" s="82">
        <v>445552</v>
      </c>
      <c r="AA25" s="82">
        <v>440501</v>
      </c>
      <c r="AB25" s="82">
        <v>444131</v>
      </c>
      <c r="AC25" s="82">
        <v>447419</v>
      </c>
      <c r="AD25" s="82">
        <v>447825</v>
      </c>
      <c r="AE25" s="82">
        <v>447102</v>
      </c>
      <c r="AF25" s="82">
        <f t="shared" si="1"/>
        <v>-5051</v>
      </c>
      <c r="AG25" s="82">
        <f t="shared" si="1"/>
        <v>3630</v>
      </c>
      <c r="AH25" s="82">
        <f t="shared" si="1"/>
        <v>3288</v>
      </c>
      <c r="AI25" s="265">
        <f t="shared" si="1"/>
        <v>406</v>
      </c>
      <c r="AJ25" s="82">
        <f t="shared" si="1"/>
        <v>-723</v>
      </c>
      <c r="AK25" s="82">
        <f t="shared" si="2"/>
        <v>1550</v>
      </c>
      <c r="AL25" s="82">
        <v>458236</v>
      </c>
      <c r="AM25" s="251">
        <v>451010</v>
      </c>
      <c r="AN25" s="82">
        <v>454608</v>
      </c>
      <c r="AO25" s="265">
        <v>456461</v>
      </c>
      <c r="AP25" s="82">
        <v>458029</v>
      </c>
      <c r="AQ25" s="82">
        <v>458772</v>
      </c>
      <c r="AR25" s="82">
        <v>458088</v>
      </c>
      <c r="AS25" s="265">
        <v>457458</v>
      </c>
      <c r="AT25" s="82">
        <v>457802</v>
      </c>
      <c r="AU25" s="82">
        <v>460713</v>
      </c>
      <c r="AV25" s="82">
        <v>462755</v>
      </c>
      <c r="AW25" s="82">
        <v>465172</v>
      </c>
      <c r="AX25" s="82">
        <v>465586</v>
      </c>
      <c r="AY25" s="82">
        <v>461059</v>
      </c>
      <c r="AZ25" s="82">
        <v>458353</v>
      </c>
      <c r="BA25" s="82">
        <v>464403</v>
      </c>
      <c r="BB25" s="82">
        <v>471834</v>
      </c>
      <c r="BC25" s="82">
        <v>472317</v>
      </c>
      <c r="BD25" s="82">
        <v>473349</v>
      </c>
      <c r="BE25" s="82">
        <v>472947</v>
      </c>
      <c r="BF25" s="82">
        <v>473609</v>
      </c>
      <c r="BG25" s="82">
        <v>478489</v>
      </c>
      <c r="BH25" s="82">
        <v>1596</v>
      </c>
      <c r="BI25" s="82">
        <v>-910</v>
      </c>
      <c r="BJ25" s="82">
        <v>2815</v>
      </c>
      <c r="BK25" s="82">
        <v>4795</v>
      </c>
      <c r="BL25" s="82">
        <v>108</v>
      </c>
      <c r="BM25" s="82">
        <v>-5553</v>
      </c>
      <c r="BN25" s="82">
        <v>3551</v>
      </c>
      <c r="BO25" s="82">
        <v>4390</v>
      </c>
      <c r="BP25" s="82">
        <v>-1389</v>
      </c>
      <c r="BQ25" s="82">
        <v>-10992</v>
      </c>
      <c r="BR25" s="82">
        <v>-6549</v>
      </c>
      <c r="BS25" s="82">
        <v>-3681</v>
      </c>
      <c r="BT25" s="82">
        <v>23</v>
      </c>
      <c r="BU25" s="82">
        <v>3685</v>
      </c>
      <c r="BV25" s="82">
        <v>3092</v>
      </c>
      <c r="BW25" s="82">
        <v>2698</v>
      </c>
      <c r="BX25" s="82">
        <v>3378</v>
      </c>
      <c r="BY25" s="82">
        <v>-5051</v>
      </c>
      <c r="BZ25" s="82">
        <v>3630</v>
      </c>
      <c r="CA25" s="82">
        <v>3288</v>
      </c>
      <c r="CB25" s="82">
        <v>-6874</v>
      </c>
      <c r="CC25" s="82">
        <v>406</v>
      </c>
      <c r="CD25" s="82">
        <v>-723</v>
      </c>
      <c r="CE25" s="82">
        <v>-1344</v>
      </c>
      <c r="CF25" s="82">
        <v>4588</v>
      </c>
      <c r="CG25" s="82">
        <v>3022</v>
      </c>
      <c r="CH25" s="82">
        <v>1559</v>
      </c>
      <c r="CI25" s="82">
        <v>2045</v>
      </c>
      <c r="CJ25" s="82">
        <v>-1746</v>
      </c>
      <c r="CK25" s="82">
        <v>3010</v>
      </c>
      <c r="CL25" s="82">
        <v>-7226</v>
      </c>
      <c r="CM25" s="82">
        <v>2954</v>
      </c>
      <c r="CN25" s="82">
        <v>3598</v>
      </c>
      <c r="CO25" s="82">
        <v>1853</v>
      </c>
      <c r="CP25" s="82">
        <v>1568</v>
      </c>
      <c r="CQ25" s="82">
        <v>743</v>
      </c>
      <c r="CR25" s="82">
        <v>-684</v>
      </c>
      <c r="CS25" s="82">
        <v>-630</v>
      </c>
      <c r="CT25" s="82">
        <v>344</v>
      </c>
      <c r="CU25" s="82">
        <v>2911</v>
      </c>
      <c r="CV25" s="82">
        <v>2042</v>
      </c>
      <c r="CW25" s="82">
        <v>2417</v>
      </c>
      <c r="CX25" s="82">
        <v>2432</v>
      </c>
      <c r="CY25" s="82">
        <v>414</v>
      </c>
      <c r="CZ25" s="82">
        <v>-4527</v>
      </c>
      <c r="DA25" s="82">
        <v>-2706</v>
      </c>
      <c r="DB25" s="82">
        <v>6050</v>
      </c>
      <c r="DC25" s="82">
        <v>7431</v>
      </c>
      <c r="DD25" s="82">
        <v>483</v>
      </c>
      <c r="DE25" s="82">
        <v>1032</v>
      </c>
      <c r="DF25" s="82">
        <v>-402</v>
      </c>
      <c r="DG25" s="82">
        <v>662</v>
      </c>
      <c r="DH25" s="82">
        <v>4880</v>
      </c>
      <c r="DI25" s="82">
        <v>1883</v>
      </c>
      <c r="DJ25" s="82">
        <v>1309</v>
      </c>
      <c r="DK25" s="82">
        <v>-3270</v>
      </c>
      <c r="DL25" s="82">
        <v>-629</v>
      </c>
      <c r="DM25" s="251">
        <v>31799</v>
      </c>
      <c r="DN25" s="251">
        <v>15</v>
      </c>
    </row>
    <row r="26" spans="1:118" x14ac:dyDescent="0.2">
      <c r="A26" s="82" t="s">
        <v>16</v>
      </c>
      <c r="B26" s="251">
        <v>236589</v>
      </c>
      <c r="C26" s="251">
        <v>226929</v>
      </c>
      <c r="D26" s="251">
        <v>230654</v>
      </c>
      <c r="E26" s="251">
        <v>232747</v>
      </c>
      <c r="F26" s="251">
        <v>233761</v>
      </c>
      <c r="G26" s="251">
        <v>233419</v>
      </c>
      <c r="H26" s="251">
        <v>233231</v>
      </c>
      <c r="I26" s="251">
        <v>233233</v>
      </c>
      <c r="J26" s="251">
        <v>230922</v>
      </c>
      <c r="K26" s="251">
        <v>232457</v>
      </c>
      <c r="L26" s="82">
        <v>234848</v>
      </c>
      <c r="M26" s="251">
        <v>236179</v>
      </c>
      <c r="N26" s="82">
        <v>237625</v>
      </c>
      <c r="O26" s="251">
        <v>227679</v>
      </c>
      <c r="P26" s="82">
        <v>232393</v>
      </c>
      <c r="Q26" s="251">
        <v>233747</v>
      </c>
      <c r="R26" s="82">
        <v>232518</v>
      </c>
      <c r="S26" s="251">
        <v>226030</v>
      </c>
      <c r="T26" s="82">
        <v>221589</v>
      </c>
      <c r="U26" s="251">
        <v>220195</v>
      </c>
      <c r="V26" s="82">
        <v>217327</v>
      </c>
      <c r="W26" s="82">
        <v>218985</v>
      </c>
      <c r="X26" s="82">
        <v>219672</v>
      </c>
      <c r="Y26" s="82">
        <v>222262</v>
      </c>
      <c r="Z26" s="82">
        <v>224121</v>
      </c>
      <c r="AA26" s="82">
        <v>218499</v>
      </c>
      <c r="AB26" s="82">
        <v>221013</v>
      </c>
      <c r="AC26" s="82">
        <v>222065</v>
      </c>
      <c r="AD26" s="82">
        <v>222938</v>
      </c>
      <c r="AE26" s="82">
        <v>222289</v>
      </c>
      <c r="AF26" s="82">
        <f t="shared" si="1"/>
        <v>-5622</v>
      </c>
      <c r="AG26" s="82">
        <f t="shared" si="1"/>
        <v>2514</v>
      </c>
      <c r="AH26" s="82">
        <f t="shared" si="1"/>
        <v>1052</v>
      </c>
      <c r="AI26" s="265">
        <f t="shared" si="1"/>
        <v>873</v>
      </c>
      <c r="AJ26" s="82">
        <f t="shared" si="1"/>
        <v>-649</v>
      </c>
      <c r="AK26" s="82">
        <f t="shared" si="2"/>
        <v>-1832</v>
      </c>
      <c r="AL26" s="82">
        <v>244466</v>
      </c>
      <c r="AM26" s="251">
        <v>240431</v>
      </c>
      <c r="AN26" s="82">
        <v>244265</v>
      </c>
      <c r="AO26" s="265">
        <v>247384</v>
      </c>
      <c r="AP26" s="82">
        <v>248308</v>
      </c>
      <c r="AQ26" s="82">
        <v>249917</v>
      </c>
      <c r="AR26" s="82">
        <v>250837</v>
      </c>
      <c r="AS26" s="265">
        <v>253120</v>
      </c>
      <c r="AT26" s="82">
        <v>254315</v>
      </c>
      <c r="AU26" s="82">
        <v>257088</v>
      </c>
      <c r="AV26" s="82">
        <v>258240</v>
      </c>
      <c r="AW26" s="82">
        <v>260883</v>
      </c>
      <c r="AX26" s="82">
        <v>261803</v>
      </c>
      <c r="AY26" s="82">
        <v>256643</v>
      </c>
      <c r="AZ26" s="82">
        <v>258198</v>
      </c>
      <c r="BA26" s="82">
        <v>260429</v>
      </c>
      <c r="BB26" s="82">
        <v>261584</v>
      </c>
      <c r="BC26" s="82">
        <v>263144</v>
      </c>
      <c r="BD26" s="82">
        <v>264145</v>
      </c>
      <c r="BE26" s="82">
        <v>265857</v>
      </c>
      <c r="BF26" s="82">
        <v>265391</v>
      </c>
      <c r="BG26" s="82">
        <v>268862</v>
      </c>
      <c r="BH26" s="82">
        <v>-2311</v>
      </c>
      <c r="BI26" s="82">
        <v>1535</v>
      </c>
      <c r="BJ26" s="82">
        <v>2391</v>
      </c>
      <c r="BK26" s="82">
        <v>1331</v>
      </c>
      <c r="BL26" s="82">
        <v>1446</v>
      </c>
      <c r="BM26" s="82">
        <v>-9946</v>
      </c>
      <c r="BN26" s="82">
        <v>4714</v>
      </c>
      <c r="BO26" s="82">
        <v>1354</v>
      </c>
      <c r="BP26" s="82">
        <v>-1229</v>
      </c>
      <c r="BQ26" s="82">
        <v>-6488</v>
      </c>
      <c r="BR26" s="82">
        <v>-4441</v>
      </c>
      <c r="BS26" s="82">
        <v>-1394</v>
      </c>
      <c r="BT26" s="82">
        <v>-2868</v>
      </c>
      <c r="BU26" s="82">
        <v>1658</v>
      </c>
      <c r="BV26" s="82">
        <v>687</v>
      </c>
      <c r="BW26" s="82">
        <v>2590</v>
      </c>
      <c r="BX26" s="82">
        <v>1859</v>
      </c>
      <c r="BY26" s="82">
        <v>-5622</v>
      </c>
      <c r="BZ26" s="82">
        <v>2514</v>
      </c>
      <c r="CA26" s="82">
        <v>1052</v>
      </c>
      <c r="CB26" s="82">
        <v>-9660</v>
      </c>
      <c r="CC26" s="82">
        <v>873</v>
      </c>
      <c r="CD26" s="82">
        <v>-649</v>
      </c>
      <c r="CE26" s="82">
        <v>2276</v>
      </c>
      <c r="CF26" s="82">
        <v>1892</v>
      </c>
      <c r="CG26" s="82">
        <v>2847</v>
      </c>
      <c r="CH26" s="82">
        <v>6442</v>
      </c>
      <c r="CI26" s="82">
        <v>2717</v>
      </c>
      <c r="CJ26" s="82">
        <v>3014</v>
      </c>
      <c r="CK26" s="82">
        <v>2989</v>
      </c>
      <c r="CL26" s="82">
        <v>-4035</v>
      </c>
      <c r="CM26" s="82">
        <v>3725</v>
      </c>
      <c r="CN26" s="82">
        <v>3834</v>
      </c>
      <c r="CO26" s="82">
        <v>3119</v>
      </c>
      <c r="CP26" s="82">
        <v>924</v>
      </c>
      <c r="CQ26" s="82">
        <v>1609</v>
      </c>
      <c r="CR26" s="82">
        <v>920</v>
      </c>
      <c r="CS26" s="82">
        <v>2283</v>
      </c>
      <c r="CT26" s="82">
        <v>1195</v>
      </c>
      <c r="CU26" s="82">
        <v>2773</v>
      </c>
      <c r="CV26" s="82">
        <v>1152</v>
      </c>
      <c r="CW26" s="82">
        <v>2643</v>
      </c>
      <c r="CX26" s="82">
        <v>2093</v>
      </c>
      <c r="CY26" s="82">
        <v>920</v>
      </c>
      <c r="CZ26" s="82">
        <v>-5160</v>
      </c>
      <c r="DA26" s="82">
        <v>1555</v>
      </c>
      <c r="DB26" s="82">
        <v>2231</v>
      </c>
      <c r="DC26" s="82">
        <v>1155</v>
      </c>
      <c r="DD26" s="82">
        <v>1560</v>
      </c>
      <c r="DE26" s="82">
        <v>1001</v>
      </c>
      <c r="DF26" s="82">
        <v>1712</v>
      </c>
      <c r="DG26" s="82">
        <v>-466</v>
      </c>
      <c r="DH26" s="82">
        <v>3471</v>
      </c>
      <c r="DI26" s="82">
        <v>1014</v>
      </c>
      <c r="DJ26" s="82">
        <v>-342</v>
      </c>
      <c r="DK26" s="82">
        <v>-188</v>
      </c>
      <c r="DL26" s="82">
        <v>2</v>
      </c>
      <c r="DM26" s="251">
        <v>32273</v>
      </c>
      <c r="DN26" s="251">
        <v>14</v>
      </c>
    </row>
    <row r="27" spans="1:118" x14ac:dyDescent="0.2">
      <c r="A27" s="82" t="s">
        <v>24</v>
      </c>
      <c r="B27" s="251">
        <v>467272</v>
      </c>
      <c r="C27" s="251">
        <v>447348</v>
      </c>
      <c r="D27" s="251">
        <v>458585</v>
      </c>
      <c r="E27" s="251">
        <v>459222</v>
      </c>
      <c r="F27" s="251">
        <v>458246</v>
      </c>
      <c r="G27" s="251">
        <v>463068</v>
      </c>
      <c r="H27" s="251">
        <v>463226</v>
      </c>
      <c r="I27" s="251">
        <v>465591</v>
      </c>
      <c r="J27" s="251">
        <v>471888</v>
      </c>
      <c r="K27" s="251">
        <v>471372</v>
      </c>
      <c r="L27" s="82">
        <v>469415</v>
      </c>
      <c r="M27" s="251">
        <v>473308</v>
      </c>
      <c r="N27" s="82">
        <v>477456</v>
      </c>
      <c r="O27" s="251">
        <v>463164</v>
      </c>
      <c r="P27" s="82">
        <v>472299</v>
      </c>
      <c r="Q27" s="251">
        <v>472041</v>
      </c>
      <c r="R27" s="82">
        <v>424238</v>
      </c>
      <c r="S27" s="251">
        <v>379254</v>
      </c>
      <c r="T27" s="82">
        <v>358243</v>
      </c>
      <c r="U27" s="251">
        <v>358969</v>
      </c>
      <c r="V27" s="82">
        <v>356370</v>
      </c>
      <c r="W27" s="82">
        <v>356310</v>
      </c>
      <c r="X27" s="82">
        <v>358177</v>
      </c>
      <c r="Y27" s="82">
        <v>361787</v>
      </c>
      <c r="Z27" s="82">
        <v>370055</v>
      </c>
      <c r="AA27" s="82">
        <v>365783</v>
      </c>
      <c r="AB27" s="82">
        <v>362807</v>
      </c>
      <c r="AC27" s="82">
        <v>363772</v>
      </c>
      <c r="AD27" s="82">
        <v>377825</v>
      </c>
      <c r="AE27" s="82">
        <v>384821</v>
      </c>
      <c r="AF27" s="82">
        <f t="shared" si="1"/>
        <v>-4272</v>
      </c>
      <c r="AG27" s="82">
        <f t="shared" si="1"/>
        <v>-2976</v>
      </c>
      <c r="AH27" s="82">
        <f t="shared" si="1"/>
        <v>965</v>
      </c>
      <c r="AI27" s="265">
        <f t="shared" si="1"/>
        <v>14053</v>
      </c>
      <c r="AJ27" s="82">
        <f t="shared" si="1"/>
        <v>6996</v>
      </c>
      <c r="AK27" s="82">
        <f t="shared" si="2"/>
        <v>14766</v>
      </c>
      <c r="AL27" s="82">
        <v>442048</v>
      </c>
      <c r="AM27" s="251">
        <v>432986</v>
      </c>
      <c r="AN27" s="82">
        <v>443448</v>
      </c>
      <c r="AO27" s="265">
        <v>448714</v>
      </c>
      <c r="AP27" s="82">
        <v>445823</v>
      </c>
      <c r="AQ27" s="82">
        <v>453929</v>
      </c>
      <c r="AR27" s="82">
        <v>457405</v>
      </c>
      <c r="AS27" s="265">
        <v>462635</v>
      </c>
      <c r="AT27" s="82">
        <v>463704</v>
      </c>
      <c r="AU27" s="82">
        <v>469458</v>
      </c>
      <c r="AV27" s="82">
        <v>472163</v>
      </c>
      <c r="AW27" s="82">
        <v>480149</v>
      </c>
      <c r="AX27" s="82">
        <v>484025</v>
      </c>
      <c r="AY27" s="82">
        <v>468732</v>
      </c>
      <c r="AZ27" s="82">
        <v>479784</v>
      </c>
      <c r="BA27" s="82">
        <v>487185</v>
      </c>
      <c r="BB27" s="82">
        <v>490183</v>
      </c>
      <c r="BC27" s="82">
        <v>491986</v>
      </c>
      <c r="BD27" s="82">
        <v>498653</v>
      </c>
      <c r="BE27" s="82">
        <v>503626</v>
      </c>
      <c r="BF27" s="82">
        <v>502969</v>
      </c>
      <c r="BG27" s="82">
        <v>507573</v>
      </c>
      <c r="BH27" s="82">
        <v>6297</v>
      </c>
      <c r="BI27" s="82">
        <v>-516</v>
      </c>
      <c r="BJ27" s="82">
        <v>-1957</v>
      </c>
      <c r="BK27" s="82">
        <v>3893</v>
      </c>
      <c r="BL27" s="82">
        <v>4148</v>
      </c>
      <c r="BM27" s="82">
        <v>-14292</v>
      </c>
      <c r="BN27" s="82">
        <v>9135</v>
      </c>
      <c r="BO27" s="82">
        <v>-258</v>
      </c>
      <c r="BP27" s="82">
        <v>-47803</v>
      </c>
      <c r="BQ27" s="82">
        <v>-44984</v>
      </c>
      <c r="BR27" s="82">
        <v>-21011</v>
      </c>
      <c r="BS27" s="82">
        <v>726</v>
      </c>
      <c r="BT27" s="82">
        <v>-2599</v>
      </c>
      <c r="BU27" s="82">
        <v>-60</v>
      </c>
      <c r="BV27" s="82">
        <v>1867</v>
      </c>
      <c r="BW27" s="82">
        <v>3610</v>
      </c>
      <c r="BX27" s="82">
        <v>8268</v>
      </c>
      <c r="BY27" s="82">
        <v>-4272</v>
      </c>
      <c r="BZ27" s="82">
        <v>-2976</v>
      </c>
      <c r="CA27" s="82">
        <v>965</v>
      </c>
      <c r="CB27" s="82">
        <v>-19924</v>
      </c>
      <c r="CC27" s="82">
        <v>14053</v>
      </c>
      <c r="CD27" s="82">
        <v>6996</v>
      </c>
      <c r="CE27" s="82">
        <v>11954</v>
      </c>
      <c r="CF27" s="82">
        <v>9861</v>
      </c>
      <c r="CG27" s="82">
        <v>10821</v>
      </c>
      <c r="CH27" s="82">
        <v>6549</v>
      </c>
      <c r="CI27" s="82">
        <v>-2044</v>
      </c>
      <c r="CJ27" s="82">
        <v>9793</v>
      </c>
      <c r="CK27" s="82">
        <v>10293</v>
      </c>
      <c r="CL27" s="82">
        <v>-9062</v>
      </c>
      <c r="CM27" s="82">
        <v>11237</v>
      </c>
      <c r="CN27" s="82">
        <v>10462</v>
      </c>
      <c r="CO27" s="82">
        <v>5266</v>
      </c>
      <c r="CP27" s="82">
        <v>-2891</v>
      </c>
      <c r="CQ27" s="82">
        <v>8106</v>
      </c>
      <c r="CR27" s="82">
        <v>3476</v>
      </c>
      <c r="CS27" s="82">
        <v>5230</v>
      </c>
      <c r="CT27" s="82">
        <v>1069</v>
      </c>
      <c r="CU27" s="82">
        <v>5754</v>
      </c>
      <c r="CV27" s="82">
        <v>2705</v>
      </c>
      <c r="CW27" s="82">
        <v>7986</v>
      </c>
      <c r="CX27" s="82">
        <v>637</v>
      </c>
      <c r="CY27" s="82">
        <v>3876</v>
      </c>
      <c r="CZ27" s="82">
        <v>-15293</v>
      </c>
      <c r="DA27" s="82">
        <v>11052</v>
      </c>
      <c r="DB27" s="82">
        <v>7401</v>
      </c>
      <c r="DC27" s="82">
        <v>2998</v>
      </c>
      <c r="DD27" s="82">
        <v>1803</v>
      </c>
      <c r="DE27" s="82">
        <v>6667</v>
      </c>
      <c r="DF27" s="82">
        <v>4973</v>
      </c>
      <c r="DG27" s="82">
        <v>-657</v>
      </c>
      <c r="DH27" s="82">
        <v>4604</v>
      </c>
      <c r="DI27" s="82">
        <v>-976</v>
      </c>
      <c r="DJ27" s="82">
        <v>4822</v>
      </c>
      <c r="DK27" s="82">
        <v>158</v>
      </c>
      <c r="DL27" s="82">
        <v>2365</v>
      </c>
      <c r="DM27" s="251">
        <v>40301</v>
      </c>
      <c r="DN27" s="251">
        <v>13</v>
      </c>
    </row>
    <row r="28" spans="1:118" x14ac:dyDescent="0.2">
      <c r="A28" s="82" t="s">
        <v>19</v>
      </c>
      <c r="B28" s="251">
        <v>140266</v>
      </c>
      <c r="C28" s="251">
        <v>138808</v>
      </c>
      <c r="D28" s="251">
        <v>141578</v>
      </c>
      <c r="E28" s="251">
        <v>142210</v>
      </c>
      <c r="F28" s="251">
        <v>148232</v>
      </c>
      <c r="G28" s="251">
        <v>148901</v>
      </c>
      <c r="H28" s="251">
        <v>150904</v>
      </c>
      <c r="I28" s="251">
        <v>150910</v>
      </c>
      <c r="J28" s="251">
        <v>149317</v>
      </c>
      <c r="K28" s="251">
        <v>146946</v>
      </c>
      <c r="L28" s="82">
        <v>149543</v>
      </c>
      <c r="M28" s="251">
        <v>152987</v>
      </c>
      <c r="N28" s="82">
        <v>155022</v>
      </c>
      <c r="O28" s="251">
        <v>152317</v>
      </c>
      <c r="P28" s="82">
        <v>159377</v>
      </c>
      <c r="Q28" s="251">
        <v>159617</v>
      </c>
      <c r="R28" s="82">
        <v>151593</v>
      </c>
      <c r="S28" s="251">
        <v>142436</v>
      </c>
      <c r="T28" s="82">
        <v>142052</v>
      </c>
      <c r="U28" s="251">
        <v>144319</v>
      </c>
      <c r="V28" s="82">
        <v>145580</v>
      </c>
      <c r="W28" s="82">
        <v>143936</v>
      </c>
      <c r="X28" s="82">
        <v>147502</v>
      </c>
      <c r="Y28" s="82">
        <v>147839</v>
      </c>
      <c r="Z28" s="82">
        <v>149959</v>
      </c>
      <c r="AA28" s="82">
        <v>149477</v>
      </c>
      <c r="AB28" s="82">
        <v>150458</v>
      </c>
      <c r="AC28" s="82">
        <v>151811</v>
      </c>
      <c r="AD28" s="82">
        <v>152744</v>
      </c>
      <c r="AE28" s="82">
        <v>155031</v>
      </c>
      <c r="AF28" s="82">
        <f t="shared" si="1"/>
        <v>-482</v>
      </c>
      <c r="AG28" s="82">
        <f t="shared" si="1"/>
        <v>981</v>
      </c>
      <c r="AH28" s="82">
        <f t="shared" si="1"/>
        <v>1353</v>
      </c>
      <c r="AI28" s="265">
        <f t="shared" si="1"/>
        <v>933</v>
      </c>
      <c r="AJ28" s="82">
        <f t="shared" si="1"/>
        <v>2287</v>
      </c>
      <c r="AK28" s="82">
        <f t="shared" si="2"/>
        <v>5072</v>
      </c>
      <c r="AL28" s="82">
        <v>164103</v>
      </c>
      <c r="AM28" s="251">
        <v>160665</v>
      </c>
      <c r="AN28" s="82">
        <v>166107</v>
      </c>
      <c r="AO28" s="265">
        <v>167280</v>
      </c>
      <c r="AP28" s="82">
        <v>167333</v>
      </c>
      <c r="AQ28" s="82">
        <v>168519</v>
      </c>
      <c r="AR28" s="82">
        <v>168876</v>
      </c>
      <c r="AS28" s="265">
        <v>168878</v>
      </c>
      <c r="AT28" s="82">
        <v>168161</v>
      </c>
      <c r="AU28" s="82">
        <v>168864</v>
      </c>
      <c r="AV28" s="82">
        <v>170874</v>
      </c>
      <c r="AW28" s="82">
        <v>173150</v>
      </c>
      <c r="AX28" s="82">
        <v>175959</v>
      </c>
      <c r="AY28" s="82">
        <v>172495</v>
      </c>
      <c r="AZ28" s="82">
        <v>176638</v>
      </c>
      <c r="BA28" s="82">
        <v>178399</v>
      </c>
      <c r="BB28" s="82">
        <v>178378</v>
      </c>
      <c r="BC28" s="82">
        <v>179172</v>
      </c>
      <c r="BD28" s="82">
        <v>179978</v>
      </c>
      <c r="BE28" s="82">
        <v>180779</v>
      </c>
      <c r="BF28" s="82">
        <v>179570</v>
      </c>
      <c r="BG28" s="82">
        <v>182215</v>
      </c>
      <c r="BH28" s="82">
        <v>-1593</v>
      </c>
      <c r="BI28" s="82">
        <v>-2371</v>
      </c>
      <c r="BJ28" s="82">
        <v>2597</v>
      </c>
      <c r="BK28" s="82">
        <v>3444</v>
      </c>
      <c r="BL28" s="82">
        <v>2035</v>
      </c>
      <c r="BM28" s="82">
        <v>-2705</v>
      </c>
      <c r="BN28" s="82">
        <v>7060</v>
      </c>
      <c r="BO28" s="82">
        <v>240</v>
      </c>
      <c r="BP28" s="82">
        <v>-8024</v>
      </c>
      <c r="BQ28" s="82">
        <v>-9157</v>
      </c>
      <c r="BR28" s="82">
        <v>-384</v>
      </c>
      <c r="BS28" s="82">
        <v>2267</v>
      </c>
      <c r="BT28" s="82">
        <v>1261</v>
      </c>
      <c r="BU28" s="82">
        <v>-1644</v>
      </c>
      <c r="BV28" s="82">
        <v>3566</v>
      </c>
      <c r="BW28" s="82">
        <v>337</v>
      </c>
      <c r="BX28" s="82">
        <v>2120</v>
      </c>
      <c r="BY28" s="82">
        <v>-482</v>
      </c>
      <c r="BZ28" s="82">
        <v>981</v>
      </c>
      <c r="CA28" s="82">
        <v>1353</v>
      </c>
      <c r="CB28" s="82">
        <v>-1458</v>
      </c>
      <c r="CC28" s="82">
        <v>933</v>
      </c>
      <c r="CD28" s="82">
        <v>2287</v>
      </c>
      <c r="CE28" s="82">
        <v>1902</v>
      </c>
      <c r="CF28" s="82">
        <v>2098</v>
      </c>
      <c r="CG28" s="82">
        <v>-240</v>
      </c>
      <c r="CH28" s="82">
        <v>-203</v>
      </c>
      <c r="CI28" s="82">
        <v>1668</v>
      </c>
      <c r="CJ28" s="82">
        <v>1809</v>
      </c>
      <c r="CK28" s="82">
        <v>2038</v>
      </c>
      <c r="CL28" s="82">
        <v>-3438</v>
      </c>
      <c r="CM28" s="82">
        <v>2770</v>
      </c>
      <c r="CN28" s="82">
        <v>5442</v>
      </c>
      <c r="CO28" s="82">
        <v>1173</v>
      </c>
      <c r="CP28" s="82">
        <v>53</v>
      </c>
      <c r="CQ28" s="82">
        <v>1186</v>
      </c>
      <c r="CR28" s="82">
        <v>357</v>
      </c>
      <c r="CS28" s="82">
        <v>2</v>
      </c>
      <c r="CT28" s="82">
        <v>-717</v>
      </c>
      <c r="CU28" s="82">
        <v>703</v>
      </c>
      <c r="CV28" s="82">
        <v>2010</v>
      </c>
      <c r="CW28" s="82">
        <v>2276</v>
      </c>
      <c r="CX28" s="82">
        <v>632</v>
      </c>
      <c r="CY28" s="82">
        <v>2809</v>
      </c>
      <c r="CZ28" s="82">
        <v>-3464</v>
      </c>
      <c r="DA28" s="82">
        <v>4143</v>
      </c>
      <c r="DB28" s="82">
        <v>1761</v>
      </c>
      <c r="DC28" s="82">
        <v>-21</v>
      </c>
      <c r="DD28" s="82">
        <v>794</v>
      </c>
      <c r="DE28" s="82">
        <v>806</v>
      </c>
      <c r="DF28" s="82">
        <v>801</v>
      </c>
      <c r="DG28" s="82">
        <v>-1209</v>
      </c>
      <c r="DH28" s="82">
        <v>2645</v>
      </c>
      <c r="DI28" s="82">
        <v>6022</v>
      </c>
      <c r="DJ28" s="82">
        <v>669</v>
      </c>
      <c r="DK28" s="82">
        <v>2003</v>
      </c>
      <c r="DL28" s="82">
        <v>6</v>
      </c>
      <c r="DM28" s="251">
        <v>41949</v>
      </c>
      <c r="DN28" s="251">
        <v>12</v>
      </c>
    </row>
    <row r="29" spans="1:118" x14ac:dyDescent="0.2">
      <c r="A29" s="82" t="s">
        <v>32</v>
      </c>
      <c r="B29" s="251">
        <v>377912</v>
      </c>
      <c r="C29" s="251">
        <v>374432</v>
      </c>
      <c r="D29" s="251">
        <v>373880</v>
      </c>
      <c r="E29" s="251">
        <v>377070</v>
      </c>
      <c r="F29" s="251">
        <v>379204</v>
      </c>
      <c r="G29" s="251">
        <v>381107</v>
      </c>
      <c r="H29" s="251">
        <v>381670</v>
      </c>
      <c r="I29" s="251">
        <v>383011</v>
      </c>
      <c r="J29" s="251">
        <v>380390</v>
      </c>
      <c r="K29" s="251">
        <v>379204</v>
      </c>
      <c r="L29" s="82">
        <v>381646</v>
      </c>
      <c r="M29" s="251">
        <v>386850</v>
      </c>
      <c r="N29" s="82">
        <v>388658</v>
      </c>
      <c r="O29" s="251">
        <v>384295</v>
      </c>
      <c r="P29" s="82">
        <v>381896</v>
      </c>
      <c r="Q29" s="251">
        <v>384631</v>
      </c>
      <c r="R29" s="82">
        <v>386116</v>
      </c>
      <c r="S29" s="251">
        <v>373047</v>
      </c>
      <c r="T29" s="82">
        <v>365817</v>
      </c>
      <c r="U29" s="251">
        <v>365288</v>
      </c>
      <c r="V29" s="82">
        <v>360408</v>
      </c>
      <c r="W29" s="82">
        <v>360933</v>
      </c>
      <c r="X29" s="82">
        <v>362982</v>
      </c>
      <c r="Y29" s="82">
        <v>364040</v>
      </c>
      <c r="Z29" s="82">
        <v>367448</v>
      </c>
      <c r="AA29" s="82">
        <v>364449</v>
      </c>
      <c r="AB29" s="82">
        <v>364457</v>
      </c>
      <c r="AC29" s="82">
        <v>368320</v>
      </c>
      <c r="AD29" s="82">
        <v>371003</v>
      </c>
      <c r="AE29" s="82">
        <v>372085</v>
      </c>
      <c r="AF29" s="82">
        <f t="shared" si="1"/>
        <v>-2999</v>
      </c>
      <c r="AG29" s="82">
        <f t="shared" si="1"/>
        <v>8</v>
      </c>
      <c r="AH29" s="82">
        <f t="shared" si="1"/>
        <v>3863</v>
      </c>
      <c r="AI29" s="265">
        <f t="shared" si="1"/>
        <v>2683</v>
      </c>
      <c r="AJ29" s="82">
        <f t="shared" si="1"/>
        <v>1082</v>
      </c>
      <c r="AK29" s="82">
        <f t="shared" si="2"/>
        <v>4637</v>
      </c>
      <c r="AL29" s="82">
        <v>397354</v>
      </c>
      <c r="AM29" s="251">
        <v>393339</v>
      </c>
      <c r="AN29" s="82">
        <v>395682</v>
      </c>
      <c r="AO29" s="265">
        <v>398497</v>
      </c>
      <c r="AP29" s="82">
        <v>400048</v>
      </c>
      <c r="AQ29" s="82">
        <v>401534</v>
      </c>
      <c r="AR29" s="82">
        <v>402221</v>
      </c>
      <c r="AS29" s="265">
        <v>404191</v>
      </c>
      <c r="AT29" s="82">
        <v>401249</v>
      </c>
      <c r="AU29" s="82">
        <v>405906</v>
      </c>
      <c r="AV29" s="82">
        <v>410282</v>
      </c>
      <c r="AW29" s="82">
        <v>418066</v>
      </c>
      <c r="AX29" s="82">
        <v>420862</v>
      </c>
      <c r="AY29" s="82">
        <v>414439</v>
      </c>
      <c r="AZ29" s="82">
        <v>417035</v>
      </c>
      <c r="BA29" s="82">
        <v>420905</v>
      </c>
      <c r="BB29" s="82">
        <v>421696</v>
      </c>
      <c r="BC29" s="82">
        <v>421816</v>
      </c>
      <c r="BD29" s="82">
        <v>423677</v>
      </c>
      <c r="BE29" s="82">
        <v>424406</v>
      </c>
      <c r="BF29" s="82">
        <v>422665</v>
      </c>
      <c r="BG29" s="82">
        <v>425668</v>
      </c>
      <c r="BH29" s="82">
        <v>-2621</v>
      </c>
      <c r="BI29" s="82">
        <v>-1186</v>
      </c>
      <c r="BJ29" s="82">
        <v>2442</v>
      </c>
      <c r="BK29" s="82">
        <v>5204</v>
      </c>
      <c r="BL29" s="82">
        <v>1808</v>
      </c>
      <c r="BM29" s="82">
        <v>-4363</v>
      </c>
      <c r="BN29" s="82">
        <v>-2399</v>
      </c>
      <c r="BO29" s="82">
        <v>2735</v>
      </c>
      <c r="BP29" s="82">
        <v>1485</v>
      </c>
      <c r="BQ29" s="82">
        <v>-13069</v>
      </c>
      <c r="BR29" s="82">
        <v>-7230</v>
      </c>
      <c r="BS29" s="82">
        <v>-529</v>
      </c>
      <c r="BT29" s="82">
        <v>-4880</v>
      </c>
      <c r="BU29" s="82">
        <v>525</v>
      </c>
      <c r="BV29" s="82">
        <v>2049</v>
      </c>
      <c r="BW29" s="82">
        <v>1058</v>
      </c>
      <c r="BX29" s="82">
        <v>3408</v>
      </c>
      <c r="BY29" s="82">
        <v>-2999</v>
      </c>
      <c r="BZ29" s="82">
        <v>8</v>
      </c>
      <c r="CA29" s="82">
        <v>3863</v>
      </c>
      <c r="CB29" s="82">
        <v>-3480</v>
      </c>
      <c r="CC29" s="82">
        <v>2683</v>
      </c>
      <c r="CD29" s="82">
        <v>1082</v>
      </c>
      <c r="CE29" s="82">
        <v>2976</v>
      </c>
      <c r="CF29" s="82">
        <v>5646</v>
      </c>
      <c r="CG29" s="82">
        <v>-1921</v>
      </c>
      <c r="CH29" s="82">
        <v>3107</v>
      </c>
      <c r="CI29" s="82">
        <v>6561</v>
      </c>
      <c r="CJ29" s="82">
        <v>5656</v>
      </c>
      <c r="CK29" s="82">
        <v>3244</v>
      </c>
      <c r="CL29" s="82">
        <v>-4015</v>
      </c>
      <c r="CM29" s="82">
        <v>-552</v>
      </c>
      <c r="CN29" s="82">
        <v>2343</v>
      </c>
      <c r="CO29" s="82">
        <v>2815</v>
      </c>
      <c r="CP29" s="82">
        <v>1551</v>
      </c>
      <c r="CQ29" s="82">
        <v>1486</v>
      </c>
      <c r="CR29" s="82">
        <v>687</v>
      </c>
      <c r="CS29" s="82">
        <v>1970</v>
      </c>
      <c r="CT29" s="82">
        <v>-2942</v>
      </c>
      <c r="CU29" s="82">
        <v>4657</v>
      </c>
      <c r="CV29" s="82">
        <v>4376</v>
      </c>
      <c r="CW29" s="82">
        <v>7784</v>
      </c>
      <c r="CX29" s="82">
        <v>3190</v>
      </c>
      <c r="CY29" s="82">
        <v>2796</v>
      </c>
      <c r="CZ29" s="82">
        <v>-6423</v>
      </c>
      <c r="DA29" s="82">
        <v>2596</v>
      </c>
      <c r="DB29" s="82">
        <v>3870</v>
      </c>
      <c r="DC29" s="82">
        <v>791</v>
      </c>
      <c r="DD29" s="82">
        <v>120</v>
      </c>
      <c r="DE29" s="82">
        <v>1861</v>
      </c>
      <c r="DF29" s="82">
        <v>729</v>
      </c>
      <c r="DG29" s="82">
        <v>-1741</v>
      </c>
      <c r="DH29" s="82">
        <v>3003</v>
      </c>
      <c r="DI29" s="82">
        <v>2134</v>
      </c>
      <c r="DJ29" s="82">
        <v>1903</v>
      </c>
      <c r="DK29" s="82">
        <v>563</v>
      </c>
      <c r="DL29" s="82">
        <v>1341</v>
      </c>
      <c r="DM29" s="251">
        <v>47756</v>
      </c>
      <c r="DN29" s="251">
        <v>11</v>
      </c>
    </row>
    <row r="30" spans="1:118" x14ac:dyDescent="0.2">
      <c r="A30" s="82" t="s">
        <v>10</v>
      </c>
      <c r="B30" s="251">
        <v>796486</v>
      </c>
      <c r="C30" s="251">
        <v>779544</v>
      </c>
      <c r="D30" s="251">
        <v>782396</v>
      </c>
      <c r="E30" s="251">
        <v>786559</v>
      </c>
      <c r="F30" s="251">
        <v>788067</v>
      </c>
      <c r="G30" s="251">
        <v>788723</v>
      </c>
      <c r="H30" s="251">
        <v>788941</v>
      </c>
      <c r="I30" s="251">
        <v>788127</v>
      </c>
      <c r="J30" s="251">
        <v>790180</v>
      </c>
      <c r="K30" s="251">
        <v>791204</v>
      </c>
      <c r="L30" s="82">
        <v>792819</v>
      </c>
      <c r="M30" s="251">
        <v>794343</v>
      </c>
      <c r="N30" s="82">
        <v>793308</v>
      </c>
      <c r="O30" s="251">
        <v>776527</v>
      </c>
      <c r="P30" s="82">
        <v>779087</v>
      </c>
      <c r="Q30" s="251">
        <v>780681</v>
      </c>
      <c r="R30" s="82">
        <v>775133</v>
      </c>
      <c r="S30" s="251">
        <v>757891</v>
      </c>
      <c r="T30" s="82">
        <v>747418</v>
      </c>
      <c r="U30" s="251">
        <v>737734</v>
      </c>
      <c r="V30" s="82">
        <v>744379</v>
      </c>
      <c r="W30" s="82">
        <v>750835</v>
      </c>
      <c r="X30" s="82">
        <v>754841</v>
      </c>
      <c r="Y30" s="82">
        <v>760896</v>
      </c>
      <c r="Z30" s="82">
        <v>766938</v>
      </c>
      <c r="AA30" s="82">
        <v>757473</v>
      </c>
      <c r="AB30" s="82">
        <v>763001</v>
      </c>
      <c r="AC30" s="82">
        <v>766489</v>
      </c>
      <c r="AD30" s="82">
        <v>768194</v>
      </c>
      <c r="AE30" s="82">
        <v>771042</v>
      </c>
      <c r="AF30" s="82">
        <f t="shared" si="1"/>
        <v>-9465</v>
      </c>
      <c r="AG30" s="82">
        <f t="shared" si="1"/>
        <v>5528</v>
      </c>
      <c r="AH30" s="82">
        <f t="shared" si="1"/>
        <v>3488</v>
      </c>
      <c r="AI30" s="265">
        <f t="shared" si="1"/>
        <v>1705</v>
      </c>
      <c r="AJ30" s="82">
        <f t="shared" si="1"/>
        <v>2848</v>
      </c>
      <c r="AK30" s="82">
        <f t="shared" si="2"/>
        <v>4104</v>
      </c>
      <c r="AL30" s="82">
        <v>803412</v>
      </c>
      <c r="AM30" s="251">
        <v>789468</v>
      </c>
      <c r="AN30" s="82">
        <v>799551</v>
      </c>
      <c r="AO30" s="265">
        <v>807915</v>
      </c>
      <c r="AP30" s="82">
        <v>814164</v>
      </c>
      <c r="AQ30" s="82">
        <v>814500</v>
      </c>
      <c r="AR30" s="82">
        <v>814132</v>
      </c>
      <c r="AS30" s="265">
        <v>814614</v>
      </c>
      <c r="AT30" s="82">
        <v>817847</v>
      </c>
      <c r="AU30" s="82">
        <v>827318</v>
      </c>
      <c r="AV30" s="82">
        <v>833383</v>
      </c>
      <c r="AW30" s="82">
        <v>839890</v>
      </c>
      <c r="AX30" s="82">
        <v>841521</v>
      </c>
      <c r="AY30" s="82">
        <v>825159</v>
      </c>
      <c r="AZ30" s="82">
        <v>832725</v>
      </c>
      <c r="BA30" s="82">
        <v>840249</v>
      </c>
      <c r="BB30" s="82">
        <v>846629</v>
      </c>
      <c r="BC30" s="82">
        <v>850911</v>
      </c>
      <c r="BD30" s="82">
        <v>854521</v>
      </c>
      <c r="BE30" s="82">
        <v>856157</v>
      </c>
      <c r="BF30" s="82">
        <v>858042</v>
      </c>
      <c r="BG30" s="82">
        <v>864418</v>
      </c>
      <c r="BH30" s="82">
        <v>2053</v>
      </c>
      <c r="BI30" s="82">
        <v>1024</v>
      </c>
      <c r="BJ30" s="82">
        <v>1615</v>
      </c>
      <c r="BK30" s="82">
        <v>1524</v>
      </c>
      <c r="BL30" s="82">
        <v>-1035</v>
      </c>
      <c r="BM30" s="82">
        <v>-16781</v>
      </c>
      <c r="BN30" s="82">
        <v>2560</v>
      </c>
      <c r="BO30" s="82">
        <v>1594</v>
      </c>
      <c r="BP30" s="82">
        <v>-5548</v>
      </c>
      <c r="BQ30" s="82">
        <v>-17242</v>
      </c>
      <c r="BR30" s="82">
        <v>-10473</v>
      </c>
      <c r="BS30" s="82">
        <v>-9684</v>
      </c>
      <c r="BT30" s="82">
        <v>6645</v>
      </c>
      <c r="BU30" s="82">
        <v>6456</v>
      </c>
      <c r="BV30" s="82">
        <v>4006</v>
      </c>
      <c r="BW30" s="82">
        <v>6055</v>
      </c>
      <c r="BX30" s="82">
        <v>6042</v>
      </c>
      <c r="BY30" s="82">
        <v>-9465</v>
      </c>
      <c r="BZ30" s="82">
        <v>5528</v>
      </c>
      <c r="CA30" s="82">
        <v>3488</v>
      </c>
      <c r="CB30" s="82">
        <v>-16942</v>
      </c>
      <c r="CC30" s="82">
        <v>1705</v>
      </c>
      <c r="CD30" s="82">
        <v>2848</v>
      </c>
      <c r="CE30" s="82">
        <v>700</v>
      </c>
      <c r="CF30" s="82">
        <v>7543</v>
      </c>
      <c r="CG30" s="82">
        <v>6925</v>
      </c>
      <c r="CH30" s="82">
        <v>7382</v>
      </c>
      <c r="CI30" s="82">
        <v>4536</v>
      </c>
      <c r="CJ30" s="82">
        <v>1976</v>
      </c>
      <c r="CK30" s="82">
        <v>3308</v>
      </c>
      <c r="CL30" s="82">
        <v>-13944</v>
      </c>
      <c r="CM30" s="82">
        <v>2852</v>
      </c>
      <c r="CN30" s="82">
        <v>10083</v>
      </c>
      <c r="CO30" s="82">
        <v>8364</v>
      </c>
      <c r="CP30" s="82">
        <v>6249</v>
      </c>
      <c r="CQ30" s="82">
        <v>336</v>
      </c>
      <c r="CR30" s="82">
        <v>-368</v>
      </c>
      <c r="CS30" s="82">
        <v>482</v>
      </c>
      <c r="CT30" s="82">
        <v>3233</v>
      </c>
      <c r="CU30" s="82">
        <v>9471</v>
      </c>
      <c r="CV30" s="82">
        <v>6065</v>
      </c>
      <c r="CW30" s="82">
        <v>6507</v>
      </c>
      <c r="CX30" s="82">
        <v>4163</v>
      </c>
      <c r="CY30" s="82">
        <v>1631</v>
      </c>
      <c r="CZ30" s="82">
        <v>-16362</v>
      </c>
      <c r="DA30" s="82">
        <v>7566</v>
      </c>
      <c r="DB30" s="82">
        <v>7524</v>
      </c>
      <c r="DC30" s="82">
        <v>6380</v>
      </c>
      <c r="DD30" s="82">
        <v>4282</v>
      </c>
      <c r="DE30" s="82">
        <v>3610</v>
      </c>
      <c r="DF30" s="82">
        <v>1636</v>
      </c>
      <c r="DG30" s="82">
        <v>1885</v>
      </c>
      <c r="DH30" s="82">
        <v>6376</v>
      </c>
      <c r="DI30" s="82">
        <v>1508</v>
      </c>
      <c r="DJ30" s="82">
        <v>656</v>
      </c>
      <c r="DK30" s="82">
        <v>218</v>
      </c>
      <c r="DL30" s="82">
        <v>-814</v>
      </c>
      <c r="DM30" s="251">
        <v>67932</v>
      </c>
      <c r="DN30" s="251">
        <v>10</v>
      </c>
    </row>
    <row r="31" spans="1:118" x14ac:dyDescent="0.2">
      <c r="A31" s="82" t="s">
        <v>28</v>
      </c>
      <c r="B31" s="251">
        <v>168716</v>
      </c>
      <c r="C31" s="251">
        <v>165576</v>
      </c>
      <c r="D31" s="251">
        <v>165271</v>
      </c>
      <c r="E31" s="251">
        <v>166176</v>
      </c>
      <c r="F31" s="251">
        <v>166573</v>
      </c>
      <c r="G31" s="251">
        <v>167792</v>
      </c>
      <c r="H31" s="251">
        <v>167389</v>
      </c>
      <c r="I31" s="251">
        <v>166177</v>
      </c>
      <c r="J31" s="251">
        <v>166213</v>
      </c>
      <c r="K31" s="251">
        <v>167777</v>
      </c>
      <c r="L31" s="82">
        <v>168619</v>
      </c>
      <c r="M31" s="251">
        <v>171102</v>
      </c>
      <c r="N31" s="82">
        <v>173997</v>
      </c>
      <c r="O31" s="251">
        <v>171220</v>
      </c>
      <c r="P31" s="82">
        <v>171196</v>
      </c>
      <c r="Q31" s="251">
        <v>173223</v>
      </c>
      <c r="R31" s="82">
        <v>173950</v>
      </c>
      <c r="S31" s="251">
        <v>171642</v>
      </c>
      <c r="T31" s="82">
        <v>169106</v>
      </c>
      <c r="U31" s="251">
        <v>168470</v>
      </c>
      <c r="V31" s="82">
        <v>169301</v>
      </c>
      <c r="W31" s="82">
        <v>171299</v>
      </c>
      <c r="X31" s="82">
        <v>172923</v>
      </c>
      <c r="Y31" s="82">
        <v>175679</v>
      </c>
      <c r="Z31" s="82">
        <v>176822</v>
      </c>
      <c r="AA31" s="82">
        <v>174213</v>
      </c>
      <c r="AB31" s="82">
        <v>175361</v>
      </c>
      <c r="AC31" s="82">
        <v>179307</v>
      </c>
      <c r="AD31" s="82">
        <v>185038</v>
      </c>
      <c r="AE31" s="82">
        <v>188355</v>
      </c>
      <c r="AF31" s="82">
        <f t="shared" si="1"/>
        <v>-2609</v>
      </c>
      <c r="AG31" s="82">
        <f t="shared" si="1"/>
        <v>1148</v>
      </c>
      <c r="AH31" s="82">
        <f t="shared" si="1"/>
        <v>3946</v>
      </c>
      <c r="AI31" s="265">
        <f t="shared" si="1"/>
        <v>5731</v>
      </c>
      <c r="AJ31" s="82">
        <f t="shared" si="1"/>
        <v>3317</v>
      </c>
      <c r="AK31" s="82">
        <f t="shared" si="2"/>
        <v>11533</v>
      </c>
      <c r="AL31" s="82">
        <v>213110</v>
      </c>
      <c r="AM31" s="251">
        <v>209338</v>
      </c>
      <c r="AN31" s="82">
        <v>213100</v>
      </c>
      <c r="AO31" s="265">
        <v>218065</v>
      </c>
      <c r="AP31" s="82">
        <v>219759</v>
      </c>
      <c r="AQ31" s="82">
        <v>220036</v>
      </c>
      <c r="AR31" s="82">
        <v>224698</v>
      </c>
      <c r="AS31" s="265">
        <v>225937</v>
      </c>
      <c r="AT31" s="82">
        <v>226845</v>
      </c>
      <c r="AU31" s="82">
        <v>228940</v>
      </c>
      <c r="AV31" s="82">
        <v>232764</v>
      </c>
      <c r="AW31" s="82">
        <v>236883</v>
      </c>
      <c r="AX31" s="82">
        <v>240519</v>
      </c>
      <c r="AY31" s="82">
        <v>236579</v>
      </c>
      <c r="AZ31" s="82">
        <v>236993</v>
      </c>
      <c r="BA31" s="82">
        <v>240999</v>
      </c>
      <c r="BB31" s="82">
        <v>243760</v>
      </c>
      <c r="BC31" s="82">
        <v>244054</v>
      </c>
      <c r="BD31" s="82">
        <v>245443</v>
      </c>
      <c r="BE31" s="82">
        <v>244679</v>
      </c>
      <c r="BF31" s="82">
        <v>245459</v>
      </c>
      <c r="BG31" s="82">
        <v>243907</v>
      </c>
      <c r="BH31" s="82">
        <v>36</v>
      </c>
      <c r="BI31" s="82">
        <v>1564</v>
      </c>
      <c r="BJ31" s="82">
        <v>842</v>
      </c>
      <c r="BK31" s="82">
        <v>2483</v>
      </c>
      <c r="BL31" s="82">
        <v>2895</v>
      </c>
      <c r="BM31" s="82">
        <v>-2777</v>
      </c>
      <c r="BN31" s="82">
        <v>-24</v>
      </c>
      <c r="BO31" s="82">
        <v>2027</v>
      </c>
      <c r="BP31" s="82">
        <v>727</v>
      </c>
      <c r="BQ31" s="82">
        <v>-2308</v>
      </c>
      <c r="BR31" s="82">
        <v>-2536</v>
      </c>
      <c r="BS31" s="82">
        <v>-636</v>
      </c>
      <c r="BT31" s="82">
        <v>831</v>
      </c>
      <c r="BU31" s="82">
        <v>1998</v>
      </c>
      <c r="BV31" s="82">
        <v>1624</v>
      </c>
      <c r="BW31" s="82">
        <v>2756</v>
      </c>
      <c r="BX31" s="82">
        <v>1143</v>
      </c>
      <c r="BY31" s="82">
        <v>-2609</v>
      </c>
      <c r="BZ31" s="82">
        <v>1148</v>
      </c>
      <c r="CA31" s="82">
        <v>3946</v>
      </c>
      <c r="CB31" s="82">
        <v>-3140</v>
      </c>
      <c r="CC31" s="82">
        <v>5731</v>
      </c>
      <c r="CD31" s="82">
        <v>3317</v>
      </c>
      <c r="CE31" s="82">
        <v>4694</v>
      </c>
      <c r="CF31" s="82">
        <v>1944</v>
      </c>
      <c r="CG31" s="82">
        <v>5428</v>
      </c>
      <c r="CH31" s="82">
        <v>1304</v>
      </c>
      <c r="CI31" s="82">
        <v>3363</v>
      </c>
      <c r="CJ31" s="82">
        <v>3308</v>
      </c>
      <c r="CK31" s="82">
        <v>4714</v>
      </c>
      <c r="CL31" s="82">
        <v>-3772</v>
      </c>
      <c r="CM31" s="82">
        <v>-305</v>
      </c>
      <c r="CN31" s="82">
        <v>3762</v>
      </c>
      <c r="CO31" s="82">
        <v>4965</v>
      </c>
      <c r="CP31" s="82">
        <v>1694</v>
      </c>
      <c r="CQ31" s="82">
        <v>277</v>
      </c>
      <c r="CR31" s="82">
        <v>4662</v>
      </c>
      <c r="CS31" s="82">
        <v>1239</v>
      </c>
      <c r="CT31" s="82">
        <v>908</v>
      </c>
      <c r="CU31" s="82">
        <v>2095</v>
      </c>
      <c r="CV31" s="82">
        <v>3824</v>
      </c>
      <c r="CW31" s="82">
        <v>4119</v>
      </c>
      <c r="CX31" s="82">
        <v>905</v>
      </c>
      <c r="CY31" s="82">
        <v>3636</v>
      </c>
      <c r="CZ31" s="82">
        <v>-3940</v>
      </c>
      <c r="DA31" s="82">
        <v>414</v>
      </c>
      <c r="DB31" s="82">
        <v>4006</v>
      </c>
      <c r="DC31" s="82">
        <v>2761</v>
      </c>
      <c r="DD31" s="82">
        <v>294</v>
      </c>
      <c r="DE31" s="82">
        <v>1389</v>
      </c>
      <c r="DF31" s="82">
        <v>-764</v>
      </c>
      <c r="DG31" s="82">
        <v>780</v>
      </c>
      <c r="DH31" s="82">
        <v>-1552</v>
      </c>
      <c r="DI31" s="82">
        <v>397</v>
      </c>
      <c r="DJ31" s="82">
        <v>1219</v>
      </c>
      <c r="DK31" s="82">
        <v>-403</v>
      </c>
      <c r="DL31" s="82">
        <v>-1212</v>
      </c>
      <c r="DM31" s="251">
        <v>75191</v>
      </c>
      <c r="DN31" s="251">
        <v>9</v>
      </c>
    </row>
    <row r="32" spans="1:118" x14ac:dyDescent="0.2">
      <c r="A32" s="82" t="s">
        <v>14</v>
      </c>
      <c r="B32" s="251">
        <v>1002502</v>
      </c>
      <c r="C32" s="251">
        <v>988062</v>
      </c>
      <c r="D32" s="251">
        <v>991989</v>
      </c>
      <c r="E32" s="251">
        <v>1000349</v>
      </c>
      <c r="F32" s="251">
        <v>1005086</v>
      </c>
      <c r="G32" s="251">
        <v>1006690</v>
      </c>
      <c r="H32" s="251">
        <v>1009720</v>
      </c>
      <c r="I32" s="251">
        <v>1008618</v>
      </c>
      <c r="J32" s="251">
        <v>1010449</v>
      </c>
      <c r="K32" s="251">
        <v>1009177</v>
      </c>
      <c r="L32" s="82">
        <v>1017150</v>
      </c>
      <c r="M32" s="251">
        <v>1026128</v>
      </c>
      <c r="N32" s="82">
        <v>1029213</v>
      </c>
      <c r="O32" s="251">
        <v>1007762</v>
      </c>
      <c r="P32" s="82">
        <v>1008607</v>
      </c>
      <c r="Q32" s="251">
        <v>1013555</v>
      </c>
      <c r="R32" s="82">
        <v>1011421</v>
      </c>
      <c r="S32" s="251">
        <v>988250</v>
      </c>
      <c r="T32" s="82">
        <v>971189</v>
      </c>
      <c r="U32" s="251">
        <v>962664</v>
      </c>
      <c r="V32" s="82">
        <v>966243</v>
      </c>
      <c r="W32" s="82">
        <v>970018</v>
      </c>
      <c r="X32" s="82">
        <v>974129</v>
      </c>
      <c r="Y32" s="82">
        <v>980425</v>
      </c>
      <c r="Z32" s="82">
        <v>987268</v>
      </c>
      <c r="AA32" s="82">
        <v>973396</v>
      </c>
      <c r="AB32" s="82">
        <v>977981</v>
      </c>
      <c r="AC32" s="82">
        <v>985130</v>
      </c>
      <c r="AD32" s="82">
        <v>986585</v>
      </c>
      <c r="AE32" s="82">
        <v>990113</v>
      </c>
      <c r="AF32" s="82">
        <f t="shared" si="1"/>
        <v>-13872</v>
      </c>
      <c r="AG32" s="82">
        <f t="shared" si="1"/>
        <v>4585</v>
      </c>
      <c r="AH32" s="82">
        <f t="shared" si="1"/>
        <v>7149</v>
      </c>
      <c r="AI32" s="265">
        <f t="shared" si="1"/>
        <v>1455</v>
      </c>
      <c r="AJ32" s="82">
        <f t="shared" si="1"/>
        <v>3528</v>
      </c>
      <c r="AK32" s="82">
        <f t="shared" si="2"/>
        <v>2845</v>
      </c>
      <c r="AL32" s="82">
        <v>1031331</v>
      </c>
      <c r="AM32" s="251">
        <v>1014873</v>
      </c>
      <c r="AN32" s="82">
        <v>1023139</v>
      </c>
      <c r="AO32" s="265">
        <v>1031913</v>
      </c>
      <c r="AP32" s="82">
        <v>1036387</v>
      </c>
      <c r="AQ32" s="82">
        <v>1035474</v>
      </c>
      <c r="AR32" s="82">
        <v>1035758</v>
      </c>
      <c r="AS32" s="265">
        <v>1039974</v>
      </c>
      <c r="AT32" s="82">
        <v>1041159</v>
      </c>
      <c r="AU32" s="82">
        <v>1043826</v>
      </c>
      <c r="AV32" s="82">
        <v>1050754</v>
      </c>
      <c r="AW32" s="82">
        <v>1057217</v>
      </c>
      <c r="AX32" s="82">
        <v>1062318</v>
      </c>
      <c r="AY32" s="82">
        <v>1041993</v>
      </c>
      <c r="AZ32" s="82">
        <v>1047817</v>
      </c>
      <c r="BA32" s="82">
        <v>1060696</v>
      </c>
      <c r="BB32" s="82">
        <v>1069292</v>
      </c>
      <c r="BC32" s="82">
        <v>1072930</v>
      </c>
      <c r="BD32" s="82">
        <v>1078852</v>
      </c>
      <c r="BE32" s="82">
        <v>1085242</v>
      </c>
      <c r="BF32" s="82">
        <v>1084730</v>
      </c>
      <c r="BG32" s="82">
        <v>1090244</v>
      </c>
      <c r="BH32" s="82">
        <v>1831</v>
      </c>
      <c r="BI32" s="82">
        <v>-1272</v>
      </c>
      <c r="BJ32" s="82">
        <v>7973</v>
      </c>
      <c r="BK32" s="82">
        <v>8978</v>
      </c>
      <c r="BL32" s="82">
        <v>3085</v>
      </c>
      <c r="BM32" s="82">
        <v>-21451</v>
      </c>
      <c r="BN32" s="82">
        <v>845</v>
      </c>
      <c r="BO32" s="82">
        <v>4948</v>
      </c>
      <c r="BP32" s="82">
        <v>-2134</v>
      </c>
      <c r="BQ32" s="82">
        <v>-23171</v>
      </c>
      <c r="BR32" s="82">
        <v>-17061</v>
      </c>
      <c r="BS32" s="82">
        <v>-8525</v>
      </c>
      <c r="BT32" s="82">
        <v>3579</v>
      </c>
      <c r="BU32" s="82">
        <v>3775</v>
      </c>
      <c r="BV32" s="82">
        <v>4111</v>
      </c>
      <c r="BW32" s="82">
        <v>6296</v>
      </c>
      <c r="BX32" s="82">
        <v>6843</v>
      </c>
      <c r="BY32" s="82">
        <v>-13872</v>
      </c>
      <c r="BZ32" s="82">
        <v>4585</v>
      </c>
      <c r="CA32" s="82">
        <v>7149</v>
      </c>
      <c r="CB32" s="82">
        <v>-14440</v>
      </c>
      <c r="CC32" s="82">
        <v>1455</v>
      </c>
      <c r="CD32" s="82">
        <v>3528</v>
      </c>
      <c r="CE32" s="82">
        <v>-483</v>
      </c>
      <c r="CF32" s="82">
        <v>7189</v>
      </c>
      <c r="CG32" s="82">
        <v>7135</v>
      </c>
      <c r="CH32" s="82">
        <v>2057</v>
      </c>
      <c r="CI32" s="82">
        <v>9491</v>
      </c>
      <c r="CJ32" s="82">
        <v>9298</v>
      </c>
      <c r="CK32" s="82">
        <v>6531</v>
      </c>
      <c r="CL32" s="82">
        <v>-16458</v>
      </c>
      <c r="CM32" s="82">
        <v>3927</v>
      </c>
      <c r="CN32" s="82">
        <v>8266</v>
      </c>
      <c r="CO32" s="82">
        <v>8774</v>
      </c>
      <c r="CP32" s="82">
        <v>4474</v>
      </c>
      <c r="CQ32" s="82">
        <v>-913</v>
      </c>
      <c r="CR32" s="82">
        <v>284</v>
      </c>
      <c r="CS32" s="82">
        <v>4216</v>
      </c>
      <c r="CT32" s="82">
        <v>1185</v>
      </c>
      <c r="CU32" s="82">
        <v>2667</v>
      </c>
      <c r="CV32" s="82">
        <v>6928</v>
      </c>
      <c r="CW32" s="82">
        <v>6463</v>
      </c>
      <c r="CX32" s="82">
        <v>8360</v>
      </c>
      <c r="CY32" s="82">
        <v>5101</v>
      </c>
      <c r="CZ32" s="82">
        <v>-20325</v>
      </c>
      <c r="DA32" s="82">
        <v>5824</v>
      </c>
      <c r="DB32" s="82">
        <v>12879</v>
      </c>
      <c r="DC32" s="82">
        <v>8596</v>
      </c>
      <c r="DD32" s="82">
        <v>3638</v>
      </c>
      <c r="DE32" s="82">
        <v>5922</v>
      </c>
      <c r="DF32" s="82">
        <v>6390</v>
      </c>
      <c r="DG32" s="82">
        <v>-512</v>
      </c>
      <c r="DH32" s="82">
        <v>5514</v>
      </c>
      <c r="DI32" s="82">
        <v>4737</v>
      </c>
      <c r="DJ32" s="82">
        <v>1604</v>
      </c>
      <c r="DK32" s="82">
        <v>3030</v>
      </c>
      <c r="DL32" s="82">
        <v>-1102</v>
      </c>
      <c r="DM32" s="251">
        <v>87742</v>
      </c>
      <c r="DN32" s="251">
        <v>8</v>
      </c>
    </row>
    <row r="33" spans="1:118" x14ac:dyDescent="0.2">
      <c r="A33" s="82" t="s">
        <v>8</v>
      </c>
      <c r="B33" s="251">
        <v>898460</v>
      </c>
      <c r="C33" s="251">
        <v>882868</v>
      </c>
      <c r="D33" s="251">
        <v>892498</v>
      </c>
      <c r="E33" s="251">
        <v>897834</v>
      </c>
      <c r="F33" s="251">
        <v>895211</v>
      </c>
      <c r="G33" s="251">
        <v>894553</v>
      </c>
      <c r="H33" s="251">
        <v>898444</v>
      </c>
      <c r="I33" s="251">
        <v>896052</v>
      </c>
      <c r="J33" s="251">
        <v>896288</v>
      </c>
      <c r="K33" s="251">
        <v>898527</v>
      </c>
      <c r="L33" s="82">
        <v>902654</v>
      </c>
      <c r="M33" s="251">
        <v>907216</v>
      </c>
      <c r="N33" s="82">
        <v>909403</v>
      </c>
      <c r="O33" s="251">
        <v>892899</v>
      </c>
      <c r="P33" s="82">
        <v>900551</v>
      </c>
      <c r="Q33" s="251">
        <v>902039</v>
      </c>
      <c r="R33" s="82">
        <v>897260</v>
      </c>
      <c r="S33" s="251">
        <v>883711</v>
      </c>
      <c r="T33" s="82">
        <v>870848</v>
      </c>
      <c r="U33" s="251">
        <v>875288</v>
      </c>
      <c r="V33" s="82">
        <v>889248</v>
      </c>
      <c r="W33" s="82">
        <v>897690</v>
      </c>
      <c r="X33" s="82">
        <v>901676</v>
      </c>
      <c r="Y33" s="82">
        <v>908614</v>
      </c>
      <c r="Z33" s="82">
        <v>915483</v>
      </c>
      <c r="AA33" s="82">
        <v>903594</v>
      </c>
      <c r="AB33" s="82">
        <v>913562</v>
      </c>
      <c r="AC33" s="82">
        <v>915962</v>
      </c>
      <c r="AD33" s="82">
        <v>920933</v>
      </c>
      <c r="AE33" s="82">
        <v>925796</v>
      </c>
      <c r="AF33" s="82">
        <f t="shared" si="1"/>
        <v>-11889</v>
      </c>
      <c r="AG33" s="82">
        <f t="shared" si="1"/>
        <v>9968</v>
      </c>
      <c r="AH33" s="82">
        <f t="shared" si="1"/>
        <v>2400</v>
      </c>
      <c r="AI33" s="265">
        <f t="shared" si="1"/>
        <v>4971</v>
      </c>
      <c r="AJ33" s="82">
        <f t="shared" si="1"/>
        <v>4863</v>
      </c>
      <c r="AK33" s="82">
        <f t="shared" si="2"/>
        <v>10313</v>
      </c>
      <c r="AL33" s="82">
        <v>947984</v>
      </c>
      <c r="AM33" s="251">
        <v>930477</v>
      </c>
      <c r="AN33" s="82">
        <v>945569</v>
      </c>
      <c r="AO33" s="265">
        <v>955326</v>
      </c>
      <c r="AP33" s="82">
        <v>960620</v>
      </c>
      <c r="AQ33" s="82">
        <v>959575</v>
      </c>
      <c r="AR33" s="82">
        <v>958691</v>
      </c>
      <c r="AS33" s="265">
        <v>960072</v>
      </c>
      <c r="AT33" s="82">
        <v>959639</v>
      </c>
      <c r="AU33" s="82">
        <v>968430</v>
      </c>
      <c r="AV33" s="82">
        <v>973906</v>
      </c>
      <c r="AW33" s="82">
        <v>980619</v>
      </c>
      <c r="AX33" s="82">
        <v>982033</v>
      </c>
      <c r="AY33" s="82">
        <v>962905</v>
      </c>
      <c r="AZ33" s="82">
        <v>974271</v>
      </c>
      <c r="BA33" s="82">
        <v>981673</v>
      </c>
      <c r="BB33" s="82">
        <v>987450</v>
      </c>
      <c r="BC33" s="82">
        <v>986550</v>
      </c>
      <c r="BD33" s="82">
        <v>988994</v>
      </c>
      <c r="BE33" s="82">
        <v>989243</v>
      </c>
      <c r="BF33" s="82">
        <v>985556</v>
      </c>
      <c r="BG33" s="82">
        <v>989672</v>
      </c>
      <c r="BH33" s="82">
        <v>236</v>
      </c>
      <c r="BI33" s="82">
        <v>2239</v>
      </c>
      <c r="BJ33" s="82">
        <v>4127</v>
      </c>
      <c r="BK33" s="82">
        <v>4562</v>
      </c>
      <c r="BL33" s="82">
        <v>2187</v>
      </c>
      <c r="BM33" s="82">
        <v>-16504</v>
      </c>
      <c r="BN33" s="82">
        <v>7652</v>
      </c>
      <c r="BO33" s="82">
        <v>1488</v>
      </c>
      <c r="BP33" s="82">
        <v>-4779</v>
      </c>
      <c r="BQ33" s="82">
        <v>-13549</v>
      </c>
      <c r="BR33" s="82">
        <v>-12863</v>
      </c>
      <c r="BS33" s="82">
        <v>4440</v>
      </c>
      <c r="BT33" s="82">
        <v>13960</v>
      </c>
      <c r="BU33" s="82">
        <v>8442</v>
      </c>
      <c r="BV33" s="82">
        <v>3986</v>
      </c>
      <c r="BW33" s="82">
        <v>6938</v>
      </c>
      <c r="BX33" s="82">
        <v>6869</v>
      </c>
      <c r="BY33" s="82">
        <v>-11889</v>
      </c>
      <c r="BZ33" s="82">
        <v>9968</v>
      </c>
      <c r="CA33" s="82">
        <v>2400</v>
      </c>
      <c r="CB33" s="82">
        <v>-15592</v>
      </c>
      <c r="CC33" s="82">
        <v>4971</v>
      </c>
      <c r="CD33" s="82">
        <v>4863</v>
      </c>
      <c r="CE33" s="82">
        <v>2891</v>
      </c>
      <c r="CF33" s="82">
        <v>2504</v>
      </c>
      <c r="CG33" s="82">
        <v>1080</v>
      </c>
      <c r="CH33" s="82">
        <v>956</v>
      </c>
      <c r="CI33" s="82">
        <v>6613</v>
      </c>
      <c r="CJ33" s="82">
        <v>5146</v>
      </c>
      <c r="CK33" s="82">
        <v>2998</v>
      </c>
      <c r="CL33" s="82">
        <v>-17507</v>
      </c>
      <c r="CM33" s="82">
        <v>9630</v>
      </c>
      <c r="CN33" s="82">
        <v>15092</v>
      </c>
      <c r="CO33" s="82">
        <v>9757</v>
      </c>
      <c r="CP33" s="82">
        <v>5294</v>
      </c>
      <c r="CQ33" s="82">
        <v>-1045</v>
      </c>
      <c r="CR33" s="82">
        <v>-884</v>
      </c>
      <c r="CS33" s="82">
        <v>1381</v>
      </c>
      <c r="CT33" s="82">
        <v>-433</v>
      </c>
      <c r="CU33" s="82">
        <v>8791</v>
      </c>
      <c r="CV33" s="82">
        <v>5476</v>
      </c>
      <c r="CW33" s="82">
        <v>6713</v>
      </c>
      <c r="CX33" s="82">
        <v>5336</v>
      </c>
      <c r="CY33" s="82">
        <v>1414</v>
      </c>
      <c r="CZ33" s="82">
        <v>-19128</v>
      </c>
      <c r="DA33" s="82">
        <v>11366</v>
      </c>
      <c r="DB33" s="82">
        <v>7402</v>
      </c>
      <c r="DC33" s="82">
        <v>5777</v>
      </c>
      <c r="DD33" s="82">
        <v>-900</v>
      </c>
      <c r="DE33" s="82">
        <v>2444</v>
      </c>
      <c r="DF33" s="82">
        <v>249</v>
      </c>
      <c r="DG33" s="82">
        <v>-3687</v>
      </c>
      <c r="DH33" s="82">
        <v>4116</v>
      </c>
      <c r="DI33" s="82">
        <v>-2623</v>
      </c>
      <c r="DJ33" s="82">
        <v>-658</v>
      </c>
      <c r="DK33" s="82">
        <v>3891</v>
      </c>
      <c r="DL33" s="82">
        <v>-2392</v>
      </c>
      <c r="DM33" s="251">
        <v>91212</v>
      </c>
      <c r="DN33" s="251">
        <v>7</v>
      </c>
    </row>
    <row r="34" spans="1:118" x14ac:dyDescent="0.2">
      <c r="A34" s="82" t="s">
        <v>23</v>
      </c>
      <c r="B34" s="251">
        <v>591061</v>
      </c>
      <c r="C34" s="251">
        <v>576858</v>
      </c>
      <c r="D34" s="251">
        <v>587506</v>
      </c>
      <c r="E34" s="251">
        <v>593984</v>
      </c>
      <c r="F34" s="251">
        <v>596684</v>
      </c>
      <c r="G34" s="251">
        <v>602636</v>
      </c>
      <c r="H34" s="251">
        <v>604499</v>
      </c>
      <c r="I34" s="251">
        <v>607498</v>
      </c>
      <c r="J34" s="251">
        <v>608907</v>
      </c>
      <c r="K34" s="251">
        <v>613572</v>
      </c>
      <c r="L34" s="82">
        <v>618469</v>
      </c>
      <c r="M34" s="251">
        <v>621440</v>
      </c>
      <c r="N34" s="82">
        <v>621882</v>
      </c>
      <c r="O34" s="251">
        <v>607919</v>
      </c>
      <c r="P34" s="82">
        <v>614415</v>
      </c>
      <c r="Q34" s="251">
        <v>615585</v>
      </c>
      <c r="R34" s="82">
        <v>611778</v>
      </c>
      <c r="S34" s="251">
        <v>591189</v>
      </c>
      <c r="T34" s="82">
        <v>581478</v>
      </c>
      <c r="U34" s="251">
        <v>581410</v>
      </c>
      <c r="V34" s="82">
        <v>580949</v>
      </c>
      <c r="W34" s="82">
        <v>587463</v>
      </c>
      <c r="X34" s="82">
        <v>592725</v>
      </c>
      <c r="Y34" s="82">
        <v>598103</v>
      </c>
      <c r="Z34" s="82">
        <v>603612</v>
      </c>
      <c r="AA34" s="82">
        <v>595496</v>
      </c>
      <c r="AB34" s="82">
        <v>600127</v>
      </c>
      <c r="AC34" s="82">
        <v>606706</v>
      </c>
      <c r="AD34" s="82">
        <v>611101</v>
      </c>
      <c r="AE34" s="82">
        <v>614757</v>
      </c>
      <c r="AF34" s="82">
        <f t="shared" si="1"/>
        <v>-8116</v>
      </c>
      <c r="AG34" s="82">
        <f t="shared" si="1"/>
        <v>4631</v>
      </c>
      <c r="AH34" s="82">
        <f t="shared" si="1"/>
        <v>6579</v>
      </c>
      <c r="AI34" s="265">
        <f t="shared" si="1"/>
        <v>4395</v>
      </c>
      <c r="AJ34" s="82">
        <f t="shared" si="1"/>
        <v>3656</v>
      </c>
      <c r="AK34" s="82">
        <f t="shared" si="2"/>
        <v>11145</v>
      </c>
      <c r="AL34" s="82">
        <v>639432</v>
      </c>
      <c r="AM34" s="251">
        <v>628676</v>
      </c>
      <c r="AN34" s="82">
        <v>633157</v>
      </c>
      <c r="AO34" s="265">
        <v>641638</v>
      </c>
      <c r="AP34" s="82">
        <v>645716</v>
      </c>
      <c r="AQ34" s="82">
        <v>646893</v>
      </c>
      <c r="AR34" s="82">
        <v>651828</v>
      </c>
      <c r="AS34" s="265">
        <v>655295</v>
      </c>
      <c r="AT34" s="82">
        <v>655196</v>
      </c>
      <c r="AU34" s="82">
        <v>661205</v>
      </c>
      <c r="AV34" s="82">
        <v>666303</v>
      </c>
      <c r="AW34" s="82">
        <v>673467</v>
      </c>
      <c r="AX34" s="82">
        <v>675067</v>
      </c>
      <c r="AY34" s="82">
        <v>662609</v>
      </c>
      <c r="AZ34" s="82">
        <v>668677</v>
      </c>
      <c r="BA34" s="82">
        <v>676216</v>
      </c>
      <c r="BB34" s="82">
        <v>681441</v>
      </c>
      <c r="BC34" s="82">
        <v>682969</v>
      </c>
      <c r="BD34" s="82">
        <v>687827</v>
      </c>
      <c r="BE34" s="82">
        <v>688819</v>
      </c>
      <c r="BF34" s="82">
        <v>690086</v>
      </c>
      <c r="BG34" s="82">
        <v>697978</v>
      </c>
      <c r="BH34" s="82">
        <v>1409</v>
      </c>
      <c r="BI34" s="82">
        <v>4665</v>
      </c>
      <c r="BJ34" s="82">
        <v>4897</v>
      </c>
      <c r="BK34" s="82">
        <v>2971</v>
      </c>
      <c r="BL34" s="82">
        <v>442</v>
      </c>
      <c r="BM34" s="82">
        <v>-13963</v>
      </c>
      <c r="BN34" s="82">
        <v>6496</v>
      </c>
      <c r="BO34" s="82">
        <v>1170</v>
      </c>
      <c r="BP34" s="82">
        <v>-3807</v>
      </c>
      <c r="BQ34" s="82">
        <v>-20589</v>
      </c>
      <c r="BR34" s="82">
        <v>-9711</v>
      </c>
      <c r="BS34" s="82">
        <v>-68</v>
      </c>
      <c r="BT34" s="82">
        <v>-461</v>
      </c>
      <c r="BU34" s="82">
        <v>6514</v>
      </c>
      <c r="BV34" s="82">
        <v>5262</v>
      </c>
      <c r="BW34" s="82">
        <v>5378</v>
      </c>
      <c r="BX34" s="82">
        <v>5509</v>
      </c>
      <c r="BY34" s="82">
        <v>-8116</v>
      </c>
      <c r="BZ34" s="82">
        <v>4631</v>
      </c>
      <c r="CA34" s="82">
        <v>6579</v>
      </c>
      <c r="CB34" s="82">
        <v>-14203</v>
      </c>
      <c r="CC34" s="82">
        <v>4395</v>
      </c>
      <c r="CD34" s="82">
        <v>3656</v>
      </c>
      <c r="CE34" s="82">
        <v>869</v>
      </c>
      <c r="CF34" s="82">
        <v>2932</v>
      </c>
      <c r="CG34" s="82">
        <v>4302</v>
      </c>
      <c r="CH34" s="82">
        <v>4115</v>
      </c>
      <c r="CI34" s="82">
        <v>2776</v>
      </c>
      <c r="CJ34" s="82">
        <v>4335</v>
      </c>
      <c r="CK34" s="82">
        <v>5346</v>
      </c>
      <c r="CL34" s="82">
        <v>-10756</v>
      </c>
      <c r="CM34" s="82">
        <v>10648</v>
      </c>
      <c r="CN34" s="82">
        <v>4481</v>
      </c>
      <c r="CO34" s="82">
        <v>8481</v>
      </c>
      <c r="CP34" s="82">
        <v>4078</v>
      </c>
      <c r="CQ34" s="82">
        <v>1177</v>
      </c>
      <c r="CR34" s="82">
        <v>4935</v>
      </c>
      <c r="CS34" s="82">
        <v>3467</v>
      </c>
      <c r="CT34" s="82">
        <v>-99</v>
      </c>
      <c r="CU34" s="82">
        <v>6009</v>
      </c>
      <c r="CV34" s="82">
        <v>5098</v>
      </c>
      <c r="CW34" s="82">
        <v>7164</v>
      </c>
      <c r="CX34" s="82">
        <v>6478</v>
      </c>
      <c r="CY34" s="82">
        <v>1600</v>
      </c>
      <c r="CZ34" s="82">
        <v>-12458</v>
      </c>
      <c r="DA34" s="82">
        <v>6068</v>
      </c>
      <c r="DB34" s="82">
        <v>7539</v>
      </c>
      <c r="DC34" s="82">
        <v>5225</v>
      </c>
      <c r="DD34" s="82">
        <v>1528</v>
      </c>
      <c r="DE34" s="82">
        <v>4858</v>
      </c>
      <c r="DF34" s="82">
        <v>992</v>
      </c>
      <c r="DG34" s="82">
        <v>1267</v>
      </c>
      <c r="DH34" s="82">
        <v>7892</v>
      </c>
      <c r="DI34" s="82">
        <v>2700</v>
      </c>
      <c r="DJ34" s="82">
        <v>5952</v>
      </c>
      <c r="DK34" s="82">
        <v>1863</v>
      </c>
      <c r="DL34" s="82">
        <v>2999</v>
      </c>
      <c r="DM34" s="251">
        <v>106917</v>
      </c>
      <c r="DN34" s="251">
        <v>6</v>
      </c>
    </row>
    <row r="35" spans="1:118" x14ac:dyDescent="0.2">
      <c r="A35" s="82" t="s">
        <v>13</v>
      </c>
      <c r="B35" s="251">
        <v>1660399</v>
      </c>
      <c r="C35" s="251">
        <v>1627196</v>
      </c>
      <c r="D35" s="251">
        <v>1624382</v>
      </c>
      <c r="E35" s="251">
        <v>1631929</v>
      </c>
      <c r="F35" s="251">
        <v>1630733</v>
      </c>
      <c r="G35" s="251">
        <v>1637760</v>
      </c>
      <c r="H35" s="251">
        <v>1645164</v>
      </c>
      <c r="I35" s="251">
        <v>1644363</v>
      </c>
      <c r="J35" s="251">
        <v>1634468</v>
      </c>
      <c r="K35" s="251">
        <v>1639446</v>
      </c>
      <c r="L35" s="82">
        <v>1649780</v>
      </c>
      <c r="M35" s="251">
        <v>1654211</v>
      </c>
      <c r="N35" s="82">
        <v>1663619</v>
      </c>
      <c r="O35" s="251">
        <v>1626181</v>
      </c>
      <c r="P35" s="82">
        <v>1630366</v>
      </c>
      <c r="Q35" s="251">
        <v>1638840</v>
      </c>
      <c r="R35" s="82">
        <v>1639195</v>
      </c>
      <c r="S35" s="251">
        <v>1602221</v>
      </c>
      <c r="T35" s="82">
        <v>1580188</v>
      </c>
      <c r="U35" s="251">
        <v>1580456</v>
      </c>
      <c r="V35" s="82">
        <v>1579438</v>
      </c>
      <c r="W35" s="82">
        <v>1586644</v>
      </c>
      <c r="X35" s="82">
        <v>1596357</v>
      </c>
      <c r="Y35" s="82">
        <v>1611893</v>
      </c>
      <c r="Z35" s="82">
        <v>1619262</v>
      </c>
      <c r="AA35" s="82">
        <v>1593415</v>
      </c>
      <c r="AB35" s="82">
        <v>1594259</v>
      </c>
      <c r="AC35" s="82">
        <v>1603856</v>
      </c>
      <c r="AD35" s="82">
        <v>1606884</v>
      </c>
      <c r="AE35" s="82">
        <v>1613698</v>
      </c>
      <c r="AF35" s="82">
        <f t="shared" si="1"/>
        <v>-25847</v>
      </c>
      <c r="AG35" s="82">
        <f t="shared" si="1"/>
        <v>844</v>
      </c>
      <c r="AH35" s="82">
        <f t="shared" si="1"/>
        <v>9597</v>
      </c>
      <c r="AI35" s="265">
        <f t="shared" si="1"/>
        <v>3028</v>
      </c>
      <c r="AJ35" s="82">
        <f t="shared" si="1"/>
        <v>6814</v>
      </c>
      <c r="AK35" s="82">
        <f t="shared" si="2"/>
        <v>-5564</v>
      </c>
      <c r="AL35" s="82">
        <v>1681296</v>
      </c>
      <c r="AM35" s="251">
        <v>1650381</v>
      </c>
      <c r="AN35" s="82">
        <v>1659857</v>
      </c>
      <c r="AO35" s="265">
        <v>1670417</v>
      </c>
      <c r="AP35" s="82">
        <v>1674576</v>
      </c>
      <c r="AQ35" s="82">
        <v>1679022</v>
      </c>
      <c r="AR35" s="82">
        <v>1686619</v>
      </c>
      <c r="AS35" s="265">
        <v>1693231</v>
      </c>
      <c r="AT35" s="82">
        <v>1701100</v>
      </c>
      <c r="AU35" s="82">
        <v>1711288</v>
      </c>
      <c r="AV35" s="82">
        <v>1724144</v>
      </c>
      <c r="AW35" s="82">
        <v>1747660</v>
      </c>
      <c r="AX35" s="82">
        <v>1760793</v>
      </c>
      <c r="AY35" s="82">
        <v>1732700</v>
      </c>
      <c r="AZ35" s="82">
        <v>1726186</v>
      </c>
      <c r="BA35" s="82">
        <v>1737289</v>
      </c>
      <c r="BB35" s="82">
        <v>1751101</v>
      </c>
      <c r="BC35" s="82">
        <v>1755514</v>
      </c>
      <c r="BD35" s="82">
        <v>1770513</v>
      </c>
      <c r="BE35" s="82">
        <v>1774815</v>
      </c>
      <c r="BF35" s="82">
        <v>1778037</v>
      </c>
      <c r="BG35" s="82">
        <v>1780259</v>
      </c>
      <c r="BH35" s="82">
        <v>-9895</v>
      </c>
      <c r="BI35" s="82">
        <v>4978</v>
      </c>
      <c r="BJ35" s="82">
        <v>10334</v>
      </c>
      <c r="BK35" s="82">
        <v>4431</v>
      </c>
      <c r="BL35" s="82">
        <v>9408</v>
      </c>
      <c r="BM35" s="82">
        <v>-37438</v>
      </c>
      <c r="BN35" s="82">
        <v>4185</v>
      </c>
      <c r="BO35" s="82">
        <v>8474</v>
      </c>
      <c r="BP35" s="82">
        <v>355</v>
      </c>
      <c r="BQ35" s="82">
        <v>-36974</v>
      </c>
      <c r="BR35" s="82">
        <v>-22033</v>
      </c>
      <c r="BS35" s="82">
        <v>268</v>
      </c>
      <c r="BT35" s="82">
        <v>-1018</v>
      </c>
      <c r="BU35" s="82">
        <v>7206</v>
      </c>
      <c r="BV35" s="82">
        <v>9713</v>
      </c>
      <c r="BW35" s="82">
        <v>15536</v>
      </c>
      <c r="BX35" s="82">
        <v>7369</v>
      </c>
      <c r="BY35" s="82">
        <v>-25847</v>
      </c>
      <c r="BZ35" s="82">
        <v>844</v>
      </c>
      <c r="CA35" s="82">
        <v>9597</v>
      </c>
      <c r="CB35" s="82">
        <v>-33203</v>
      </c>
      <c r="CC35" s="82">
        <v>3028</v>
      </c>
      <c r="CD35" s="82">
        <v>6814</v>
      </c>
      <c r="CE35" s="82">
        <v>7231</v>
      </c>
      <c r="CF35" s="82">
        <v>1849</v>
      </c>
      <c r="CG35" s="82">
        <v>-11171</v>
      </c>
      <c r="CH35" s="82">
        <v>15249</v>
      </c>
      <c r="CI35" s="82">
        <v>18040</v>
      </c>
      <c r="CJ35" s="82">
        <v>23023</v>
      </c>
      <c r="CK35" s="82">
        <v>13377</v>
      </c>
      <c r="CL35" s="82">
        <v>-30915</v>
      </c>
      <c r="CM35" s="82">
        <v>-2814</v>
      </c>
      <c r="CN35" s="82">
        <v>9476</v>
      </c>
      <c r="CO35" s="82">
        <v>10560</v>
      </c>
      <c r="CP35" s="82">
        <v>4159</v>
      </c>
      <c r="CQ35" s="82">
        <v>4446</v>
      </c>
      <c r="CR35" s="82">
        <v>7597</v>
      </c>
      <c r="CS35" s="82">
        <v>6612</v>
      </c>
      <c r="CT35" s="82">
        <v>7869</v>
      </c>
      <c r="CU35" s="82">
        <v>10188</v>
      </c>
      <c r="CV35" s="82">
        <v>12856</v>
      </c>
      <c r="CW35" s="82">
        <v>23516</v>
      </c>
      <c r="CX35" s="82">
        <v>7547</v>
      </c>
      <c r="CY35" s="82">
        <v>13133</v>
      </c>
      <c r="CZ35" s="82">
        <v>-28093</v>
      </c>
      <c r="DA35" s="82">
        <v>-6514</v>
      </c>
      <c r="DB35" s="82">
        <v>11103</v>
      </c>
      <c r="DC35" s="82">
        <v>13812</v>
      </c>
      <c r="DD35" s="82">
        <v>4413</v>
      </c>
      <c r="DE35" s="82">
        <v>14999</v>
      </c>
      <c r="DF35" s="82">
        <v>4302</v>
      </c>
      <c r="DG35" s="82">
        <v>3222</v>
      </c>
      <c r="DH35" s="82">
        <v>2222</v>
      </c>
      <c r="DI35" s="82">
        <v>-1196</v>
      </c>
      <c r="DJ35" s="82">
        <v>7027</v>
      </c>
      <c r="DK35" s="82">
        <v>7404</v>
      </c>
      <c r="DL35" s="82">
        <v>-801</v>
      </c>
      <c r="DM35" s="251">
        <v>119860</v>
      </c>
      <c r="DN35" s="251">
        <v>5</v>
      </c>
    </row>
    <row r="36" spans="1:118" x14ac:dyDescent="0.2">
      <c r="A36" s="82" t="s">
        <v>4</v>
      </c>
      <c r="B36" s="251">
        <v>927131</v>
      </c>
      <c r="C36" s="251">
        <v>905314</v>
      </c>
      <c r="D36" s="251">
        <v>913628</v>
      </c>
      <c r="E36" s="251">
        <v>924018</v>
      </c>
      <c r="F36" s="251">
        <v>925647</v>
      </c>
      <c r="G36" s="251">
        <v>924612</v>
      </c>
      <c r="H36" s="251">
        <v>922859</v>
      </c>
      <c r="I36" s="251">
        <v>927580</v>
      </c>
      <c r="J36" s="251">
        <v>929902</v>
      </c>
      <c r="K36" s="251">
        <v>932937</v>
      </c>
      <c r="L36" s="82">
        <v>941427</v>
      </c>
      <c r="M36" s="251">
        <v>938363</v>
      </c>
      <c r="N36" s="82">
        <v>945241</v>
      </c>
      <c r="O36" s="251">
        <v>919138</v>
      </c>
      <c r="P36" s="82">
        <v>935125</v>
      </c>
      <c r="Q36" s="251">
        <v>940382</v>
      </c>
      <c r="R36" s="82">
        <v>943854</v>
      </c>
      <c r="S36" s="251">
        <v>921528</v>
      </c>
      <c r="T36" s="82">
        <v>920312</v>
      </c>
      <c r="U36" s="251">
        <v>926866</v>
      </c>
      <c r="V36" s="82">
        <v>934572</v>
      </c>
      <c r="W36" s="82">
        <v>941458</v>
      </c>
      <c r="X36" s="82">
        <v>949253</v>
      </c>
      <c r="Y36" s="82">
        <v>961284</v>
      </c>
      <c r="Z36" s="82">
        <v>962841</v>
      </c>
      <c r="AA36" s="82">
        <v>944174</v>
      </c>
      <c r="AB36" s="82">
        <v>964088</v>
      </c>
      <c r="AC36" s="82">
        <v>970897</v>
      </c>
      <c r="AD36" s="82">
        <v>983129</v>
      </c>
      <c r="AE36" s="82">
        <v>982827</v>
      </c>
      <c r="AF36" s="82">
        <f t="shared" si="1"/>
        <v>-18667</v>
      </c>
      <c r="AG36" s="82">
        <f t="shared" si="1"/>
        <v>19914</v>
      </c>
      <c r="AH36" s="82">
        <f t="shared" si="1"/>
        <v>6809</v>
      </c>
      <c r="AI36" s="265">
        <f t="shared" si="1"/>
        <v>12232</v>
      </c>
      <c r="AJ36" s="82">
        <f t="shared" si="1"/>
        <v>-302</v>
      </c>
      <c r="AK36" s="82">
        <f t="shared" si="2"/>
        <v>19986</v>
      </c>
      <c r="AL36" s="82">
        <v>1034409</v>
      </c>
      <c r="AM36" s="251">
        <v>1004354</v>
      </c>
      <c r="AN36" s="82">
        <v>1024758</v>
      </c>
      <c r="AO36" s="265">
        <v>1029980</v>
      </c>
      <c r="AP36" s="82">
        <v>1036470</v>
      </c>
      <c r="AQ36" s="82">
        <v>1035016</v>
      </c>
      <c r="AR36" s="82">
        <v>1036044</v>
      </c>
      <c r="AS36" s="265">
        <v>1044677</v>
      </c>
      <c r="AT36" s="82">
        <v>1044894</v>
      </c>
      <c r="AU36" s="82">
        <v>1052097</v>
      </c>
      <c r="AV36" s="82">
        <v>1062439</v>
      </c>
      <c r="AW36" s="82">
        <v>1069522</v>
      </c>
      <c r="AX36" s="82">
        <v>1071648</v>
      </c>
      <c r="AY36" s="82">
        <v>1042740</v>
      </c>
      <c r="AZ36" s="82">
        <v>1061576</v>
      </c>
      <c r="BA36" s="82">
        <v>1067777</v>
      </c>
      <c r="BB36" s="82">
        <v>1074408</v>
      </c>
      <c r="BC36" s="82">
        <v>1075081</v>
      </c>
      <c r="BD36" s="82">
        <v>1075051</v>
      </c>
      <c r="BE36" s="82">
        <v>1076270</v>
      </c>
      <c r="BF36" s="82">
        <v>1074988</v>
      </c>
      <c r="BG36" s="82">
        <v>1074786</v>
      </c>
      <c r="BH36" s="82">
        <v>2322</v>
      </c>
      <c r="BI36" s="82">
        <v>3035</v>
      </c>
      <c r="BJ36" s="82">
        <v>8490</v>
      </c>
      <c r="BK36" s="82">
        <v>-3064</v>
      </c>
      <c r="BL36" s="82">
        <v>6878</v>
      </c>
      <c r="BM36" s="82">
        <v>-26103</v>
      </c>
      <c r="BN36" s="82">
        <v>15987</v>
      </c>
      <c r="BO36" s="82">
        <v>5257</v>
      </c>
      <c r="BP36" s="82">
        <v>3472</v>
      </c>
      <c r="BQ36" s="82">
        <v>-22326</v>
      </c>
      <c r="BR36" s="82">
        <v>-1216</v>
      </c>
      <c r="BS36" s="82">
        <v>6554</v>
      </c>
      <c r="BT36" s="82">
        <v>7706</v>
      </c>
      <c r="BU36" s="82">
        <v>6886</v>
      </c>
      <c r="BV36" s="82">
        <v>7795</v>
      </c>
      <c r="BW36" s="82">
        <v>12031</v>
      </c>
      <c r="BX36" s="82">
        <v>1557</v>
      </c>
      <c r="BY36" s="82">
        <v>-18667</v>
      </c>
      <c r="BZ36" s="82">
        <v>19914</v>
      </c>
      <c r="CA36" s="82">
        <v>6809</v>
      </c>
      <c r="CB36" s="82">
        <v>-21817</v>
      </c>
      <c r="CC36" s="82">
        <v>12232</v>
      </c>
      <c r="CD36" s="82">
        <v>-302</v>
      </c>
      <c r="CE36" s="82">
        <v>7051</v>
      </c>
      <c r="CF36" s="82">
        <v>-360</v>
      </c>
      <c r="CG36" s="82">
        <v>15346</v>
      </c>
      <c r="CH36" s="82">
        <v>11200</v>
      </c>
      <c r="CI36" s="82">
        <v>10402</v>
      </c>
      <c r="CJ36" s="82">
        <v>3349</v>
      </c>
      <c r="CK36" s="82">
        <v>4594</v>
      </c>
      <c r="CL36" s="82">
        <v>-30055</v>
      </c>
      <c r="CM36" s="82">
        <v>8314</v>
      </c>
      <c r="CN36" s="82">
        <v>20404</v>
      </c>
      <c r="CO36" s="82">
        <v>5222</v>
      </c>
      <c r="CP36" s="82">
        <v>6490</v>
      </c>
      <c r="CQ36" s="82">
        <v>-1454</v>
      </c>
      <c r="CR36" s="82">
        <v>1028</v>
      </c>
      <c r="CS36" s="82">
        <v>8633</v>
      </c>
      <c r="CT36" s="82">
        <v>217</v>
      </c>
      <c r="CU36" s="82">
        <v>7203</v>
      </c>
      <c r="CV36" s="82">
        <v>10342</v>
      </c>
      <c r="CW36" s="82">
        <v>7083</v>
      </c>
      <c r="CX36" s="82">
        <v>10390</v>
      </c>
      <c r="CY36" s="82">
        <v>2126</v>
      </c>
      <c r="CZ36" s="82">
        <v>-28908</v>
      </c>
      <c r="DA36" s="82">
        <v>18836</v>
      </c>
      <c r="DB36" s="82">
        <v>6201</v>
      </c>
      <c r="DC36" s="82">
        <v>6631</v>
      </c>
      <c r="DD36" s="82">
        <v>673</v>
      </c>
      <c r="DE36" s="82">
        <v>-30</v>
      </c>
      <c r="DF36" s="82">
        <v>1219</v>
      </c>
      <c r="DG36" s="82">
        <v>-1282</v>
      </c>
      <c r="DH36" s="82">
        <v>-202</v>
      </c>
      <c r="DI36" s="82">
        <v>1629</v>
      </c>
      <c r="DJ36" s="82">
        <v>-1035</v>
      </c>
      <c r="DK36" s="82">
        <v>-1753</v>
      </c>
      <c r="DL36" s="82">
        <v>4721</v>
      </c>
      <c r="DM36" s="251">
        <v>147655</v>
      </c>
      <c r="DN36" s="251">
        <v>4</v>
      </c>
    </row>
    <row r="37" spans="1:118" x14ac:dyDescent="0.2">
      <c r="A37" s="82" t="s">
        <v>0</v>
      </c>
      <c r="B37" s="251">
        <v>1792036</v>
      </c>
      <c r="C37" s="251">
        <v>1761000</v>
      </c>
      <c r="D37" s="251">
        <v>1778570</v>
      </c>
      <c r="E37" s="251">
        <v>1792233</v>
      </c>
      <c r="F37" s="251">
        <v>1796144</v>
      </c>
      <c r="G37" s="251">
        <v>1798713</v>
      </c>
      <c r="H37" s="251">
        <v>1798861</v>
      </c>
      <c r="I37" s="251">
        <v>1796535</v>
      </c>
      <c r="J37" s="251">
        <v>1792119</v>
      </c>
      <c r="K37" s="251">
        <v>1800138</v>
      </c>
      <c r="L37" s="82">
        <v>1815615</v>
      </c>
      <c r="M37" s="251">
        <v>1828691</v>
      </c>
      <c r="N37" s="82">
        <v>1840150</v>
      </c>
      <c r="O37" s="251">
        <v>1812699</v>
      </c>
      <c r="P37" s="82">
        <v>1822293</v>
      </c>
      <c r="Q37" s="251">
        <v>1837966</v>
      </c>
      <c r="R37" s="82">
        <v>1831940</v>
      </c>
      <c r="S37" s="251">
        <v>1793795</v>
      </c>
      <c r="T37" s="82">
        <v>1770324</v>
      </c>
      <c r="U37" s="251">
        <v>1755765</v>
      </c>
      <c r="V37" s="82">
        <v>1742635</v>
      </c>
      <c r="W37" s="82">
        <v>1758496</v>
      </c>
      <c r="X37" s="82">
        <v>1769661</v>
      </c>
      <c r="Y37" s="82">
        <v>1788334</v>
      </c>
      <c r="Z37" s="82">
        <v>1805269</v>
      </c>
      <c r="AA37" s="82">
        <v>1780367</v>
      </c>
      <c r="AB37" s="82">
        <v>1787122</v>
      </c>
      <c r="AC37" s="82">
        <v>1800733</v>
      </c>
      <c r="AD37" s="82">
        <v>1803619</v>
      </c>
      <c r="AE37" s="82">
        <v>1810884</v>
      </c>
      <c r="AF37" s="82">
        <f t="shared" si="1"/>
        <v>-24902</v>
      </c>
      <c r="AG37" s="82">
        <f t="shared" si="1"/>
        <v>6755</v>
      </c>
      <c r="AH37" s="82">
        <f t="shared" si="1"/>
        <v>13611</v>
      </c>
      <c r="AI37" s="265">
        <f t="shared" si="1"/>
        <v>2886</v>
      </c>
      <c r="AJ37" s="82">
        <f t="shared" si="1"/>
        <v>7265</v>
      </c>
      <c r="AK37" s="82">
        <f t="shared" si="2"/>
        <v>5615</v>
      </c>
      <c r="AL37" s="82">
        <v>1873476</v>
      </c>
      <c r="AM37" s="251">
        <v>1849999</v>
      </c>
      <c r="AN37" s="82">
        <v>1861159</v>
      </c>
      <c r="AO37" s="265">
        <v>1874622</v>
      </c>
      <c r="AP37" s="82">
        <v>1886776</v>
      </c>
      <c r="AQ37" s="82">
        <v>1884715</v>
      </c>
      <c r="AR37" s="82">
        <v>1888232</v>
      </c>
      <c r="AS37" s="265">
        <v>1896755</v>
      </c>
      <c r="AT37" s="82">
        <v>1896517</v>
      </c>
      <c r="AU37" s="82">
        <v>1910627</v>
      </c>
      <c r="AV37" s="82">
        <v>1927647</v>
      </c>
      <c r="AW37" s="82">
        <v>1950941</v>
      </c>
      <c r="AX37" s="82">
        <v>1960510</v>
      </c>
      <c r="AY37" s="82">
        <v>1932962</v>
      </c>
      <c r="AZ37" s="82">
        <v>1951256</v>
      </c>
      <c r="BA37" s="82">
        <v>1964519</v>
      </c>
      <c r="BB37" s="82">
        <v>1972715</v>
      </c>
      <c r="BC37" s="82">
        <v>1973202</v>
      </c>
      <c r="BD37" s="82">
        <v>1974565</v>
      </c>
      <c r="BE37" s="82">
        <v>1980790</v>
      </c>
      <c r="BF37" s="82">
        <v>1981146</v>
      </c>
      <c r="BG37" s="82">
        <v>1988746</v>
      </c>
      <c r="BH37" s="82">
        <v>-4416</v>
      </c>
      <c r="BI37" s="82">
        <v>8019</v>
      </c>
      <c r="BJ37" s="82">
        <v>15477</v>
      </c>
      <c r="BK37" s="82">
        <v>13076</v>
      </c>
      <c r="BL37" s="82">
        <v>11459</v>
      </c>
      <c r="BM37" s="82">
        <v>-27451</v>
      </c>
      <c r="BN37" s="82">
        <v>9594</v>
      </c>
      <c r="BO37" s="82">
        <v>15673</v>
      </c>
      <c r="BP37" s="82">
        <v>-6026</v>
      </c>
      <c r="BQ37" s="82">
        <v>-38145</v>
      </c>
      <c r="BR37" s="82">
        <v>-23471</v>
      </c>
      <c r="BS37" s="82">
        <v>-14559</v>
      </c>
      <c r="BT37" s="82">
        <v>-13130</v>
      </c>
      <c r="BU37" s="82">
        <v>15861</v>
      </c>
      <c r="BV37" s="82">
        <v>11165</v>
      </c>
      <c r="BW37" s="82">
        <v>18673</v>
      </c>
      <c r="BX37" s="82">
        <v>16935</v>
      </c>
      <c r="BY37" s="82">
        <v>-24902</v>
      </c>
      <c r="BZ37" s="82">
        <v>6755</v>
      </c>
      <c r="CA37" s="82">
        <v>13611</v>
      </c>
      <c r="CB37" s="82">
        <v>-31036</v>
      </c>
      <c r="CC37" s="82">
        <v>2886</v>
      </c>
      <c r="CD37" s="82">
        <v>7265</v>
      </c>
      <c r="CE37" s="82">
        <v>4723</v>
      </c>
      <c r="CF37" s="82">
        <v>5178</v>
      </c>
      <c r="CG37" s="82">
        <v>5790</v>
      </c>
      <c r="CH37" s="82">
        <v>11400</v>
      </c>
      <c r="CI37" s="82">
        <v>9756</v>
      </c>
      <c r="CJ37" s="82">
        <v>10504</v>
      </c>
      <c r="CK37" s="82">
        <v>15241</v>
      </c>
      <c r="CL37" s="82">
        <v>-23477</v>
      </c>
      <c r="CM37" s="82">
        <v>17570</v>
      </c>
      <c r="CN37" s="82">
        <v>11160</v>
      </c>
      <c r="CO37" s="82">
        <v>13463</v>
      </c>
      <c r="CP37" s="82">
        <v>12154</v>
      </c>
      <c r="CQ37" s="82">
        <v>-2061</v>
      </c>
      <c r="CR37" s="82">
        <v>3517</v>
      </c>
      <c r="CS37" s="82">
        <v>8523</v>
      </c>
      <c r="CT37" s="82">
        <v>-238</v>
      </c>
      <c r="CU37" s="82">
        <v>14110</v>
      </c>
      <c r="CV37" s="82">
        <v>17020</v>
      </c>
      <c r="CW37" s="82">
        <v>23294</v>
      </c>
      <c r="CX37" s="82">
        <v>13663</v>
      </c>
      <c r="CY37" s="82">
        <v>9569</v>
      </c>
      <c r="CZ37" s="82">
        <v>-27548</v>
      </c>
      <c r="DA37" s="82">
        <v>18294</v>
      </c>
      <c r="DB37" s="82">
        <v>13263</v>
      </c>
      <c r="DC37" s="82">
        <v>8196</v>
      </c>
      <c r="DD37" s="82">
        <v>487</v>
      </c>
      <c r="DE37" s="82">
        <v>1363</v>
      </c>
      <c r="DF37" s="82">
        <v>6225</v>
      </c>
      <c r="DG37" s="82">
        <v>356</v>
      </c>
      <c r="DH37" s="82">
        <v>7600</v>
      </c>
      <c r="DI37" s="82">
        <v>3911</v>
      </c>
      <c r="DJ37" s="82">
        <v>2569</v>
      </c>
      <c r="DK37" s="82">
        <v>148</v>
      </c>
      <c r="DL37" s="82">
        <v>-2326</v>
      </c>
      <c r="DM37" s="251">
        <v>196710</v>
      </c>
      <c r="DN37" s="251">
        <v>3</v>
      </c>
    </row>
    <row r="38" spans="1:118" x14ac:dyDescent="0.2">
      <c r="A38" s="82" t="s">
        <v>20</v>
      </c>
      <c r="B38" s="251">
        <v>1643912</v>
      </c>
      <c r="C38" s="251">
        <v>1608226</v>
      </c>
      <c r="D38" s="251">
        <v>1624630</v>
      </c>
      <c r="E38" s="251">
        <v>1637127</v>
      </c>
      <c r="F38" s="251">
        <v>1639375</v>
      </c>
      <c r="G38" s="251">
        <v>1638952</v>
      </c>
      <c r="H38" s="251">
        <v>1638886</v>
      </c>
      <c r="I38" s="251">
        <v>1644240</v>
      </c>
      <c r="J38" s="251">
        <v>1646025</v>
      </c>
      <c r="K38" s="251">
        <v>1647938</v>
      </c>
      <c r="L38" s="82">
        <v>1661805</v>
      </c>
      <c r="M38" s="251">
        <v>1670280</v>
      </c>
      <c r="N38" s="82">
        <v>1671843</v>
      </c>
      <c r="O38" s="251">
        <v>1632927</v>
      </c>
      <c r="P38" s="82">
        <v>1647588</v>
      </c>
      <c r="Q38" s="251">
        <v>1655159</v>
      </c>
      <c r="R38" s="82">
        <v>1650275</v>
      </c>
      <c r="S38" s="251">
        <v>1597217</v>
      </c>
      <c r="T38" s="82">
        <v>1569776</v>
      </c>
      <c r="U38" s="251">
        <v>1569434</v>
      </c>
      <c r="V38" s="82">
        <v>1573657</v>
      </c>
      <c r="W38" s="82">
        <v>1590011</v>
      </c>
      <c r="X38" s="82">
        <v>1603318</v>
      </c>
      <c r="Y38" s="82">
        <v>1623550</v>
      </c>
      <c r="Z38" s="82">
        <v>1635521</v>
      </c>
      <c r="AA38" s="82">
        <v>1610359</v>
      </c>
      <c r="AB38" s="82">
        <v>1619270</v>
      </c>
      <c r="AC38" s="82">
        <v>1626135</v>
      </c>
      <c r="AD38" s="82">
        <v>1638861</v>
      </c>
      <c r="AE38" s="82">
        <v>1648923</v>
      </c>
      <c r="AF38" s="82">
        <f t="shared" si="1"/>
        <v>-25162</v>
      </c>
      <c r="AG38" s="82">
        <f t="shared" si="1"/>
        <v>8911</v>
      </c>
      <c r="AH38" s="82">
        <f t="shared" si="1"/>
        <v>6865</v>
      </c>
      <c r="AI38" s="265">
        <f t="shared" si="1"/>
        <v>12726</v>
      </c>
      <c r="AJ38" s="82">
        <f t="shared" si="1"/>
        <v>10062</v>
      </c>
      <c r="AK38" s="82">
        <f t="shared" si="2"/>
        <v>13402</v>
      </c>
      <c r="AL38" s="82">
        <v>1730346</v>
      </c>
      <c r="AM38" s="251">
        <v>1696729</v>
      </c>
      <c r="AN38" s="82">
        <v>1711561</v>
      </c>
      <c r="AO38" s="265">
        <v>1733062</v>
      </c>
      <c r="AP38" s="82">
        <v>1742010</v>
      </c>
      <c r="AQ38" s="82">
        <v>1735354</v>
      </c>
      <c r="AR38" s="82">
        <v>1742394</v>
      </c>
      <c r="AS38" s="265">
        <v>1752958</v>
      </c>
      <c r="AT38" s="82">
        <v>1753892</v>
      </c>
      <c r="AU38" s="82">
        <v>1772243</v>
      </c>
      <c r="AV38" s="82">
        <v>1785486</v>
      </c>
      <c r="AW38" s="82">
        <v>1800347</v>
      </c>
      <c r="AX38" s="82">
        <v>1806827</v>
      </c>
      <c r="AY38" s="82">
        <v>1773136</v>
      </c>
      <c r="AZ38" s="82">
        <v>1790332</v>
      </c>
      <c r="BA38" s="82">
        <v>1807183</v>
      </c>
      <c r="BB38" s="82">
        <v>1820676</v>
      </c>
      <c r="BC38" s="82">
        <v>1826292</v>
      </c>
      <c r="BD38" s="82">
        <v>1832028</v>
      </c>
      <c r="BE38" s="82">
        <v>1836478</v>
      </c>
      <c r="BF38" s="82">
        <v>1843428</v>
      </c>
      <c r="BG38" s="82">
        <v>1853700</v>
      </c>
      <c r="BH38" s="82">
        <v>1785</v>
      </c>
      <c r="BI38" s="82">
        <v>1913</v>
      </c>
      <c r="BJ38" s="82">
        <v>13867</v>
      </c>
      <c r="BK38" s="82">
        <v>8475</v>
      </c>
      <c r="BL38" s="82">
        <v>1563</v>
      </c>
      <c r="BM38" s="82">
        <v>-38916</v>
      </c>
      <c r="BN38" s="82">
        <v>14661</v>
      </c>
      <c r="BO38" s="82">
        <v>7571</v>
      </c>
      <c r="BP38" s="82">
        <v>-4884</v>
      </c>
      <c r="BQ38" s="82">
        <v>-53058</v>
      </c>
      <c r="BR38" s="82">
        <v>-27441</v>
      </c>
      <c r="BS38" s="82">
        <v>-342</v>
      </c>
      <c r="BT38" s="82">
        <v>4223</v>
      </c>
      <c r="BU38" s="82">
        <v>16354</v>
      </c>
      <c r="BV38" s="82">
        <v>13307</v>
      </c>
      <c r="BW38" s="82">
        <v>20232</v>
      </c>
      <c r="BX38" s="82">
        <v>11971</v>
      </c>
      <c r="BY38" s="82">
        <v>-25162</v>
      </c>
      <c r="BZ38" s="82">
        <v>8911</v>
      </c>
      <c r="CA38" s="82">
        <v>6865</v>
      </c>
      <c r="CB38" s="82">
        <v>-35686</v>
      </c>
      <c r="CC38" s="82">
        <v>12726</v>
      </c>
      <c r="CD38" s="82">
        <v>10062</v>
      </c>
      <c r="CE38" s="82">
        <v>2920</v>
      </c>
      <c r="CF38" s="82">
        <v>11322</v>
      </c>
      <c r="CG38" s="82">
        <v>16173</v>
      </c>
      <c r="CH38" s="82">
        <v>9276</v>
      </c>
      <c r="CI38" s="82">
        <v>16922</v>
      </c>
      <c r="CJ38" s="82">
        <v>14828</v>
      </c>
      <c r="CK38" s="82">
        <v>9982</v>
      </c>
      <c r="CL38" s="82">
        <v>-33617</v>
      </c>
      <c r="CM38" s="82">
        <v>16404</v>
      </c>
      <c r="CN38" s="82">
        <v>14832</v>
      </c>
      <c r="CO38" s="82">
        <v>21501</v>
      </c>
      <c r="CP38" s="82">
        <v>8948</v>
      </c>
      <c r="CQ38" s="82">
        <v>-6656</v>
      </c>
      <c r="CR38" s="82">
        <v>7040</v>
      </c>
      <c r="CS38" s="82">
        <v>10564</v>
      </c>
      <c r="CT38" s="82">
        <v>934</v>
      </c>
      <c r="CU38" s="82">
        <v>18351</v>
      </c>
      <c r="CV38" s="82">
        <v>13243</v>
      </c>
      <c r="CW38" s="82">
        <v>14861</v>
      </c>
      <c r="CX38" s="82">
        <v>12497</v>
      </c>
      <c r="CY38" s="82">
        <v>6480</v>
      </c>
      <c r="CZ38" s="82">
        <v>-33691</v>
      </c>
      <c r="DA38" s="82">
        <v>17196</v>
      </c>
      <c r="DB38" s="82">
        <v>16851</v>
      </c>
      <c r="DC38" s="82">
        <v>13493</v>
      </c>
      <c r="DD38" s="82">
        <v>5616</v>
      </c>
      <c r="DE38" s="82">
        <v>5736</v>
      </c>
      <c r="DF38" s="82">
        <v>4450</v>
      </c>
      <c r="DG38" s="82">
        <v>6950</v>
      </c>
      <c r="DH38" s="82">
        <v>10272</v>
      </c>
      <c r="DI38" s="82">
        <v>2248</v>
      </c>
      <c r="DJ38" s="82">
        <v>-423</v>
      </c>
      <c r="DK38" s="82">
        <v>-66</v>
      </c>
      <c r="DL38" s="82">
        <v>5354</v>
      </c>
      <c r="DM38" s="251">
        <v>209788</v>
      </c>
      <c r="DN38" s="251">
        <v>2</v>
      </c>
    </row>
    <row r="39" spans="1:118" x14ac:dyDescent="0.2">
      <c r="A39" s="82" t="s">
        <v>1</v>
      </c>
      <c r="B39" s="251">
        <v>20457926</v>
      </c>
      <c r="C39" s="251">
        <v>20079365</v>
      </c>
      <c r="D39" s="251">
        <v>20174011</v>
      </c>
      <c r="E39" s="251">
        <v>20299993</v>
      </c>
      <c r="F39" s="251">
        <v>20348508</v>
      </c>
      <c r="G39" s="251">
        <v>20378927</v>
      </c>
      <c r="H39" s="251">
        <v>20382910</v>
      </c>
      <c r="I39" s="251">
        <v>20368666</v>
      </c>
      <c r="J39" s="251">
        <v>20385379</v>
      </c>
      <c r="K39" s="251">
        <v>20422010</v>
      </c>
      <c r="L39" s="82">
        <v>20567426</v>
      </c>
      <c r="M39" s="251">
        <v>20727424</v>
      </c>
      <c r="N39" s="82">
        <v>20803652</v>
      </c>
      <c r="O39" s="251">
        <v>20421442</v>
      </c>
      <c r="P39" s="82">
        <v>20490397</v>
      </c>
      <c r="Q39" s="251">
        <v>20613536</v>
      </c>
      <c r="R39" s="82">
        <v>20482943</v>
      </c>
      <c r="S39" s="251">
        <v>19927696</v>
      </c>
      <c r="T39" s="82">
        <v>19583170</v>
      </c>
      <c r="U39" s="251">
        <v>19499859</v>
      </c>
      <c r="V39" s="82">
        <v>19495952</v>
      </c>
      <c r="W39" s="82">
        <v>19588342</v>
      </c>
      <c r="X39" s="82">
        <v>19702192</v>
      </c>
      <c r="Y39" s="82">
        <v>19902833</v>
      </c>
      <c r="Z39" s="82">
        <v>20051552</v>
      </c>
      <c r="AA39" s="82">
        <v>19773732</v>
      </c>
      <c r="AB39" s="82">
        <v>19821651</v>
      </c>
      <c r="AC39" s="82">
        <v>19936938</v>
      </c>
      <c r="AD39" s="82">
        <v>20025709</v>
      </c>
      <c r="AE39" s="82">
        <v>20070483</v>
      </c>
      <c r="AF39" s="82">
        <f t="shared" si="1"/>
        <v>-277820</v>
      </c>
      <c r="AG39" s="82">
        <f t="shared" si="1"/>
        <v>47919</v>
      </c>
      <c r="AH39" s="82">
        <f t="shared" si="1"/>
        <v>115287</v>
      </c>
      <c r="AI39" s="265">
        <f t="shared" si="1"/>
        <v>88771</v>
      </c>
      <c r="AJ39" s="82">
        <f t="shared" si="1"/>
        <v>44774</v>
      </c>
      <c r="AK39" s="82">
        <f t="shared" si="2"/>
        <v>18931</v>
      </c>
      <c r="AL39" s="82">
        <v>20933050</v>
      </c>
      <c r="AM39" s="251">
        <v>20620148</v>
      </c>
      <c r="AN39" s="82">
        <v>20762419</v>
      </c>
      <c r="AO39" s="265">
        <v>20941286</v>
      </c>
      <c r="AP39" s="82">
        <v>21005852</v>
      </c>
      <c r="AQ39" s="82">
        <v>21011342</v>
      </c>
      <c r="AR39" s="82">
        <v>21008487</v>
      </c>
      <c r="AS39" s="265">
        <v>21068708</v>
      </c>
      <c r="AT39" s="82">
        <v>21079434</v>
      </c>
      <c r="AU39" s="82">
        <v>21236866</v>
      </c>
      <c r="AV39" s="82">
        <v>21409358</v>
      </c>
      <c r="AW39" s="82">
        <v>21617326</v>
      </c>
      <c r="AX39" s="82">
        <v>21718601</v>
      </c>
      <c r="AY39" s="82">
        <v>21372896</v>
      </c>
      <c r="AZ39" s="82">
        <v>21484595</v>
      </c>
      <c r="BA39" s="82">
        <v>21660469</v>
      </c>
      <c r="BB39" s="82">
        <v>21796280</v>
      </c>
      <c r="BC39" s="82">
        <v>21820291</v>
      </c>
      <c r="BD39" s="82">
        <v>21862909</v>
      </c>
      <c r="BE39" s="82">
        <v>21887307</v>
      </c>
      <c r="BF39" s="82">
        <v>21885139</v>
      </c>
      <c r="BG39" s="82">
        <v>21996875</v>
      </c>
      <c r="BH39" s="82">
        <v>16713</v>
      </c>
      <c r="BI39" s="82">
        <v>36631</v>
      </c>
      <c r="BJ39" s="82">
        <v>145416</v>
      </c>
      <c r="BK39" s="82">
        <v>159998</v>
      </c>
      <c r="BL39" s="82">
        <v>76228</v>
      </c>
      <c r="BM39" s="82">
        <v>-382210</v>
      </c>
      <c r="BN39" s="82">
        <v>68955</v>
      </c>
      <c r="BO39" s="82">
        <v>123139</v>
      </c>
      <c r="BP39" s="82">
        <v>-130593</v>
      </c>
      <c r="BQ39" s="82">
        <v>-555247</v>
      </c>
      <c r="BR39" s="82">
        <v>-344526</v>
      </c>
      <c r="BS39" s="82">
        <v>-83311</v>
      </c>
      <c r="BT39" s="82">
        <v>-3907</v>
      </c>
      <c r="BU39" s="82">
        <v>92390</v>
      </c>
      <c r="BV39" s="82">
        <v>113850</v>
      </c>
      <c r="BW39" s="82">
        <v>200641</v>
      </c>
      <c r="BX39" s="82">
        <v>148719</v>
      </c>
      <c r="BY39" s="82">
        <v>-277820</v>
      </c>
      <c r="BZ39" s="82">
        <v>47919</v>
      </c>
      <c r="CA39" s="82">
        <v>115287</v>
      </c>
      <c r="CB39" s="82">
        <v>-378561</v>
      </c>
      <c r="CC39" s="82">
        <v>88771</v>
      </c>
      <c r="CD39" s="82">
        <v>44774</v>
      </c>
      <c r="CE39" s="82">
        <v>38961</v>
      </c>
      <c r="CF39" s="82">
        <v>65936</v>
      </c>
      <c r="CG39" s="82">
        <v>116543</v>
      </c>
      <c r="CH39" s="82">
        <v>128900</v>
      </c>
      <c r="CI39" s="82">
        <v>174096</v>
      </c>
      <c r="CJ39" s="82">
        <v>172668</v>
      </c>
      <c r="CK39" s="82">
        <v>165463</v>
      </c>
      <c r="CL39" s="82">
        <v>-312902</v>
      </c>
      <c r="CM39" s="82">
        <v>94646</v>
      </c>
      <c r="CN39" s="82">
        <v>142271</v>
      </c>
      <c r="CO39" s="82">
        <v>178867</v>
      </c>
      <c r="CP39" s="82">
        <v>64566</v>
      </c>
      <c r="CQ39" s="82">
        <v>5490</v>
      </c>
      <c r="CR39" s="82">
        <v>-2855</v>
      </c>
      <c r="CS39" s="82">
        <v>60221</v>
      </c>
      <c r="CT39" s="82">
        <v>10726</v>
      </c>
      <c r="CU39" s="82">
        <v>157432</v>
      </c>
      <c r="CV39" s="82">
        <v>172492</v>
      </c>
      <c r="CW39" s="82">
        <v>207968</v>
      </c>
      <c r="CX39" s="82">
        <v>125982</v>
      </c>
      <c r="CY39" s="82">
        <v>101275</v>
      </c>
      <c r="CZ39" s="82">
        <v>-345705</v>
      </c>
      <c r="DA39" s="82">
        <v>111699</v>
      </c>
      <c r="DB39" s="82">
        <v>175874</v>
      </c>
      <c r="DC39" s="82">
        <v>135811</v>
      </c>
      <c r="DD39" s="82">
        <v>24011</v>
      </c>
      <c r="DE39" s="82">
        <v>42618</v>
      </c>
      <c r="DF39" s="82">
        <v>24398</v>
      </c>
      <c r="DG39" s="82">
        <v>-2168</v>
      </c>
      <c r="DH39" s="82">
        <v>111736</v>
      </c>
      <c r="DI39" s="82">
        <v>48515</v>
      </c>
      <c r="DJ39" s="82">
        <v>30419</v>
      </c>
      <c r="DK39" s="82">
        <v>3983</v>
      </c>
      <c r="DL39" s="82">
        <v>-14244</v>
      </c>
      <c r="DM39" s="251">
        <v>1538949</v>
      </c>
      <c r="DN39" s="82">
        <v>1</v>
      </c>
    </row>
    <row r="40" spans="1:118" x14ac:dyDescent="0.2">
      <c r="Y40" s="82" t="s">
        <v>1</v>
      </c>
      <c r="Z40" s="82">
        <v>19495952</v>
      </c>
      <c r="AA40" s="82">
        <v>19588342</v>
      </c>
      <c r="AB40" s="82">
        <v>19702192</v>
      </c>
      <c r="AC40" s="82">
        <v>19902833</v>
      </c>
      <c r="AD40" s="82">
        <v>20051552</v>
      </c>
      <c r="AE40" s="82">
        <v>19773732</v>
      </c>
      <c r="AF40" s="82">
        <f t="shared" si="1"/>
        <v>92390</v>
      </c>
      <c r="AG40" s="82">
        <f t="shared" si="1"/>
        <v>113850</v>
      </c>
      <c r="AH40" s="82">
        <f t="shared" si="1"/>
        <v>200641</v>
      </c>
      <c r="AI40" s="82">
        <f t="shared" si="1"/>
        <v>148719</v>
      </c>
      <c r="AJ40" s="82">
        <f t="shared" si="1"/>
        <v>-277820</v>
      </c>
      <c r="AK40" s="82">
        <f t="shared" si="2"/>
        <v>277780</v>
      </c>
    </row>
    <row r="41" spans="1:118" x14ac:dyDescent="0.2">
      <c r="A41" s="82" t="s">
        <v>53</v>
      </c>
      <c r="B41" s="82" t="s">
        <v>1775</v>
      </c>
      <c r="C41" s="82" t="s">
        <v>1776</v>
      </c>
    </row>
    <row r="42" spans="1:118" x14ac:dyDescent="0.2">
      <c r="A42" s="82" t="s">
        <v>3</v>
      </c>
      <c r="B42" s="82">
        <v>325210</v>
      </c>
      <c r="C42" s="82">
        <v>327014</v>
      </c>
      <c r="D42" s="82" t="b">
        <f>A42=A7</f>
        <v>0</v>
      </c>
      <c r="E42" s="82" t="b">
        <f>B42=E7</f>
        <v>0</v>
      </c>
      <c r="F42" s="82" t="s">
        <v>3</v>
      </c>
      <c r="G42" s="82">
        <v>325210</v>
      </c>
      <c r="H42" s="82" t="b">
        <f>A42=F42</f>
        <v>1</v>
      </c>
    </row>
    <row r="43" spans="1:118" x14ac:dyDescent="0.2">
      <c r="A43" s="82" t="s">
        <v>4</v>
      </c>
      <c r="B43" s="82">
        <v>961284</v>
      </c>
      <c r="C43" s="82">
        <v>962841</v>
      </c>
      <c r="D43" s="82" t="b">
        <f t="shared" ref="D43:D74" si="3">A43=A8</f>
        <v>0</v>
      </c>
      <c r="E43" s="82" t="b">
        <f t="shared" ref="E43:E74" si="4">B43=E8</f>
        <v>0</v>
      </c>
      <c r="F43" s="82" t="s">
        <v>4</v>
      </c>
      <c r="G43" s="82">
        <v>961284</v>
      </c>
      <c r="H43" s="82" t="b">
        <f t="shared" ref="H43:H74" si="5">A43=F43</f>
        <v>1</v>
      </c>
    </row>
    <row r="44" spans="1:118" x14ac:dyDescent="0.2">
      <c r="A44" s="82" t="s">
        <v>5</v>
      </c>
      <c r="B44" s="82">
        <v>175792</v>
      </c>
      <c r="C44" s="82">
        <v>178292</v>
      </c>
      <c r="D44" s="82" t="b">
        <f t="shared" si="3"/>
        <v>0</v>
      </c>
      <c r="E44" s="82" t="b">
        <f t="shared" si="4"/>
        <v>0</v>
      </c>
      <c r="F44" s="82" t="s">
        <v>5</v>
      </c>
      <c r="G44" s="82">
        <v>175792</v>
      </c>
      <c r="H44" s="82" t="b">
        <f t="shared" si="5"/>
        <v>1</v>
      </c>
    </row>
    <row r="45" spans="1:118" x14ac:dyDescent="0.2">
      <c r="A45" s="82" t="s">
        <v>6</v>
      </c>
      <c r="B45" s="82">
        <v>125428</v>
      </c>
      <c r="C45" s="82">
        <v>126613</v>
      </c>
      <c r="D45" s="82" t="b">
        <f t="shared" si="3"/>
        <v>0</v>
      </c>
      <c r="E45" s="82" t="b">
        <f t="shared" si="4"/>
        <v>0</v>
      </c>
      <c r="F45" s="82" t="s">
        <v>6</v>
      </c>
      <c r="G45" s="82">
        <v>125428</v>
      </c>
      <c r="H45" s="82" t="b">
        <f t="shared" si="5"/>
        <v>1</v>
      </c>
    </row>
    <row r="46" spans="1:118" x14ac:dyDescent="0.2">
      <c r="A46" s="82" t="s">
        <v>7</v>
      </c>
      <c r="B46" s="82">
        <v>221374</v>
      </c>
      <c r="C46" s="82">
        <v>222218</v>
      </c>
      <c r="D46" s="82" t="b">
        <f t="shared" si="3"/>
        <v>0</v>
      </c>
      <c r="E46" s="82" t="b">
        <f t="shared" si="4"/>
        <v>0</v>
      </c>
      <c r="F46" s="82" t="s">
        <v>7</v>
      </c>
      <c r="G46" s="82">
        <v>221374</v>
      </c>
      <c r="H46" s="82" t="b">
        <f t="shared" si="5"/>
        <v>1</v>
      </c>
    </row>
    <row r="47" spans="1:118" x14ac:dyDescent="0.2">
      <c r="A47" s="82" t="s">
        <v>8</v>
      </c>
      <c r="B47" s="82">
        <v>908614</v>
      </c>
      <c r="C47" s="82">
        <v>915483</v>
      </c>
      <c r="D47" s="82" t="b">
        <f t="shared" si="3"/>
        <v>0</v>
      </c>
      <c r="E47" s="82" t="b">
        <f t="shared" si="4"/>
        <v>0</v>
      </c>
      <c r="F47" s="82" t="s">
        <v>8</v>
      </c>
      <c r="G47" s="82">
        <v>908614</v>
      </c>
      <c r="H47" s="82" t="b">
        <f t="shared" si="5"/>
        <v>1</v>
      </c>
    </row>
    <row r="48" spans="1:118" x14ac:dyDescent="0.2">
      <c r="A48" s="82" t="s">
        <v>9</v>
      </c>
      <c r="B48" s="82">
        <v>3285539</v>
      </c>
      <c r="C48" s="82">
        <v>3309725</v>
      </c>
      <c r="D48" s="82" t="b">
        <f t="shared" si="3"/>
        <v>0</v>
      </c>
      <c r="E48" s="82" t="b">
        <f t="shared" si="4"/>
        <v>0</v>
      </c>
      <c r="F48" s="82" t="s">
        <v>9</v>
      </c>
      <c r="G48" s="82">
        <v>3285539</v>
      </c>
      <c r="H48" s="82" t="b">
        <f t="shared" si="5"/>
        <v>1</v>
      </c>
    </row>
    <row r="49" spans="1:8" x14ac:dyDescent="0.2">
      <c r="A49" s="82" t="s">
        <v>10</v>
      </c>
      <c r="B49" s="82">
        <v>760896</v>
      </c>
      <c r="C49" s="82">
        <v>766938</v>
      </c>
      <c r="D49" s="82" t="b">
        <f t="shared" si="3"/>
        <v>0</v>
      </c>
      <c r="E49" s="82" t="b">
        <f t="shared" si="4"/>
        <v>0</v>
      </c>
      <c r="F49" s="82" t="s">
        <v>10</v>
      </c>
      <c r="G49" s="82">
        <v>760896</v>
      </c>
      <c r="H49" s="82" t="b">
        <f t="shared" si="5"/>
        <v>1</v>
      </c>
    </row>
    <row r="50" spans="1:8" x14ac:dyDescent="0.2">
      <c r="A50" s="82" t="s">
        <v>11</v>
      </c>
      <c r="B50" s="82">
        <v>135757</v>
      </c>
      <c r="C50" s="82">
        <v>136547</v>
      </c>
      <c r="D50" s="82" t="b">
        <f t="shared" si="3"/>
        <v>0</v>
      </c>
      <c r="E50" s="82" t="b">
        <f t="shared" si="4"/>
        <v>0</v>
      </c>
      <c r="F50" s="82" t="s">
        <v>11</v>
      </c>
      <c r="G50" s="82">
        <v>135757</v>
      </c>
      <c r="H50" s="82" t="b">
        <f t="shared" si="5"/>
        <v>1</v>
      </c>
    </row>
    <row r="51" spans="1:8" x14ac:dyDescent="0.2">
      <c r="A51" s="82" t="s">
        <v>12</v>
      </c>
      <c r="B51" s="82">
        <v>241199</v>
      </c>
      <c r="C51" s="82">
        <v>243874</v>
      </c>
      <c r="D51" s="82" t="b">
        <f t="shared" si="3"/>
        <v>0</v>
      </c>
      <c r="E51" s="82" t="b">
        <f t="shared" si="4"/>
        <v>0</v>
      </c>
      <c r="F51" s="82" t="s">
        <v>12</v>
      </c>
      <c r="G51" s="82">
        <v>241199</v>
      </c>
      <c r="H51" s="82" t="b">
        <f t="shared" si="5"/>
        <v>1</v>
      </c>
    </row>
    <row r="52" spans="1:8" x14ac:dyDescent="0.2">
      <c r="A52" s="82" t="s">
        <v>13</v>
      </c>
      <c r="B52" s="82">
        <v>1611893</v>
      </c>
      <c r="C52" s="82">
        <v>1619262</v>
      </c>
      <c r="D52" s="82" t="b">
        <f t="shared" si="3"/>
        <v>0</v>
      </c>
      <c r="E52" s="82" t="b">
        <f t="shared" si="4"/>
        <v>0</v>
      </c>
      <c r="F52" s="82" t="s">
        <v>13</v>
      </c>
      <c r="G52" s="82">
        <v>1611893</v>
      </c>
      <c r="H52" s="82" t="b">
        <f t="shared" si="5"/>
        <v>1</v>
      </c>
    </row>
    <row r="53" spans="1:8" x14ac:dyDescent="0.2">
      <c r="A53" s="82" t="s">
        <v>14</v>
      </c>
      <c r="B53" s="82">
        <v>980425</v>
      </c>
      <c r="C53" s="82">
        <v>987268</v>
      </c>
      <c r="D53" s="82" t="b">
        <f t="shared" si="3"/>
        <v>0</v>
      </c>
      <c r="E53" s="82" t="b">
        <f t="shared" si="4"/>
        <v>0</v>
      </c>
      <c r="F53" s="82" t="s">
        <v>14</v>
      </c>
      <c r="G53" s="82">
        <v>980425</v>
      </c>
      <c r="H53" s="82" t="b">
        <f t="shared" si="5"/>
        <v>1</v>
      </c>
    </row>
    <row r="54" spans="1:8" x14ac:dyDescent="0.2">
      <c r="A54" s="82" t="s">
        <v>15</v>
      </c>
      <c r="B54" s="82">
        <v>147179</v>
      </c>
      <c r="C54" s="82">
        <v>147726</v>
      </c>
      <c r="D54" s="82" t="b">
        <f t="shared" si="3"/>
        <v>0</v>
      </c>
      <c r="E54" s="82" t="b">
        <f t="shared" si="4"/>
        <v>0</v>
      </c>
      <c r="F54" s="82" t="s">
        <v>15</v>
      </c>
      <c r="G54" s="82">
        <v>147179</v>
      </c>
      <c r="H54" s="82" t="b">
        <f t="shared" si="5"/>
        <v>1</v>
      </c>
    </row>
    <row r="55" spans="1:8" x14ac:dyDescent="0.2">
      <c r="A55" s="82" t="s">
        <v>16</v>
      </c>
      <c r="B55" s="82">
        <v>222262</v>
      </c>
      <c r="C55" s="82">
        <v>224121</v>
      </c>
      <c r="D55" s="82" t="b">
        <f t="shared" si="3"/>
        <v>0</v>
      </c>
      <c r="E55" s="82" t="b">
        <f t="shared" si="4"/>
        <v>0</v>
      </c>
      <c r="F55" s="82" t="s">
        <v>16</v>
      </c>
      <c r="G55" s="82">
        <v>222262</v>
      </c>
      <c r="H55" s="82" t="b">
        <f t="shared" si="5"/>
        <v>1</v>
      </c>
    </row>
    <row r="56" spans="1:8" x14ac:dyDescent="0.2">
      <c r="A56" s="82" t="s">
        <v>0</v>
      </c>
      <c r="B56" s="82">
        <v>1788334</v>
      </c>
      <c r="C56" s="82">
        <v>1805269</v>
      </c>
      <c r="D56" s="82" t="b">
        <f t="shared" si="3"/>
        <v>0</v>
      </c>
      <c r="E56" s="82" t="b">
        <f t="shared" si="4"/>
        <v>0</v>
      </c>
      <c r="F56" s="82" t="s">
        <v>0</v>
      </c>
      <c r="G56" s="82">
        <v>1788334</v>
      </c>
      <c r="H56" s="82" t="b">
        <f t="shared" si="5"/>
        <v>1</v>
      </c>
    </row>
    <row r="57" spans="1:8" x14ac:dyDescent="0.2">
      <c r="A57" s="82" t="s">
        <v>17</v>
      </c>
      <c r="B57" s="82">
        <v>459604</v>
      </c>
      <c r="C57" s="82">
        <v>463651</v>
      </c>
      <c r="D57" s="82" t="b">
        <f t="shared" si="3"/>
        <v>0</v>
      </c>
      <c r="E57" s="82" t="b">
        <f t="shared" si="4"/>
        <v>0</v>
      </c>
      <c r="F57" s="82" t="s">
        <v>17</v>
      </c>
      <c r="G57" s="82">
        <v>459604</v>
      </c>
      <c r="H57" s="82" t="b">
        <f t="shared" si="5"/>
        <v>1</v>
      </c>
    </row>
    <row r="58" spans="1:8" x14ac:dyDescent="0.2">
      <c r="A58" s="82" t="s">
        <v>18</v>
      </c>
      <c r="B58" s="82">
        <v>205095</v>
      </c>
      <c r="C58" s="82">
        <v>207126</v>
      </c>
      <c r="D58" s="82" t="b">
        <f t="shared" si="3"/>
        <v>0</v>
      </c>
      <c r="E58" s="82" t="b">
        <f t="shared" si="4"/>
        <v>0</v>
      </c>
      <c r="F58" s="82" t="s">
        <v>18</v>
      </c>
      <c r="G58" s="82">
        <v>205095</v>
      </c>
      <c r="H58" s="82" t="b">
        <f t="shared" si="5"/>
        <v>1</v>
      </c>
    </row>
    <row r="59" spans="1:8" x14ac:dyDescent="0.2">
      <c r="A59" s="82" t="s">
        <v>1</v>
      </c>
      <c r="B59" s="82">
        <v>19902833</v>
      </c>
      <c r="C59" s="82">
        <v>20051552</v>
      </c>
      <c r="D59" s="82" t="b">
        <f t="shared" si="3"/>
        <v>0</v>
      </c>
      <c r="E59" s="82" t="b">
        <f t="shared" si="4"/>
        <v>0</v>
      </c>
      <c r="F59" s="82" t="s">
        <v>1</v>
      </c>
      <c r="G59" s="82">
        <v>19902833</v>
      </c>
      <c r="H59" s="82" t="b">
        <f t="shared" si="5"/>
        <v>1</v>
      </c>
    </row>
    <row r="60" spans="1:8" x14ac:dyDescent="0.2">
      <c r="A60" s="82" t="s">
        <v>19</v>
      </c>
      <c r="B60" s="82">
        <v>147839</v>
      </c>
      <c r="C60" s="82">
        <v>149959</v>
      </c>
      <c r="D60" s="82" t="b">
        <f t="shared" si="3"/>
        <v>0</v>
      </c>
      <c r="E60" s="82" t="b">
        <f t="shared" si="4"/>
        <v>0</v>
      </c>
      <c r="F60" s="82" t="s">
        <v>19</v>
      </c>
      <c r="G60" s="82">
        <v>147839</v>
      </c>
      <c r="H60" s="82" t="b">
        <f t="shared" si="5"/>
        <v>1</v>
      </c>
    </row>
    <row r="61" spans="1:8" x14ac:dyDescent="0.2">
      <c r="A61" s="82" t="s">
        <v>20</v>
      </c>
      <c r="B61" s="82">
        <v>1623550</v>
      </c>
      <c r="C61" s="82">
        <v>1635521</v>
      </c>
      <c r="D61" s="82" t="b">
        <f t="shared" si="3"/>
        <v>0</v>
      </c>
      <c r="E61" s="82" t="b">
        <f t="shared" si="4"/>
        <v>0</v>
      </c>
      <c r="F61" s="82" t="s">
        <v>20</v>
      </c>
      <c r="G61" s="82">
        <v>1623550</v>
      </c>
      <c r="H61" s="82" t="b">
        <f t="shared" si="5"/>
        <v>1</v>
      </c>
    </row>
    <row r="62" spans="1:8" x14ac:dyDescent="0.2">
      <c r="A62" s="82" t="s">
        <v>21</v>
      </c>
      <c r="B62" s="82">
        <v>207378</v>
      </c>
      <c r="C62" s="82">
        <v>210352</v>
      </c>
      <c r="D62" s="82" t="b">
        <f t="shared" si="3"/>
        <v>0</v>
      </c>
      <c r="E62" s="82" t="b">
        <f t="shared" si="4"/>
        <v>0</v>
      </c>
      <c r="F62" s="82" t="s">
        <v>21</v>
      </c>
      <c r="G62" s="82">
        <v>207378</v>
      </c>
      <c r="H62" s="82" t="b">
        <f t="shared" si="5"/>
        <v>1</v>
      </c>
    </row>
    <row r="63" spans="1:8" x14ac:dyDescent="0.2">
      <c r="A63" s="82" t="s">
        <v>22</v>
      </c>
      <c r="B63" s="82">
        <v>591153</v>
      </c>
      <c r="C63" s="82">
        <v>595897</v>
      </c>
      <c r="D63" s="82" t="b">
        <f t="shared" si="3"/>
        <v>0</v>
      </c>
      <c r="E63" s="82" t="b">
        <f t="shared" si="4"/>
        <v>0</v>
      </c>
      <c r="F63" s="82" t="s">
        <v>22</v>
      </c>
      <c r="G63" s="82">
        <v>591153</v>
      </c>
      <c r="H63" s="82" t="b">
        <f t="shared" si="5"/>
        <v>1</v>
      </c>
    </row>
    <row r="64" spans="1:8" x14ac:dyDescent="0.2">
      <c r="A64" s="82" t="s">
        <v>23</v>
      </c>
      <c r="B64" s="82">
        <v>598103</v>
      </c>
      <c r="C64" s="82">
        <v>603612</v>
      </c>
      <c r="D64" s="82" t="b">
        <f t="shared" si="3"/>
        <v>0</v>
      </c>
      <c r="E64" s="82" t="b">
        <f t="shared" si="4"/>
        <v>0</v>
      </c>
      <c r="F64" s="82" t="s">
        <v>23</v>
      </c>
      <c r="G64" s="82">
        <v>598103</v>
      </c>
      <c r="H64" s="82" t="b">
        <f t="shared" si="5"/>
        <v>1</v>
      </c>
    </row>
    <row r="65" spans="1:8" x14ac:dyDescent="0.2">
      <c r="A65" s="82" t="s">
        <v>24</v>
      </c>
      <c r="B65" s="82">
        <v>361787</v>
      </c>
      <c r="C65" s="82">
        <v>370055</v>
      </c>
      <c r="D65" s="82" t="b">
        <f t="shared" si="3"/>
        <v>0</v>
      </c>
      <c r="E65" s="82" t="b">
        <f t="shared" si="4"/>
        <v>0</v>
      </c>
      <c r="F65" s="82" t="s">
        <v>24</v>
      </c>
      <c r="G65" s="82">
        <v>361787</v>
      </c>
      <c r="H65" s="82" t="b">
        <f t="shared" si="5"/>
        <v>1</v>
      </c>
    </row>
    <row r="66" spans="1:8" x14ac:dyDescent="0.2">
      <c r="A66" s="82" t="s">
        <v>25</v>
      </c>
      <c r="B66" s="82">
        <v>442174</v>
      </c>
      <c r="C66" s="82">
        <v>445552</v>
      </c>
      <c r="D66" s="82" t="b">
        <f t="shared" si="3"/>
        <v>0</v>
      </c>
      <c r="E66" s="82" t="b">
        <f t="shared" si="4"/>
        <v>0</v>
      </c>
      <c r="F66" s="82" t="s">
        <v>25</v>
      </c>
      <c r="G66" s="82">
        <v>442174</v>
      </c>
      <c r="H66" s="82" t="b">
        <f t="shared" si="5"/>
        <v>1</v>
      </c>
    </row>
    <row r="67" spans="1:8" x14ac:dyDescent="0.2">
      <c r="A67" s="82" t="s">
        <v>26</v>
      </c>
      <c r="B67" s="82">
        <v>558297</v>
      </c>
      <c r="C67" s="82">
        <v>565897</v>
      </c>
      <c r="D67" s="82" t="b">
        <f t="shared" si="3"/>
        <v>0</v>
      </c>
      <c r="E67" s="82" t="b">
        <f t="shared" si="4"/>
        <v>0</v>
      </c>
      <c r="F67" s="82" t="s">
        <v>26</v>
      </c>
      <c r="G67" s="82">
        <v>558297</v>
      </c>
      <c r="H67" s="82" t="b">
        <f t="shared" si="5"/>
        <v>1</v>
      </c>
    </row>
    <row r="68" spans="1:8" x14ac:dyDescent="0.2">
      <c r="A68" s="82" t="s">
        <v>27</v>
      </c>
      <c r="B68" s="82">
        <v>590852</v>
      </c>
      <c r="C68" s="82">
        <v>589753</v>
      </c>
      <c r="D68" s="82" t="b">
        <f t="shared" si="3"/>
        <v>0</v>
      </c>
      <c r="E68" s="82" t="b">
        <f t="shared" si="4"/>
        <v>0</v>
      </c>
      <c r="F68" s="82" t="s">
        <v>27</v>
      </c>
      <c r="G68" s="82">
        <v>590852</v>
      </c>
      <c r="H68" s="82" t="b">
        <f t="shared" si="5"/>
        <v>1</v>
      </c>
    </row>
    <row r="69" spans="1:8" x14ac:dyDescent="0.2">
      <c r="A69" s="82" t="s">
        <v>28</v>
      </c>
      <c r="B69" s="82">
        <v>175679</v>
      </c>
      <c r="C69" s="82">
        <v>176822</v>
      </c>
      <c r="D69" s="82" t="b">
        <f t="shared" si="3"/>
        <v>0</v>
      </c>
      <c r="E69" s="82" t="b">
        <f t="shared" si="4"/>
        <v>0</v>
      </c>
      <c r="F69" s="82" t="s">
        <v>28</v>
      </c>
      <c r="G69" s="82">
        <v>175679</v>
      </c>
      <c r="H69" s="82" t="b">
        <f t="shared" si="5"/>
        <v>1</v>
      </c>
    </row>
    <row r="70" spans="1:8" x14ac:dyDescent="0.2">
      <c r="A70" s="82" t="s">
        <v>29</v>
      </c>
      <c r="B70" s="82">
        <v>683018</v>
      </c>
      <c r="C70" s="82">
        <v>684878</v>
      </c>
      <c r="D70" s="82" t="b">
        <f t="shared" si="3"/>
        <v>0</v>
      </c>
      <c r="E70" s="82" t="b">
        <f t="shared" si="4"/>
        <v>0</v>
      </c>
      <c r="F70" s="82" t="s">
        <v>29</v>
      </c>
      <c r="G70" s="82">
        <v>683018</v>
      </c>
      <c r="H70" s="82" t="b">
        <f t="shared" si="5"/>
        <v>1</v>
      </c>
    </row>
    <row r="71" spans="1:8" x14ac:dyDescent="0.2">
      <c r="A71" s="82" t="s">
        <v>30</v>
      </c>
      <c r="B71" s="82">
        <v>100615</v>
      </c>
      <c r="C71" s="82">
        <v>101238</v>
      </c>
      <c r="D71" s="82" t="b">
        <f t="shared" si="3"/>
        <v>0</v>
      </c>
      <c r="E71" s="82" t="b">
        <f t="shared" si="4"/>
        <v>0</v>
      </c>
      <c r="F71" s="82" t="s">
        <v>30</v>
      </c>
      <c r="G71" s="82">
        <v>100615</v>
      </c>
      <c r="H71" s="82" t="b">
        <f t="shared" si="5"/>
        <v>1</v>
      </c>
    </row>
    <row r="72" spans="1:8" x14ac:dyDescent="0.2">
      <c r="A72" s="82" t="s">
        <v>31</v>
      </c>
      <c r="B72" s="82">
        <v>714759</v>
      </c>
      <c r="C72" s="82">
        <v>722700</v>
      </c>
      <c r="D72" s="82" t="b">
        <f t="shared" si="3"/>
        <v>0</v>
      </c>
      <c r="E72" s="82" t="b">
        <f t="shared" si="4"/>
        <v>0</v>
      </c>
      <c r="F72" s="82" t="s">
        <v>31</v>
      </c>
      <c r="G72" s="82">
        <v>714759</v>
      </c>
      <c r="H72" s="82" t="b">
        <f t="shared" si="5"/>
        <v>1</v>
      </c>
    </row>
    <row r="73" spans="1:8" x14ac:dyDescent="0.2">
      <c r="A73" s="82" t="s">
        <v>32</v>
      </c>
      <c r="B73" s="82">
        <v>364040</v>
      </c>
      <c r="C73" s="82">
        <v>367448</v>
      </c>
      <c r="D73" s="82" t="b">
        <f t="shared" si="3"/>
        <v>0</v>
      </c>
      <c r="E73" s="82" t="b">
        <f t="shared" si="4"/>
        <v>0</v>
      </c>
      <c r="F73" s="82" t="s">
        <v>32</v>
      </c>
      <c r="G73" s="82">
        <v>364040</v>
      </c>
      <c r="H73" s="82" t="b">
        <f t="shared" si="5"/>
        <v>1</v>
      </c>
    </row>
    <row r="74" spans="1:8" x14ac:dyDescent="0.2">
      <c r="A74" s="82" t="s">
        <v>33</v>
      </c>
      <c r="B74" s="82">
        <v>187704</v>
      </c>
      <c r="C74" s="82">
        <v>187900</v>
      </c>
      <c r="D74" s="82" t="b">
        <f t="shared" si="3"/>
        <v>0</v>
      </c>
      <c r="E74" s="82" t="b">
        <f t="shared" si="4"/>
        <v>0</v>
      </c>
      <c r="F74" s="82" t="s">
        <v>33</v>
      </c>
      <c r="G74" s="82">
        <v>187704</v>
      </c>
      <c r="H74" s="82" t="b">
        <f t="shared" si="5"/>
        <v>1</v>
      </c>
    </row>
  </sheetData>
  <autoFilter ref="A6:S39" xr:uid="{EAB23788-9837-456B-8231-F009B3C5F953}"/>
  <mergeCells count="1">
    <mergeCell ref="H1:I1"/>
  </mergeCells>
  <hyperlinks>
    <hyperlink ref="H1:I1" location="Index!A1" display="Regresar al Índice" xr:uid="{FC33C203-AF0E-436B-A5CE-E097FB19C3CD}"/>
  </hyperlinks>
  <pageMargins left="0.7" right="0.7" top="0.75" bottom="0.75" header="0.3" footer="0.3"/>
  <pageSetup paperSize="9" orientation="portrait" horizontalDpi="300" verticalDpi="3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F4B4A-4357-451F-973C-BD0470BACE59}">
  <sheetPr codeName="Hoja55"/>
  <dimension ref="A1:J41"/>
  <sheetViews>
    <sheetView workbookViewId="0"/>
  </sheetViews>
  <sheetFormatPr baseColWidth="10" defaultColWidth="9.140625" defaultRowHeight="12.75" x14ac:dyDescent="0.2"/>
  <cols>
    <col min="1" max="1" width="60.7109375" style="82" customWidth="1" collapsed="1"/>
    <col min="2" max="2" width="23.7109375" style="82" customWidth="1" collapsed="1"/>
    <col min="3" max="3" width="20.7109375" style="82" customWidth="1" collapsed="1"/>
    <col min="4" max="4" width="8.42578125" style="82" bestFit="1" customWidth="1" collapsed="1"/>
    <col min="5" max="5" width="4.7109375" style="82" customWidth="1" collapsed="1"/>
    <col min="6" max="8" width="3.7109375" style="82" customWidth="1" collapsed="1"/>
    <col min="9" max="10" width="9.140625" style="82" customWidth="1" collapsed="1"/>
    <col min="11" max="16384" width="9.140625" style="82"/>
  </cols>
  <sheetData>
    <row r="1" spans="1:9" ht="15" x14ac:dyDescent="0.25">
      <c r="A1" s="27" t="s">
        <v>1868</v>
      </c>
      <c r="B1" s="82" t="s">
        <v>53</v>
      </c>
      <c r="C1" s="82" t="s">
        <v>53</v>
      </c>
      <c r="D1" s="82" t="s">
        <v>53</v>
      </c>
      <c r="E1" s="82" t="s">
        <v>53</v>
      </c>
      <c r="F1" s="82" t="s">
        <v>53</v>
      </c>
      <c r="G1" s="82" t="s">
        <v>53</v>
      </c>
      <c r="H1" s="151" t="s">
        <v>1294</v>
      </c>
      <c r="I1" s="151"/>
    </row>
    <row r="2" spans="1:9" x14ac:dyDescent="0.2">
      <c r="A2" s="82" t="s">
        <v>141</v>
      </c>
      <c r="B2" s="82" t="s">
        <v>53</v>
      </c>
      <c r="C2" s="82" t="s">
        <v>53</v>
      </c>
      <c r="D2" s="82" t="s">
        <v>53</v>
      </c>
      <c r="E2" s="82" t="s">
        <v>53</v>
      </c>
      <c r="F2" s="82" t="s">
        <v>53</v>
      </c>
      <c r="G2" s="82" t="s">
        <v>53</v>
      </c>
      <c r="H2" s="82" t="s">
        <v>53</v>
      </c>
    </row>
    <row r="6" spans="1:9" x14ac:dyDescent="0.2">
      <c r="A6" s="82" t="s">
        <v>2</v>
      </c>
      <c r="B6" s="82" t="s">
        <v>1768</v>
      </c>
      <c r="C6" s="82" t="s">
        <v>1769</v>
      </c>
      <c r="D6" s="82" t="s">
        <v>534</v>
      </c>
    </row>
    <row r="7" spans="1:9" x14ac:dyDescent="0.2">
      <c r="A7" s="82" t="s">
        <v>28</v>
      </c>
      <c r="B7" s="251">
        <v>245459</v>
      </c>
      <c r="C7" s="251">
        <v>243907</v>
      </c>
      <c r="D7" s="251">
        <v>-1552</v>
      </c>
    </row>
    <row r="8" spans="1:9" x14ac:dyDescent="0.2">
      <c r="A8" s="82" t="s">
        <v>15</v>
      </c>
      <c r="B8" s="251">
        <v>161654</v>
      </c>
      <c r="C8" s="251">
        <v>160276</v>
      </c>
      <c r="D8" s="251">
        <v>-1378</v>
      </c>
      <c r="E8" s="82">
        <f>_xlfn.RANK.EQ(D8,$D$8:$D$39,0)</f>
        <v>32</v>
      </c>
    </row>
    <row r="9" spans="1:9" x14ac:dyDescent="0.2">
      <c r="A9" s="82" t="s">
        <v>33</v>
      </c>
      <c r="B9" s="251">
        <v>198313</v>
      </c>
      <c r="C9" s="251">
        <v>197258</v>
      </c>
      <c r="D9" s="251">
        <v>-1055</v>
      </c>
      <c r="E9" s="82">
        <f t="shared" ref="E9:E38" si="0">_xlfn.RANK.EQ(D9,$D$8:$D$39,0)</f>
        <v>31</v>
      </c>
    </row>
    <row r="10" spans="1:9" x14ac:dyDescent="0.2">
      <c r="A10" s="82" t="s">
        <v>4</v>
      </c>
      <c r="B10" s="251">
        <v>1074988</v>
      </c>
      <c r="C10" s="251">
        <v>1074786</v>
      </c>
      <c r="D10" s="251">
        <v>-202</v>
      </c>
      <c r="E10" s="82">
        <f t="shared" si="0"/>
        <v>30</v>
      </c>
    </row>
    <row r="11" spans="1:9" x14ac:dyDescent="0.2">
      <c r="A11" s="82" t="s">
        <v>21</v>
      </c>
      <c r="B11" s="251">
        <v>222187</v>
      </c>
      <c r="C11" s="251">
        <v>222029</v>
      </c>
      <c r="D11" s="251">
        <v>-158</v>
      </c>
      <c r="E11" s="82">
        <f t="shared" si="0"/>
        <v>29</v>
      </c>
    </row>
    <row r="12" spans="1:9" x14ac:dyDescent="0.2">
      <c r="A12" s="82" t="s">
        <v>30</v>
      </c>
      <c r="B12" s="251">
        <v>114464</v>
      </c>
      <c r="C12" s="251">
        <v>114467</v>
      </c>
      <c r="D12" s="251">
        <v>3</v>
      </c>
      <c r="E12" s="82">
        <f t="shared" si="0"/>
        <v>28</v>
      </c>
    </row>
    <row r="13" spans="1:9" x14ac:dyDescent="0.2">
      <c r="A13" s="82" t="s">
        <v>5</v>
      </c>
      <c r="B13" s="251">
        <v>222882</v>
      </c>
      <c r="C13" s="251">
        <v>223128</v>
      </c>
      <c r="D13" s="251">
        <v>246</v>
      </c>
      <c r="E13" s="82">
        <f t="shared" si="0"/>
        <v>27</v>
      </c>
    </row>
    <row r="14" spans="1:9" x14ac:dyDescent="0.2">
      <c r="A14" s="82" t="s">
        <v>18</v>
      </c>
      <c r="B14" s="251">
        <v>217388</v>
      </c>
      <c r="C14" s="251">
        <v>217650</v>
      </c>
      <c r="D14" s="251">
        <v>262</v>
      </c>
      <c r="E14" s="82">
        <f t="shared" si="0"/>
        <v>26</v>
      </c>
    </row>
    <row r="15" spans="1:9" x14ac:dyDescent="0.2">
      <c r="A15" s="82" t="s">
        <v>6</v>
      </c>
      <c r="B15" s="251">
        <v>141252</v>
      </c>
      <c r="C15" s="251">
        <v>142081</v>
      </c>
      <c r="D15" s="251">
        <v>829</v>
      </c>
      <c r="E15" s="82">
        <f t="shared" si="0"/>
        <v>25</v>
      </c>
    </row>
    <row r="16" spans="1:9" x14ac:dyDescent="0.2">
      <c r="A16" s="82" t="s">
        <v>17</v>
      </c>
      <c r="B16" s="251">
        <v>477574</v>
      </c>
      <c r="C16" s="251">
        <v>478548</v>
      </c>
      <c r="D16" s="251">
        <v>974</v>
      </c>
      <c r="E16" s="82">
        <f t="shared" si="0"/>
        <v>24</v>
      </c>
    </row>
    <row r="17" spans="1:5" x14ac:dyDescent="0.2">
      <c r="A17" s="82" t="s">
        <v>12</v>
      </c>
      <c r="B17" s="251">
        <v>259414</v>
      </c>
      <c r="C17" s="251">
        <v>260941</v>
      </c>
      <c r="D17" s="251">
        <v>1527</v>
      </c>
      <c r="E17" s="82">
        <f t="shared" si="0"/>
        <v>23</v>
      </c>
    </row>
    <row r="18" spans="1:5" x14ac:dyDescent="0.2">
      <c r="A18" s="82" t="s">
        <v>11</v>
      </c>
      <c r="B18" s="251">
        <v>148588</v>
      </c>
      <c r="C18" s="251">
        <v>150147</v>
      </c>
      <c r="D18" s="251">
        <v>1559</v>
      </c>
      <c r="E18" s="82">
        <f t="shared" si="0"/>
        <v>22</v>
      </c>
    </row>
    <row r="19" spans="1:5" x14ac:dyDescent="0.2">
      <c r="A19" s="82" t="s">
        <v>7</v>
      </c>
      <c r="B19" s="251">
        <v>246191</v>
      </c>
      <c r="C19" s="251">
        <v>247892</v>
      </c>
      <c r="D19" s="251">
        <v>1701</v>
      </c>
      <c r="E19" s="82">
        <f t="shared" si="0"/>
        <v>21</v>
      </c>
    </row>
    <row r="20" spans="1:5" x14ac:dyDescent="0.2">
      <c r="A20" s="82" t="s">
        <v>13</v>
      </c>
      <c r="B20" s="251">
        <v>1778037</v>
      </c>
      <c r="C20" s="251">
        <v>1780259</v>
      </c>
      <c r="D20" s="251">
        <v>2222</v>
      </c>
      <c r="E20" s="82">
        <f t="shared" si="0"/>
        <v>20</v>
      </c>
    </row>
    <row r="21" spans="1:5" x14ac:dyDescent="0.2">
      <c r="A21" s="82" t="s">
        <v>3</v>
      </c>
      <c r="B21" s="251">
        <v>353314</v>
      </c>
      <c r="C21" s="251">
        <v>355756</v>
      </c>
      <c r="D21" s="251">
        <v>2442</v>
      </c>
      <c r="E21" s="82">
        <f t="shared" si="0"/>
        <v>19</v>
      </c>
    </row>
    <row r="22" spans="1:5" x14ac:dyDescent="0.2">
      <c r="A22" s="82" t="s">
        <v>22</v>
      </c>
      <c r="B22" s="251">
        <v>644088</v>
      </c>
      <c r="C22" s="251">
        <v>646699</v>
      </c>
      <c r="D22" s="251">
        <v>2611</v>
      </c>
      <c r="E22" s="82">
        <f t="shared" si="0"/>
        <v>18</v>
      </c>
    </row>
    <row r="23" spans="1:5" x14ac:dyDescent="0.2">
      <c r="A23" s="82" t="s">
        <v>19</v>
      </c>
      <c r="B23" s="251">
        <v>179570</v>
      </c>
      <c r="C23" s="251">
        <v>182215</v>
      </c>
      <c r="D23" s="251">
        <v>2645</v>
      </c>
      <c r="E23" s="82">
        <f t="shared" si="0"/>
        <v>17</v>
      </c>
    </row>
    <row r="24" spans="1:5" x14ac:dyDescent="0.2">
      <c r="A24" s="82" t="s">
        <v>32</v>
      </c>
      <c r="B24" s="251">
        <v>422665</v>
      </c>
      <c r="C24" s="251">
        <v>425668</v>
      </c>
      <c r="D24" s="251">
        <v>3003</v>
      </c>
      <c r="E24" s="82">
        <f t="shared" si="0"/>
        <v>16</v>
      </c>
    </row>
    <row r="25" spans="1:5" x14ac:dyDescent="0.2">
      <c r="A25" s="82" t="s">
        <v>16</v>
      </c>
      <c r="B25" s="251">
        <v>265391</v>
      </c>
      <c r="C25" s="251">
        <v>268862</v>
      </c>
      <c r="D25" s="251">
        <v>3471</v>
      </c>
      <c r="E25" s="82">
        <f t="shared" si="0"/>
        <v>15</v>
      </c>
    </row>
    <row r="26" spans="1:5" x14ac:dyDescent="0.2">
      <c r="A26" s="82" t="s">
        <v>8</v>
      </c>
      <c r="B26" s="251">
        <v>985556</v>
      </c>
      <c r="C26" s="251">
        <v>989672</v>
      </c>
      <c r="D26" s="251">
        <v>4116</v>
      </c>
      <c r="E26" s="82">
        <f t="shared" si="0"/>
        <v>14</v>
      </c>
    </row>
    <row r="27" spans="1:5" x14ac:dyDescent="0.2">
      <c r="A27" s="82" t="s">
        <v>29</v>
      </c>
      <c r="B27" s="251">
        <v>709610</v>
      </c>
      <c r="C27" s="251">
        <v>714025</v>
      </c>
      <c r="D27" s="251">
        <v>4415</v>
      </c>
      <c r="E27" s="82">
        <f t="shared" si="0"/>
        <v>13</v>
      </c>
    </row>
    <row r="28" spans="1:5" x14ac:dyDescent="0.2">
      <c r="A28" s="82" t="s">
        <v>24</v>
      </c>
      <c r="B28" s="251">
        <v>502969</v>
      </c>
      <c r="C28" s="251">
        <v>507573</v>
      </c>
      <c r="D28" s="251">
        <v>4604</v>
      </c>
      <c r="E28" s="82">
        <f t="shared" si="0"/>
        <v>12</v>
      </c>
    </row>
    <row r="29" spans="1:5" x14ac:dyDescent="0.2">
      <c r="A29" s="82" t="s">
        <v>26</v>
      </c>
      <c r="B29" s="251">
        <v>582080</v>
      </c>
      <c r="C29" s="251">
        <v>586823</v>
      </c>
      <c r="D29" s="251">
        <v>4743</v>
      </c>
      <c r="E29" s="82">
        <f t="shared" si="0"/>
        <v>11</v>
      </c>
    </row>
    <row r="30" spans="1:5" x14ac:dyDescent="0.2">
      <c r="A30" s="82" t="s">
        <v>25</v>
      </c>
      <c r="B30" s="251">
        <v>473609</v>
      </c>
      <c r="C30" s="251">
        <v>478489</v>
      </c>
      <c r="D30" s="251">
        <v>4880</v>
      </c>
      <c r="E30" s="82">
        <f t="shared" si="0"/>
        <v>10</v>
      </c>
    </row>
    <row r="31" spans="1:5" x14ac:dyDescent="0.2">
      <c r="A31" s="82" t="s">
        <v>27</v>
      </c>
      <c r="B31" s="251">
        <v>619463</v>
      </c>
      <c r="C31" s="251">
        <v>624847</v>
      </c>
      <c r="D31" s="251">
        <v>5384</v>
      </c>
      <c r="E31" s="82">
        <f t="shared" si="0"/>
        <v>9</v>
      </c>
    </row>
    <row r="32" spans="1:5" x14ac:dyDescent="0.2">
      <c r="A32" s="82" t="s">
        <v>14</v>
      </c>
      <c r="B32" s="251">
        <v>1084730</v>
      </c>
      <c r="C32" s="251">
        <v>1090244</v>
      </c>
      <c r="D32" s="251">
        <v>5514</v>
      </c>
      <c r="E32" s="82">
        <f t="shared" si="0"/>
        <v>8</v>
      </c>
    </row>
    <row r="33" spans="1:5" x14ac:dyDescent="0.2">
      <c r="A33" s="82" t="s">
        <v>10</v>
      </c>
      <c r="B33" s="251">
        <v>858042</v>
      </c>
      <c r="C33" s="251">
        <v>864418</v>
      </c>
      <c r="D33" s="251">
        <v>6376</v>
      </c>
      <c r="E33" s="82">
        <f t="shared" si="0"/>
        <v>7</v>
      </c>
    </row>
    <row r="34" spans="1:5" x14ac:dyDescent="0.2">
      <c r="A34" s="82" t="s">
        <v>31</v>
      </c>
      <c r="B34" s="251">
        <v>743406</v>
      </c>
      <c r="C34" s="251">
        <v>750280</v>
      </c>
      <c r="D34" s="251">
        <v>6874</v>
      </c>
      <c r="E34" s="82">
        <f t="shared" si="0"/>
        <v>6</v>
      </c>
    </row>
    <row r="35" spans="1:5" x14ac:dyDescent="0.2">
      <c r="A35" s="82" t="s">
        <v>0</v>
      </c>
      <c r="B35" s="251">
        <v>1981146</v>
      </c>
      <c r="C35" s="251">
        <v>1988746</v>
      </c>
      <c r="D35" s="251">
        <v>7600</v>
      </c>
      <c r="E35" s="82">
        <f t="shared" si="0"/>
        <v>5</v>
      </c>
    </row>
    <row r="36" spans="1:5" x14ac:dyDescent="0.2">
      <c r="A36" s="82" t="s">
        <v>23</v>
      </c>
      <c r="B36" s="251">
        <v>690086</v>
      </c>
      <c r="C36" s="251">
        <v>697978</v>
      </c>
      <c r="D36" s="251">
        <v>7892</v>
      </c>
      <c r="E36" s="82">
        <f t="shared" si="0"/>
        <v>4</v>
      </c>
    </row>
    <row r="37" spans="1:5" x14ac:dyDescent="0.2">
      <c r="A37" s="82" t="s">
        <v>20</v>
      </c>
      <c r="B37" s="251">
        <v>1843428</v>
      </c>
      <c r="C37" s="251">
        <v>1853700</v>
      </c>
      <c r="D37" s="251">
        <v>10272</v>
      </c>
      <c r="E37" s="82">
        <f t="shared" si="0"/>
        <v>3</v>
      </c>
    </row>
    <row r="38" spans="1:5" x14ac:dyDescent="0.2">
      <c r="A38" s="82" t="s">
        <v>9</v>
      </c>
      <c r="B38" s="251">
        <v>3437595</v>
      </c>
      <c r="C38" s="251">
        <v>3457511</v>
      </c>
      <c r="D38" s="251">
        <v>19916</v>
      </c>
      <c r="E38" s="82">
        <f t="shared" si="0"/>
        <v>2</v>
      </c>
    </row>
    <row r="39" spans="1:5" x14ac:dyDescent="0.2">
      <c r="A39" s="82" t="s">
        <v>1</v>
      </c>
      <c r="B39" s="251">
        <v>21885139</v>
      </c>
      <c r="C39" s="251">
        <v>21996875</v>
      </c>
      <c r="D39" s="251">
        <v>111736</v>
      </c>
    </row>
    <row r="40" spans="1:5" x14ac:dyDescent="0.2">
      <c r="B40" s="251"/>
      <c r="C40" s="251"/>
      <c r="D40" s="251"/>
    </row>
    <row r="41" spans="1:5" x14ac:dyDescent="0.2">
      <c r="B41" s="251"/>
      <c r="C41" s="251"/>
      <c r="D41" s="251"/>
    </row>
  </sheetData>
  <autoFilter ref="A6:D6" xr:uid="{62255CF9-9E39-48F6-A65C-13514649C3AC}">
    <sortState ref="A7:D39">
      <sortCondition ref="D6"/>
    </sortState>
  </autoFilter>
  <mergeCells count="1">
    <mergeCell ref="H1:I1"/>
  </mergeCells>
  <hyperlinks>
    <hyperlink ref="H1:I1" location="Index!A1" display="Regresar al Índice" xr:uid="{1B5F5C23-6599-4823-9EF1-3F513FE68FF8}"/>
  </hyperlink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F48EE-7BF8-483C-89B8-0F287A53BF12}">
  <sheetPr codeName="Hoja56"/>
  <dimension ref="A1:Y39"/>
  <sheetViews>
    <sheetView zoomScale="96" zoomScaleNormal="96" workbookViewId="0"/>
  </sheetViews>
  <sheetFormatPr baseColWidth="10" defaultColWidth="9.140625" defaultRowHeight="12.75" x14ac:dyDescent="0.2"/>
  <cols>
    <col min="1" max="1" width="60.7109375" style="82" customWidth="1" collapsed="1"/>
    <col min="2" max="2" width="23.7109375" style="82" customWidth="1" collapsed="1"/>
    <col min="3" max="3" width="20.7109375" style="82" customWidth="1" collapsed="1"/>
    <col min="4" max="4" width="11.7109375" style="82" customWidth="1" collapsed="1"/>
    <col min="5" max="5" width="4.7109375" style="82" customWidth="1" collapsed="1"/>
    <col min="6" max="8" width="3.7109375" style="82" customWidth="1" collapsed="1"/>
    <col min="9" max="10" width="9.140625" style="82" customWidth="1" collapsed="1"/>
    <col min="11" max="25" width="9" style="82" customWidth="1" collapsed="1"/>
    <col min="26" max="16384" width="9.140625" style="82"/>
  </cols>
  <sheetData>
    <row r="1" spans="1:9" ht="15" x14ac:dyDescent="0.25">
      <c r="A1" s="27" t="s">
        <v>1869</v>
      </c>
      <c r="B1" s="82" t="s">
        <v>53</v>
      </c>
      <c r="C1" s="82" t="s">
        <v>53</v>
      </c>
      <c r="D1" s="82" t="s">
        <v>53</v>
      </c>
      <c r="E1" s="82" t="s">
        <v>53</v>
      </c>
      <c r="F1" s="82" t="s">
        <v>53</v>
      </c>
      <c r="G1" s="82" t="s">
        <v>53</v>
      </c>
      <c r="H1" s="151" t="s">
        <v>1294</v>
      </c>
      <c r="I1" s="151"/>
    </row>
    <row r="2" spans="1:9" x14ac:dyDescent="0.2">
      <c r="A2" s="82" t="s">
        <v>141</v>
      </c>
      <c r="B2" s="82" t="s">
        <v>53</v>
      </c>
      <c r="C2" s="82" t="s">
        <v>53</v>
      </c>
      <c r="D2" s="82" t="s">
        <v>53</v>
      </c>
      <c r="E2" s="82" t="s">
        <v>53</v>
      </c>
      <c r="F2" s="82" t="s">
        <v>53</v>
      </c>
      <c r="G2" s="82" t="s">
        <v>53</v>
      </c>
      <c r="H2" s="82" t="s">
        <v>53</v>
      </c>
    </row>
    <row r="6" spans="1:9" x14ac:dyDescent="0.2">
      <c r="A6" s="82" t="s">
        <v>2</v>
      </c>
      <c r="B6" s="82" t="s">
        <v>1768</v>
      </c>
      <c r="C6" s="82" t="s">
        <v>1769</v>
      </c>
      <c r="D6" s="82" t="s">
        <v>535</v>
      </c>
    </row>
    <row r="7" spans="1:9" x14ac:dyDescent="0.2">
      <c r="A7" s="82" t="s">
        <v>15</v>
      </c>
      <c r="B7" s="251">
        <v>161654</v>
      </c>
      <c r="C7" s="251">
        <v>160276</v>
      </c>
      <c r="D7" s="253">
        <v>-8.5243792297128307E-3</v>
      </c>
      <c r="E7" s="82">
        <f>_xlfn.RANK.EQ(D7,$D$7:$D$39,0)</f>
        <v>33</v>
      </c>
    </row>
    <row r="8" spans="1:9" x14ac:dyDescent="0.2">
      <c r="A8" s="82" t="s">
        <v>28</v>
      </c>
      <c r="B8" s="251">
        <v>245459</v>
      </c>
      <c r="C8" s="251">
        <v>243907</v>
      </c>
      <c r="D8" s="253">
        <v>-6.3228482149768617E-3</v>
      </c>
      <c r="E8" s="82">
        <f t="shared" ref="E8:E39" si="0">_xlfn.RANK.EQ(D8,$D$7:$D$39,0)</f>
        <v>32</v>
      </c>
    </row>
    <row r="9" spans="1:9" x14ac:dyDescent="0.2">
      <c r="A9" s="82" t="s">
        <v>33</v>
      </c>
      <c r="B9" s="251">
        <v>198313</v>
      </c>
      <c r="C9" s="251">
        <v>197258</v>
      </c>
      <c r="D9" s="253">
        <v>-5.3198731298502722E-3</v>
      </c>
      <c r="E9" s="82">
        <f t="shared" si="0"/>
        <v>31</v>
      </c>
    </row>
    <row r="10" spans="1:9" x14ac:dyDescent="0.2">
      <c r="A10" s="82" t="s">
        <v>21</v>
      </c>
      <c r="B10" s="251">
        <v>222187</v>
      </c>
      <c r="C10" s="251">
        <v>222029</v>
      </c>
      <c r="D10" s="253">
        <v>-7.1111271136470311E-4</v>
      </c>
      <c r="E10" s="82">
        <f t="shared" si="0"/>
        <v>30</v>
      </c>
    </row>
    <row r="11" spans="1:9" x14ac:dyDescent="0.2">
      <c r="A11" s="82" t="s">
        <v>4</v>
      </c>
      <c r="B11" s="251">
        <v>1074988</v>
      </c>
      <c r="C11" s="251">
        <v>1074786</v>
      </c>
      <c r="D11" s="253">
        <v>-1.8790907433385851E-4</v>
      </c>
      <c r="E11" s="82">
        <f t="shared" si="0"/>
        <v>29</v>
      </c>
    </row>
    <row r="12" spans="1:9" x14ac:dyDescent="0.2">
      <c r="A12" s="82" t="s">
        <v>30</v>
      </c>
      <c r="B12" s="251">
        <v>114464</v>
      </c>
      <c r="C12" s="251">
        <v>114467</v>
      </c>
      <c r="D12" s="253">
        <v>2.6209113782593718E-5</v>
      </c>
      <c r="E12" s="82">
        <f t="shared" si="0"/>
        <v>28</v>
      </c>
    </row>
    <row r="13" spans="1:9" x14ac:dyDescent="0.2">
      <c r="A13" s="82" t="s">
        <v>5</v>
      </c>
      <c r="B13" s="251">
        <v>222882</v>
      </c>
      <c r="C13" s="251">
        <v>223128</v>
      </c>
      <c r="D13" s="253">
        <v>1.1037230462755954E-3</v>
      </c>
      <c r="E13" s="82">
        <f t="shared" si="0"/>
        <v>27</v>
      </c>
    </row>
    <row r="14" spans="1:9" x14ac:dyDescent="0.2">
      <c r="A14" s="82" t="s">
        <v>18</v>
      </c>
      <c r="B14" s="251">
        <v>217388</v>
      </c>
      <c r="C14" s="251">
        <v>217650</v>
      </c>
      <c r="D14" s="253">
        <v>1.205218319318524E-3</v>
      </c>
      <c r="E14" s="82">
        <f t="shared" si="0"/>
        <v>26</v>
      </c>
    </row>
    <row r="15" spans="1:9" x14ac:dyDescent="0.2">
      <c r="A15" s="82" t="s">
        <v>13</v>
      </c>
      <c r="B15" s="251">
        <v>1778037</v>
      </c>
      <c r="C15" s="251">
        <v>1780259</v>
      </c>
      <c r="D15" s="253">
        <v>1.2496927791716406E-3</v>
      </c>
      <c r="E15" s="82">
        <f t="shared" si="0"/>
        <v>25</v>
      </c>
    </row>
    <row r="16" spans="1:9" x14ac:dyDescent="0.2">
      <c r="A16" s="82" t="s">
        <v>17</v>
      </c>
      <c r="B16" s="251">
        <v>477574</v>
      </c>
      <c r="C16" s="251">
        <v>478548</v>
      </c>
      <c r="D16" s="253">
        <v>2.0394745107563672E-3</v>
      </c>
      <c r="E16" s="82">
        <f t="shared" si="0"/>
        <v>24</v>
      </c>
    </row>
    <row r="17" spans="1:5" x14ac:dyDescent="0.2">
      <c r="A17" s="82" t="s">
        <v>0</v>
      </c>
      <c r="B17" s="251">
        <v>1981146</v>
      </c>
      <c r="C17" s="251">
        <v>1988746</v>
      </c>
      <c r="D17" s="253">
        <v>3.836163513441182E-3</v>
      </c>
      <c r="E17" s="82">
        <f t="shared" si="0"/>
        <v>23</v>
      </c>
    </row>
    <row r="18" spans="1:5" x14ac:dyDescent="0.2">
      <c r="A18" s="82" t="s">
        <v>22</v>
      </c>
      <c r="B18" s="251">
        <v>644088</v>
      </c>
      <c r="C18" s="251">
        <v>646699</v>
      </c>
      <c r="D18" s="253">
        <v>4.0537938915179428E-3</v>
      </c>
      <c r="E18" s="82">
        <f t="shared" si="0"/>
        <v>22</v>
      </c>
    </row>
    <row r="19" spans="1:5" x14ac:dyDescent="0.2">
      <c r="A19" s="82" t="s">
        <v>8</v>
      </c>
      <c r="B19" s="251">
        <v>985556</v>
      </c>
      <c r="C19" s="251">
        <v>989672</v>
      </c>
      <c r="D19" s="253">
        <v>4.1763228066187263E-3</v>
      </c>
      <c r="E19" s="82">
        <f t="shared" si="0"/>
        <v>21</v>
      </c>
    </row>
    <row r="20" spans="1:5" x14ac:dyDescent="0.2">
      <c r="A20" s="82" t="s">
        <v>14</v>
      </c>
      <c r="B20" s="251">
        <v>1084730</v>
      </c>
      <c r="C20" s="251">
        <v>1090244</v>
      </c>
      <c r="D20" s="253">
        <v>5.0832926165957915E-3</v>
      </c>
      <c r="E20" s="82">
        <f t="shared" si="0"/>
        <v>20</v>
      </c>
    </row>
    <row r="21" spans="1:5" x14ac:dyDescent="0.2">
      <c r="A21" s="82" t="s">
        <v>1</v>
      </c>
      <c r="B21" s="251">
        <v>21885139</v>
      </c>
      <c r="C21" s="251">
        <v>21996875</v>
      </c>
      <c r="D21" s="253">
        <v>5.1055650137747932E-3</v>
      </c>
      <c r="E21" s="82">
        <f t="shared" si="0"/>
        <v>19</v>
      </c>
    </row>
    <row r="22" spans="1:5" x14ac:dyDescent="0.2">
      <c r="A22" s="82" t="s">
        <v>20</v>
      </c>
      <c r="B22" s="251">
        <v>1843428</v>
      </c>
      <c r="C22" s="251">
        <v>1853700</v>
      </c>
      <c r="D22" s="253">
        <v>5.5722273937468536E-3</v>
      </c>
      <c r="E22" s="82">
        <f t="shared" si="0"/>
        <v>18</v>
      </c>
    </row>
    <row r="23" spans="1:5" x14ac:dyDescent="0.2">
      <c r="A23" s="82" t="s">
        <v>9</v>
      </c>
      <c r="B23" s="251">
        <v>3437595</v>
      </c>
      <c r="C23" s="251">
        <v>3457511</v>
      </c>
      <c r="D23" s="253">
        <v>5.7935853409141203E-3</v>
      </c>
      <c r="E23" s="82">
        <f t="shared" si="0"/>
        <v>17</v>
      </c>
    </row>
    <row r="24" spans="1:5" x14ac:dyDescent="0.2">
      <c r="A24" s="82" t="s">
        <v>6</v>
      </c>
      <c r="B24" s="251">
        <v>141252</v>
      </c>
      <c r="C24" s="251">
        <v>142081</v>
      </c>
      <c r="D24" s="253">
        <v>5.8689434485883485E-3</v>
      </c>
      <c r="E24" s="82">
        <f t="shared" si="0"/>
        <v>16</v>
      </c>
    </row>
    <row r="25" spans="1:5" x14ac:dyDescent="0.2">
      <c r="A25" s="82" t="s">
        <v>12</v>
      </c>
      <c r="B25" s="251">
        <v>259414</v>
      </c>
      <c r="C25" s="251">
        <v>260941</v>
      </c>
      <c r="D25" s="253">
        <v>5.8863438364931131E-3</v>
      </c>
      <c r="E25" s="82">
        <f t="shared" si="0"/>
        <v>15</v>
      </c>
    </row>
    <row r="26" spans="1:5" x14ac:dyDescent="0.2">
      <c r="A26" s="82" t="s">
        <v>29</v>
      </c>
      <c r="B26" s="251">
        <v>709610</v>
      </c>
      <c r="C26" s="251">
        <v>714025</v>
      </c>
      <c r="D26" s="253">
        <v>6.2217274277420742E-3</v>
      </c>
      <c r="E26" s="82">
        <f t="shared" si="0"/>
        <v>14</v>
      </c>
    </row>
    <row r="27" spans="1:5" x14ac:dyDescent="0.2">
      <c r="A27" s="82" t="s">
        <v>7</v>
      </c>
      <c r="B27" s="251">
        <v>246191</v>
      </c>
      <c r="C27" s="251">
        <v>247892</v>
      </c>
      <c r="D27" s="253">
        <v>6.9092696321149116E-3</v>
      </c>
      <c r="E27" s="82">
        <f t="shared" si="0"/>
        <v>13</v>
      </c>
    </row>
    <row r="28" spans="1:5" x14ac:dyDescent="0.2">
      <c r="A28" s="82" t="s">
        <v>3</v>
      </c>
      <c r="B28" s="251">
        <v>353314</v>
      </c>
      <c r="C28" s="251">
        <v>355756</v>
      </c>
      <c r="D28" s="253">
        <v>6.9116989420174857E-3</v>
      </c>
      <c r="E28" s="82">
        <f t="shared" si="0"/>
        <v>12</v>
      </c>
    </row>
    <row r="29" spans="1:5" x14ac:dyDescent="0.2">
      <c r="A29" s="82" t="s">
        <v>32</v>
      </c>
      <c r="B29" s="251">
        <v>422665</v>
      </c>
      <c r="C29" s="251">
        <v>425668</v>
      </c>
      <c r="D29" s="253">
        <v>7.1049176061419583E-3</v>
      </c>
      <c r="E29" s="82">
        <f t="shared" si="0"/>
        <v>11</v>
      </c>
    </row>
    <row r="30" spans="1:5" x14ac:dyDescent="0.2">
      <c r="A30" s="82" t="s">
        <v>10</v>
      </c>
      <c r="B30" s="251">
        <v>858042</v>
      </c>
      <c r="C30" s="251">
        <v>864418</v>
      </c>
      <c r="D30" s="253">
        <v>7.4308716822719667E-3</v>
      </c>
      <c r="E30" s="82">
        <f t="shared" si="0"/>
        <v>10</v>
      </c>
    </row>
    <row r="31" spans="1:5" x14ac:dyDescent="0.2">
      <c r="A31" s="82" t="s">
        <v>26</v>
      </c>
      <c r="B31" s="251">
        <v>582080</v>
      </c>
      <c r="C31" s="251">
        <v>586823</v>
      </c>
      <c r="D31" s="253">
        <v>8.1483644859812188E-3</v>
      </c>
      <c r="E31" s="82">
        <f t="shared" si="0"/>
        <v>9</v>
      </c>
    </row>
    <row r="32" spans="1:5" x14ac:dyDescent="0.2">
      <c r="A32" s="82" t="s">
        <v>27</v>
      </c>
      <c r="B32" s="251">
        <v>619463</v>
      </c>
      <c r="C32" s="251">
        <v>624847</v>
      </c>
      <c r="D32" s="253">
        <v>8.6913988406087661E-3</v>
      </c>
      <c r="E32" s="82">
        <f t="shared" si="0"/>
        <v>8</v>
      </c>
    </row>
    <row r="33" spans="1:5" x14ac:dyDescent="0.2">
      <c r="A33" s="82" t="s">
        <v>24</v>
      </c>
      <c r="B33" s="251">
        <v>502969</v>
      </c>
      <c r="C33" s="251">
        <v>507573</v>
      </c>
      <c r="D33" s="253">
        <v>9.1536456521177367E-3</v>
      </c>
      <c r="E33" s="82">
        <f t="shared" si="0"/>
        <v>7</v>
      </c>
    </row>
    <row r="34" spans="1:5" x14ac:dyDescent="0.2">
      <c r="A34" s="82" t="s">
        <v>31</v>
      </c>
      <c r="B34" s="251">
        <v>743406</v>
      </c>
      <c r="C34" s="251">
        <v>750280</v>
      </c>
      <c r="D34" s="253">
        <v>9.2466297016704502E-3</v>
      </c>
      <c r="E34" s="82">
        <f>_xlfn.RANK.EQ(D34,$D$7:$D$39,0)</f>
        <v>6</v>
      </c>
    </row>
    <row r="35" spans="1:5" x14ac:dyDescent="0.2">
      <c r="A35" s="82" t="s">
        <v>25</v>
      </c>
      <c r="B35" s="251">
        <v>473609</v>
      </c>
      <c r="C35" s="251">
        <v>478489</v>
      </c>
      <c r="D35" s="253">
        <v>1.0303858245937159E-2</v>
      </c>
      <c r="E35" s="82">
        <f t="shared" si="0"/>
        <v>5</v>
      </c>
    </row>
    <row r="36" spans="1:5" x14ac:dyDescent="0.2">
      <c r="A36" s="82" t="s">
        <v>11</v>
      </c>
      <c r="B36" s="251">
        <v>148588</v>
      </c>
      <c r="C36" s="251">
        <v>150147</v>
      </c>
      <c r="D36" s="253">
        <v>1.0492098958193141E-2</v>
      </c>
      <c r="E36" s="82">
        <f t="shared" si="0"/>
        <v>4</v>
      </c>
    </row>
    <row r="37" spans="1:5" x14ac:dyDescent="0.2">
      <c r="A37" s="82" t="s">
        <v>23</v>
      </c>
      <c r="B37" s="251">
        <v>690086</v>
      </c>
      <c r="C37" s="251">
        <v>697978</v>
      </c>
      <c r="D37" s="253">
        <v>1.1436255771019921E-2</v>
      </c>
      <c r="E37" s="82">
        <f t="shared" si="0"/>
        <v>3</v>
      </c>
    </row>
    <row r="38" spans="1:5" x14ac:dyDescent="0.2">
      <c r="A38" s="82" t="s">
        <v>16</v>
      </c>
      <c r="B38" s="251">
        <v>265391</v>
      </c>
      <c r="C38" s="251">
        <v>268862</v>
      </c>
      <c r="D38" s="253">
        <v>1.3078815785011466E-2</v>
      </c>
      <c r="E38" s="82">
        <f t="shared" si="0"/>
        <v>2</v>
      </c>
    </row>
    <row r="39" spans="1:5" x14ac:dyDescent="0.2">
      <c r="A39" s="82" t="s">
        <v>19</v>
      </c>
      <c r="B39" s="251">
        <v>179570</v>
      </c>
      <c r="C39" s="251">
        <v>182215</v>
      </c>
      <c r="D39" s="253">
        <v>1.4729631898424023E-2</v>
      </c>
      <c r="E39" s="82">
        <f t="shared" si="0"/>
        <v>1</v>
      </c>
    </row>
  </sheetData>
  <mergeCells count="1">
    <mergeCell ref="H1:I1"/>
  </mergeCells>
  <hyperlinks>
    <hyperlink ref="H1:I1" location="Index!A1" display="Regresar al Índice" xr:uid="{302B0E37-990C-40B8-BDEB-FC65BC7F00C9}"/>
  </hyperlink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4FD04-A8BF-4AA3-B6FC-984F8FA8E2BF}">
  <sheetPr codeName="Hoja57"/>
  <dimension ref="A1:J40"/>
  <sheetViews>
    <sheetView workbookViewId="0"/>
  </sheetViews>
  <sheetFormatPr baseColWidth="10" defaultColWidth="9.140625" defaultRowHeight="12.75" x14ac:dyDescent="0.2"/>
  <cols>
    <col min="1" max="1" width="60.7109375" style="82" customWidth="1" collapsed="1"/>
    <col min="2" max="2" width="22.7109375" style="82" customWidth="1" collapsed="1"/>
    <col min="3" max="3" width="20.7109375" style="82" customWidth="1" collapsed="1"/>
    <col min="4" max="4" width="9.85546875" style="82" bestFit="1" customWidth="1" collapsed="1"/>
    <col min="5" max="5" width="11.7109375" style="82" customWidth="1" collapsed="1"/>
    <col min="6" max="6" width="4.7109375" style="82" customWidth="1" collapsed="1"/>
    <col min="7" max="8" width="3.7109375" style="82" customWidth="1" collapsed="1"/>
    <col min="9" max="10" width="9.140625" style="82" customWidth="1" collapsed="1"/>
    <col min="11" max="16384" width="9.140625" style="82"/>
  </cols>
  <sheetData>
    <row r="1" spans="1:9" ht="15" x14ac:dyDescent="0.25">
      <c r="A1" s="27" t="s">
        <v>1870</v>
      </c>
      <c r="B1" s="82" t="s">
        <v>53</v>
      </c>
      <c r="C1" s="82" t="s">
        <v>53</v>
      </c>
      <c r="D1" s="82" t="s">
        <v>53</v>
      </c>
      <c r="E1" s="82" t="s">
        <v>53</v>
      </c>
      <c r="F1" s="82" t="s">
        <v>53</v>
      </c>
      <c r="G1" s="82" t="s">
        <v>53</v>
      </c>
      <c r="H1" s="151" t="s">
        <v>1294</v>
      </c>
      <c r="I1" s="151"/>
    </row>
    <row r="2" spans="1:9" x14ac:dyDescent="0.2">
      <c r="A2" s="82" t="s">
        <v>141</v>
      </c>
      <c r="B2" s="82" t="s">
        <v>53</v>
      </c>
      <c r="C2" s="82" t="s">
        <v>53</v>
      </c>
      <c r="D2" s="82" t="s">
        <v>53</v>
      </c>
      <c r="E2" s="82" t="s">
        <v>53</v>
      </c>
      <c r="F2" s="82" t="s">
        <v>53</v>
      </c>
      <c r="G2" s="82" t="s">
        <v>53</v>
      </c>
      <c r="H2" s="82" t="s">
        <v>53</v>
      </c>
    </row>
    <row r="6" spans="1:9" x14ac:dyDescent="0.2">
      <c r="A6" s="82" t="s">
        <v>2</v>
      </c>
      <c r="B6" s="82" t="s">
        <v>1770</v>
      </c>
      <c r="C6" s="82" t="s">
        <v>1769</v>
      </c>
      <c r="D6" s="82" t="s">
        <v>1113</v>
      </c>
      <c r="E6" s="82" t="s">
        <v>1114</v>
      </c>
    </row>
    <row r="7" spans="1:9" x14ac:dyDescent="0.2">
      <c r="A7" s="82" t="s">
        <v>29</v>
      </c>
      <c r="B7" s="265">
        <v>714983</v>
      </c>
      <c r="C7" s="265">
        <v>714025</v>
      </c>
      <c r="D7" s="266">
        <v>-958</v>
      </c>
      <c r="E7" s="253">
        <v>-1.3398919974321188E-3</v>
      </c>
      <c r="F7" s="82">
        <f t="shared" ref="F7:F39" si="0">_xlfn.RANK.EQ(E7,$E$7:$E$39,0)</f>
        <v>33</v>
      </c>
    </row>
    <row r="8" spans="1:9" x14ac:dyDescent="0.2">
      <c r="A8" s="82" t="s">
        <v>33</v>
      </c>
      <c r="B8" s="265">
        <v>194760</v>
      </c>
      <c r="C8" s="265">
        <v>197258</v>
      </c>
      <c r="D8" s="266">
        <v>2498</v>
      </c>
      <c r="E8" s="253">
        <v>1.2826042308482277E-2</v>
      </c>
      <c r="F8" s="82">
        <f t="shared" si="0"/>
        <v>32</v>
      </c>
    </row>
    <row r="9" spans="1:9" x14ac:dyDescent="0.2">
      <c r="A9" s="82" t="s">
        <v>12</v>
      </c>
      <c r="B9" s="265">
        <v>257495</v>
      </c>
      <c r="C9" s="265">
        <v>260941</v>
      </c>
      <c r="D9" s="266">
        <v>3446</v>
      </c>
      <c r="E9" s="253">
        <v>1.3382784131730663E-2</v>
      </c>
      <c r="F9" s="82">
        <f t="shared" si="0"/>
        <v>31</v>
      </c>
    </row>
    <row r="10" spans="1:9" x14ac:dyDescent="0.2">
      <c r="A10" s="82" t="s">
        <v>30</v>
      </c>
      <c r="B10" s="265">
        <v>110420</v>
      </c>
      <c r="C10" s="265">
        <v>114467</v>
      </c>
      <c r="D10" s="266">
        <v>4047</v>
      </c>
      <c r="E10" s="253">
        <v>3.6650969027350211E-2</v>
      </c>
      <c r="F10" s="82">
        <f t="shared" si="0"/>
        <v>19</v>
      </c>
    </row>
    <row r="11" spans="1:9" x14ac:dyDescent="0.2">
      <c r="A11" s="82" t="s">
        <v>11</v>
      </c>
      <c r="B11" s="265">
        <v>144538</v>
      </c>
      <c r="C11" s="265">
        <v>150147</v>
      </c>
      <c r="D11" s="266">
        <v>5609</v>
      </c>
      <c r="E11" s="253">
        <v>3.8806403852274185E-2</v>
      </c>
      <c r="F11" s="82">
        <f t="shared" si="0"/>
        <v>17</v>
      </c>
    </row>
    <row r="12" spans="1:9" x14ac:dyDescent="0.2">
      <c r="A12" s="82" t="s">
        <v>18</v>
      </c>
      <c r="B12" s="265">
        <v>212013</v>
      </c>
      <c r="C12" s="265">
        <v>217650</v>
      </c>
      <c r="D12" s="266">
        <v>5637</v>
      </c>
      <c r="E12" s="253">
        <v>2.6587992245758585E-2</v>
      </c>
      <c r="F12" s="82">
        <f t="shared" si="0"/>
        <v>26</v>
      </c>
    </row>
    <row r="13" spans="1:9" x14ac:dyDescent="0.2">
      <c r="A13" s="82" t="s">
        <v>21</v>
      </c>
      <c r="B13" s="265">
        <v>214692</v>
      </c>
      <c r="C13" s="265">
        <v>222029</v>
      </c>
      <c r="D13" s="266">
        <v>7337</v>
      </c>
      <c r="E13" s="253">
        <v>3.4174538408510813E-2</v>
      </c>
      <c r="F13" s="82">
        <f t="shared" si="0"/>
        <v>22</v>
      </c>
    </row>
    <row r="14" spans="1:9" x14ac:dyDescent="0.2">
      <c r="A14" s="82" t="s">
        <v>6</v>
      </c>
      <c r="B14" s="265">
        <v>134517</v>
      </c>
      <c r="C14" s="265">
        <v>142081</v>
      </c>
      <c r="D14" s="266">
        <v>7564</v>
      </c>
      <c r="E14" s="253">
        <v>5.6230810975564482E-2</v>
      </c>
      <c r="F14" s="82">
        <f t="shared" si="0"/>
        <v>5</v>
      </c>
    </row>
    <row r="15" spans="1:9" x14ac:dyDescent="0.2">
      <c r="A15" s="82" t="s">
        <v>15</v>
      </c>
      <c r="B15" s="265">
        <v>152213</v>
      </c>
      <c r="C15" s="265">
        <v>160276</v>
      </c>
      <c r="D15" s="266">
        <v>8063</v>
      </c>
      <c r="E15" s="253">
        <v>5.2971822380480038E-2</v>
      </c>
      <c r="F15" s="82">
        <f t="shared" si="0"/>
        <v>7</v>
      </c>
    </row>
    <row r="16" spans="1:9" x14ac:dyDescent="0.2">
      <c r="A16" s="82" t="s">
        <v>27</v>
      </c>
      <c r="B16" s="265">
        <v>615817</v>
      </c>
      <c r="C16" s="265">
        <v>624847</v>
      </c>
      <c r="D16" s="266">
        <v>9030</v>
      </c>
      <c r="E16" s="253">
        <v>1.4663447095484505E-2</v>
      </c>
      <c r="F16" s="82">
        <f t="shared" si="0"/>
        <v>30</v>
      </c>
    </row>
    <row r="17" spans="1:6" x14ac:dyDescent="0.2">
      <c r="A17" s="82" t="s">
        <v>17</v>
      </c>
      <c r="B17" s="265">
        <v>468793</v>
      </c>
      <c r="C17" s="265">
        <v>478548</v>
      </c>
      <c r="D17" s="266">
        <v>9755</v>
      </c>
      <c r="E17" s="253">
        <v>2.0808757809950285E-2</v>
      </c>
      <c r="F17" s="82">
        <f t="shared" si="0"/>
        <v>29</v>
      </c>
    </row>
    <row r="18" spans="1:6" x14ac:dyDescent="0.2">
      <c r="A18" s="82" t="s">
        <v>7</v>
      </c>
      <c r="B18" s="265">
        <v>237944</v>
      </c>
      <c r="C18" s="265">
        <v>247892</v>
      </c>
      <c r="D18" s="266">
        <v>9948</v>
      </c>
      <c r="E18" s="253">
        <v>4.1808156541034869E-2</v>
      </c>
      <c r="F18" s="82">
        <f t="shared" si="0"/>
        <v>14</v>
      </c>
    </row>
    <row r="19" spans="1:6" x14ac:dyDescent="0.2">
      <c r="A19" s="82" t="s">
        <v>16</v>
      </c>
      <c r="B19" s="265">
        <v>257088</v>
      </c>
      <c r="C19" s="265">
        <v>268862</v>
      </c>
      <c r="D19" s="266">
        <v>11774</v>
      </c>
      <c r="E19" s="253">
        <v>4.5797547921334392E-2</v>
      </c>
      <c r="F19" s="82">
        <f t="shared" si="0"/>
        <v>10</v>
      </c>
    </row>
    <row r="20" spans="1:6" x14ac:dyDescent="0.2">
      <c r="A20" s="82" t="s">
        <v>5</v>
      </c>
      <c r="B20" s="265">
        <v>210154</v>
      </c>
      <c r="C20" s="265">
        <v>223128</v>
      </c>
      <c r="D20" s="266">
        <v>12974</v>
      </c>
      <c r="E20" s="253">
        <v>6.173567954928294E-2</v>
      </c>
      <c r="F20" s="82">
        <f t="shared" si="0"/>
        <v>4</v>
      </c>
    </row>
    <row r="21" spans="1:6" x14ac:dyDescent="0.2">
      <c r="A21" s="82" t="s">
        <v>19</v>
      </c>
      <c r="B21" s="265">
        <v>168864</v>
      </c>
      <c r="C21" s="265">
        <v>182215</v>
      </c>
      <c r="D21" s="266">
        <v>13351</v>
      </c>
      <c r="E21" s="253">
        <v>7.9063625165813889E-2</v>
      </c>
      <c r="F21" s="82">
        <f t="shared" si="0"/>
        <v>2</v>
      </c>
    </row>
    <row r="22" spans="1:6" x14ac:dyDescent="0.2">
      <c r="A22" s="82" t="s">
        <v>3</v>
      </c>
      <c r="B22" s="265">
        <v>341234</v>
      </c>
      <c r="C22" s="265">
        <v>355756</v>
      </c>
      <c r="D22" s="266">
        <v>14522</v>
      </c>
      <c r="E22" s="253">
        <v>4.2557306716212384E-2</v>
      </c>
      <c r="F22" s="82">
        <f t="shared" si="0"/>
        <v>13</v>
      </c>
    </row>
    <row r="23" spans="1:6" x14ac:dyDescent="0.2">
      <c r="A23" s="82" t="s">
        <v>28</v>
      </c>
      <c r="B23" s="265">
        <v>228940</v>
      </c>
      <c r="C23" s="265">
        <v>243907</v>
      </c>
      <c r="D23" s="266">
        <v>14967</v>
      </c>
      <c r="E23" s="253">
        <v>6.5375207477941899E-2</v>
      </c>
      <c r="F23" s="82">
        <f t="shared" si="0"/>
        <v>3</v>
      </c>
    </row>
    <row r="24" spans="1:6" x14ac:dyDescent="0.2">
      <c r="A24" s="82" t="s">
        <v>25</v>
      </c>
      <c r="B24" s="265">
        <v>460713</v>
      </c>
      <c r="C24" s="265">
        <v>478489</v>
      </c>
      <c r="D24" s="266">
        <v>17776</v>
      </c>
      <c r="E24" s="253">
        <v>3.8583673566841004E-2</v>
      </c>
      <c r="F24" s="82">
        <f t="shared" si="0"/>
        <v>18</v>
      </c>
    </row>
    <row r="25" spans="1:6" x14ac:dyDescent="0.2">
      <c r="A25" s="82" t="s">
        <v>32</v>
      </c>
      <c r="B25" s="265">
        <v>405906</v>
      </c>
      <c r="C25" s="265">
        <v>425668</v>
      </c>
      <c r="D25" s="266">
        <v>19762</v>
      </c>
      <c r="E25" s="253">
        <v>4.8686149009869339E-2</v>
      </c>
      <c r="F25" s="82">
        <f t="shared" si="0"/>
        <v>8</v>
      </c>
    </row>
    <row r="26" spans="1:6" x14ac:dyDescent="0.2">
      <c r="A26" s="82" t="s">
        <v>26</v>
      </c>
      <c r="B26" s="265">
        <v>567002</v>
      </c>
      <c r="C26" s="265">
        <v>586823</v>
      </c>
      <c r="D26" s="266">
        <v>19821</v>
      </c>
      <c r="E26" s="253">
        <v>3.495754865062195E-2</v>
      </c>
      <c r="F26" s="82">
        <f t="shared" si="0"/>
        <v>21</v>
      </c>
    </row>
    <row r="27" spans="1:6" x14ac:dyDescent="0.2">
      <c r="A27" s="82" t="s">
        <v>31</v>
      </c>
      <c r="B27" s="265">
        <v>729311</v>
      </c>
      <c r="C27" s="265">
        <v>750280</v>
      </c>
      <c r="D27" s="266">
        <v>20969</v>
      </c>
      <c r="E27" s="253">
        <v>2.8751794501933992E-2</v>
      </c>
      <c r="F27" s="82">
        <f t="shared" si="0"/>
        <v>24</v>
      </c>
    </row>
    <row r="28" spans="1:6" x14ac:dyDescent="0.2">
      <c r="A28" s="82" t="s">
        <v>22</v>
      </c>
      <c r="B28" s="265">
        <v>625520</v>
      </c>
      <c r="C28" s="265">
        <v>646699</v>
      </c>
      <c r="D28" s="266">
        <v>21179</v>
      </c>
      <c r="E28" s="253">
        <v>3.3858229952679286E-2</v>
      </c>
      <c r="F28" s="82">
        <f t="shared" si="0"/>
        <v>23</v>
      </c>
    </row>
    <row r="29" spans="1:6" x14ac:dyDescent="0.2">
      <c r="A29" s="82" t="s">
        <v>8</v>
      </c>
      <c r="B29" s="265">
        <v>968430</v>
      </c>
      <c r="C29" s="265">
        <v>989672</v>
      </c>
      <c r="D29" s="266">
        <v>21242</v>
      </c>
      <c r="E29" s="253">
        <v>2.1934471257602617E-2</v>
      </c>
      <c r="F29" s="82">
        <f t="shared" si="0"/>
        <v>27</v>
      </c>
    </row>
    <row r="30" spans="1:6" x14ac:dyDescent="0.2">
      <c r="A30" s="82" t="s">
        <v>4</v>
      </c>
      <c r="B30" s="265">
        <v>1052097</v>
      </c>
      <c r="C30" s="265">
        <v>1074786</v>
      </c>
      <c r="D30" s="266">
        <v>22689</v>
      </c>
      <c r="E30" s="253">
        <v>2.1565502040211015E-2</v>
      </c>
      <c r="F30" s="82">
        <f t="shared" si="0"/>
        <v>28</v>
      </c>
    </row>
    <row r="31" spans="1:6" x14ac:dyDescent="0.2">
      <c r="A31" s="82" t="s">
        <v>23</v>
      </c>
      <c r="B31" s="265">
        <v>661205</v>
      </c>
      <c r="C31" s="265">
        <v>697978</v>
      </c>
      <c r="D31" s="266">
        <v>36773</v>
      </c>
      <c r="E31" s="253">
        <v>5.5615126927352376E-2</v>
      </c>
      <c r="F31" s="82">
        <f t="shared" si="0"/>
        <v>6</v>
      </c>
    </row>
    <row r="32" spans="1:6" x14ac:dyDescent="0.2">
      <c r="A32" s="82" t="s">
        <v>10</v>
      </c>
      <c r="B32" s="265">
        <v>827318</v>
      </c>
      <c r="C32" s="265">
        <v>864418</v>
      </c>
      <c r="D32" s="266">
        <v>37100</v>
      </c>
      <c r="E32" s="253">
        <v>4.4843699762364686E-2</v>
      </c>
      <c r="F32" s="82">
        <f t="shared" si="0"/>
        <v>11</v>
      </c>
    </row>
    <row r="33" spans="1:6" x14ac:dyDescent="0.2">
      <c r="A33" s="82" t="s">
        <v>24</v>
      </c>
      <c r="B33" s="265">
        <v>469458</v>
      </c>
      <c r="C33" s="265">
        <v>507573</v>
      </c>
      <c r="D33" s="266">
        <v>38115</v>
      </c>
      <c r="E33" s="253">
        <v>8.1189371573175961E-2</v>
      </c>
      <c r="F33" s="82">
        <f t="shared" si="0"/>
        <v>1</v>
      </c>
    </row>
    <row r="34" spans="1:6" x14ac:dyDescent="0.2">
      <c r="A34" s="82" t="s">
        <v>14</v>
      </c>
      <c r="B34" s="265">
        <v>1043826</v>
      </c>
      <c r="C34" s="265">
        <v>1090244</v>
      </c>
      <c r="D34" s="266">
        <v>46418</v>
      </c>
      <c r="E34" s="253">
        <v>4.446909733997817E-2</v>
      </c>
      <c r="F34" s="82">
        <f t="shared" si="0"/>
        <v>12</v>
      </c>
    </row>
    <row r="35" spans="1:6" x14ac:dyDescent="0.2">
      <c r="A35" s="82" t="s">
        <v>13</v>
      </c>
      <c r="B35" s="265">
        <v>1711288</v>
      </c>
      <c r="C35" s="265">
        <v>1780259</v>
      </c>
      <c r="D35" s="266">
        <v>68971</v>
      </c>
      <c r="E35" s="253">
        <v>4.0303560826699059E-2</v>
      </c>
      <c r="F35" s="82">
        <f t="shared" si="0"/>
        <v>16</v>
      </c>
    </row>
    <row r="36" spans="1:6" x14ac:dyDescent="0.2">
      <c r="A36" s="82" t="s">
        <v>0</v>
      </c>
      <c r="B36" s="265">
        <v>1910627</v>
      </c>
      <c r="C36" s="265">
        <v>1988746</v>
      </c>
      <c r="D36" s="266">
        <v>78119</v>
      </c>
      <c r="E36" s="253">
        <v>4.0886578070968405E-2</v>
      </c>
      <c r="F36" s="82">
        <f t="shared" si="0"/>
        <v>15</v>
      </c>
    </row>
    <row r="37" spans="1:6" x14ac:dyDescent="0.2">
      <c r="A37" s="82" t="s">
        <v>20</v>
      </c>
      <c r="B37" s="265">
        <v>1772243</v>
      </c>
      <c r="C37" s="265">
        <v>1853700</v>
      </c>
      <c r="D37" s="266">
        <v>81457</v>
      </c>
      <c r="E37" s="253">
        <v>4.5962658619613572E-2</v>
      </c>
      <c r="F37" s="82">
        <f t="shared" si="0"/>
        <v>9</v>
      </c>
    </row>
    <row r="38" spans="1:6" x14ac:dyDescent="0.2">
      <c r="A38" s="82" t="s">
        <v>9</v>
      </c>
      <c r="B38" s="265">
        <v>3367457</v>
      </c>
      <c r="C38" s="265">
        <v>3457511</v>
      </c>
      <c r="D38" s="266">
        <v>90054</v>
      </c>
      <c r="E38" s="253">
        <v>2.6742435018472399E-2</v>
      </c>
      <c r="F38" s="82">
        <f t="shared" si="0"/>
        <v>25</v>
      </c>
    </row>
    <row r="39" spans="1:6" x14ac:dyDescent="0.2">
      <c r="A39" s="82" t="s">
        <v>1</v>
      </c>
      <c r="B39" s="265">
        <v>21236866</v>
      </c>
      <c r="C39" s="265">
        <v>21996875</v>
      </c>
      <c r="D39" s="265">
        <v>760009</v>
      </c>
      <c r="E39" s="253">
        <v>3.5787248457470167E-2</v>
      </c>
      <c r="F39" s="82">
        <f t="shared" si="0"/>
        <v>20</v>
      </c>
    </row>
    <row r="40" spans="1:6" x14ac:dyDescent="0.2">
      <c r="E40" s="82">
        <f>C39/B39-1</f>
        <v>3.5787248457470167E-2</v>
      </c>
    </row>
  </sheetData>
  <autoFilter ref="A6:F6" xr:uid="{C1A95A58-0D2F-4EDF-AF89-C6E57C757850}">
    <sortState ref="A7:F40">
      <sortCondition ref="D6"/>
    </sortState>
  </autoFilter>
  <mergeCells count="1">
    <mergeCell ref="H1:I1"/>
  </mergeCells>
  <hyperlinks>
    <hyperlink ref="H1:I1" location="Index!A1" display="Regresar al Índice" xr:uid="{36A66C4F-B2BA-4EFD-A160-F93D708103EE}"/>
  </hyperlink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34FB-36AF-4839-AF1F-C560EF22AF5D}">
  <sheetPr codeName="Hoja58"/>
  <dimension ref="A1:J40"/>
  <sheetViews>
    <sheetView workbookViewId="0"/>
  </sheetViews>
  <sheetFormatPr baseColWidth="10" defaultColWidth="9.140625" defaultRowHeight="12.75" x14ac:dyDescent="0.2"/>
  <cols>
    <col min="1" max="1" width="60.7109375" style="82" customWidth="1" collapsed="1"/>
    <col min="2" max="2" width="22.7109375" style="82" customWidth="1" collapsed="1"/>
    <col min="3" max="3" width="20.7109375" style="82" customWidth="1" collapsed="1"/>
    <col min="4" max="4" width="7.7109375" style="82" customWidth="1" collapsed="1"/>
    <col min="5" max="5" width="11.7109375" style="82" customWidth="1" collapsed="1"/>
    <col min="6" max="6" width="4.7109375" style="82" customWidth="1" collapsed="1"/>
    <col min="7" max="8" width="3.7109375" style="82" customWidth="1" collapsed="1"/>
    <col min="9" max="10" width="9.140625" style="82" customWidth="1" collapsed="1"/>
    <col min="11" max="16384" width="9.140625" style="82"/>
  </cols>
  <sheetData>
    <row r="1" spans="1:9" ht="15" x14ac:dyDescent="0.25">
      <c r="A1" s="27" t="s">
        <v>1871</v>
      </c>
      <c r="B1" s="82" t="s">
        <v>53</v>
      </c>
      <c r="C1" s="82" t="s">
        <v>53</v>
      </c>
      <c r="D1" s="82" t="s">
        <v>53</v>
      </c>
      <c r="E1" s="82" t="s">
        <v>53</v>
      </c>
      <c r="F1" s="82" t="s">
        <v>53</v>
      </c>
      <c r="G1" s="82" t="s">
        <v>53</v>
      </c>
      <c r="H1" s="151" t="s">
        <v>1294</v>
      </c>
      <c r="I1" s="151"/>
    </row>
    <row r="2" spans="1:9" x14ac:dyDescent="0.2">
      <c r="A2" s="82" t="s">
        <v>141</v>
      </c>
      <c r="B2" s="82" t="s">
        <v>53</v>
      </c>
      <c r="C2" s="82" t="s">
        <v>53</v>
      </c>
      <c r="D2" s="82" t="s">
        <v>53</v>
      </c>
      <c r="E2" s="82" t="s">
        <v>53</v>
      </c>
      <c r="F2" s="82" t="s">
        <v>53</v>
      </c>
      <c r="G2" s="82" t="s">
        <v>53</v>
      </c>
      <c r="H2" s="82" t="s">
        <v>53</v>
      </c>
    </row>
    <row r="6" spans="1:9" x14ac:dyDescent="0.2">
      <c r="A6" s="82" t="s">
        <v>2</v>
      </c>
      <c r="B6" s="82" t="s">
        <v>1770</v>
      </c>
      <c r="C6" s="82" t="s">
        <v>1769</v>
      </c>
      <c r="D6" s="82" t="s">
        <v>1113</v>
      </c>
      <c r="E6" s="82" t="s">
        <v>1114</v>
      </c>
    </row>
    <row r="7" spans="1:9" x14ac:dyDescent="0.2">
      <c r="A7" s="82" t="s">
        <v>29</v>
      </c>
      <c r="B7" s="251">
        <v>714983</v>
      </c>
      <c r="C7" s="251">
        <v>714025</v>
      </c>
      <c r="D7" s="251">
        <v>-958</v>
      </c>
      <c r="E7" s="253">
        <v>-1.3398919974321188E-3</v>
      </c>
      <c r="F7" s="82">
        <f>_xlfn.RANK.EQ(E7,$E$7:$E$39,0)</f>
        <v>33</v>
      </c>
    </row>
    <row r="8" spans="1:9" x14ac:dyDescent="0.2">
      <c r="A8" s="82" t="s">
        <v>33</v>
      </c>
      <c r="B8" s="251">
        <v>194760</v>
      </c>
      <c r="C8" s="251">
        <v>197258</v>
      </c>
      <c r="D8" s="251">
        <v>2498</v>
      </c>
      <c r="E8" s="253">
        <v>1.2826042308482277E-2</v>
      </c>
      <c r="F8" s="82">
        <f t="shared" ref="F8:F39" si="0">_xlfn.RANK.EQ(E8,$E$7:$E$39,0)</f>
        <v>32</v>
      </c>
    </row>
    <row r="9" spans="1:9" x14ac:dyDescent="0.2">
      <c r="A9" s="82" t="s">
        <v>12</v>
      </c>
      <c r="B9" s="251">
        <v>257495</v>
      </c>
      <c r="C9" s="251">
        <v>260941</v>
      </c>
      <c r="D9" s="251">
        <v>3446</v>
      </c>
      <c r="E9" s="253">
        <v>1.3382784131730663E-2</v>
      </c>
      <c r="F9" s="82">
        <f t="shared" si="0"/>
        <v>31</v>
      </c>
    </row>
    <row r="10" spans="1:9" x14ac:dyDescent="0.2">
      <c r="A10" s="82" t="s">
        <v>27</v>
      </c>
      <c r="B10" s="251">
        <v>615817</v>
      </c>
      <c r="C10" s="251">
        <v>624847</v>
      </c>
      <c r="D10" s="251">
        <v>9030</v>
      </c>
      <c r="E10" s="253">
        <v>1.4663447095484505E-2</v>
      </c>
      <c r="F10" s="82">
        <f t="shared" si="0"/>
        <v>30</v>
      </c>
    </row>
    <row r="11" spans="1:9" x14ac:dyDescent="0.2">
      <c r="A11" s="82" t="s">
        <v>17</v>
      </c>
      <c r="B11" s="251">
        <v>468793</v>
      </c>
      <c r="C11" s="251">
        <v>478548</v>
      </c>
      <c r="D11" s="251">
        <v>9755</v>
      </c>
      <c r="E11" s="253">
        <v>2.0808757809950285E-2</v>
      </c>
      <c r="F11" s="82">
        <f t="shared" si="0"/>
        <v>29</v>
      </c>
    </row>
    <row r="12" spans="1:9" x14ac:dyDescent="0.2">
      <c r="A12" s="82" t="s">
        <v>4</v>
      </c>
      <c r="B12" s="251">
        <v>1052097</v>
      </c>
      <c r="C12" s="251">
        <v>1074786</v>
      </c>
      <c r="D12" s="251">
        <v>22689</v>
      </c>
      <c r="E12" s="253">
        <v>2.1565502040211015E-2</v>
      </c>
      <c r="F12" s="82">
        <f t="shared" si="0"/>
        <v>28</v>
      </c>
    </row>
    <row r="13" spans="1:9" x14ac:dyDescent="0.2">
      <c r="A13" s="82" t="s">
        <v>8</v>
      </c>
      <c r="B13" s="251">
        <v>968430</v>
      </c>
      <c r="C13" s="251">
        <v>989672</v>
      </c>
      <c r="D13" s="251">
        <v>21242</v>
      </c>
      <c r="E13" s="253">
        <v>2.1934471257602617E-2</v>
      </c>
      <c r="F13" s="82">
        <f t="shared" si="0"/>
        <v>27</v>
      </c>
    </row>
    <row r="14" spans="1:9" x14ac:dyDescent="0.2">
      <c r="A14" s="82" t="s">
        <v>18</v>
      </c>
      <c r="B14" s="251">
        <v>212013</v>
      </c>
      <c r="C14" s="251">
        <v>217650</v>
      </c>
      <c r="D14" s="251">
        <v>5637</v>
      </c>
      <c r="E14" s="253">
        <v>2.6587992245758585E-2</v>
      </c>
      <c r="F14" s="82">
        <f t="shared" si="0"/>
        <v>26</v>
      </c>
    </row>
    <row r="15" spans="1:9" x14ac:dyDescent="0.2">
      <c r="A15" s="82" t="s">
        <v>9</v>
      </c>
      <c r="B15" s="251">
        <v>3367457</v>
      </c>
      <c r="C15" s="251">
        <v>3457511</v>
      </c>
      <c r="D15" s="251">
        <v>90054</v>
      </c>
      <c r="E15" s="253">
        <v>2.6742435018472399E-2</v>
      </c>
      <c r="F15" s="82">
        <f t="shared" si="0"/>
        <v>25</v>
      </c>
    </row>
    <row r="16" spans="1:9" x14ac:dyDescent="0.2">
      <c r="A16" s="82" t="s">
        <v>31</v>
      </c>
      <c r="B16" s="251">
        <v>729311</v>
      </c>
      <c r="C16" s="251">
        <v>750280</v>
      </c>
      <c r="D16" s="251">
        <v>20969</v>
      </c>
      <c r="E16" s="253">
        <v>2.8751794501933992E-2</v>
      </c>
      <c r="F16" s="82">
        <f t="shared" si="0"/>
        <v>24</v>
      </c>
    </row>
    <row r="17" spans="1:6" x14ac:dyDescent="0.2">
      <c r="A17" s="82" t="s">
        <v>22</v>
      </c>
      <c r="B17" s="251">
        <v>625520</v>
      </c>
      <c r="C17" s="251">
        <v>646699</v>
      </c>
      <c r="D17" s="251">
        <v>21179</v>
      </c>
      <c r="E17" s="253">
        <v>3.3858229952679286E-2</v>
      </c>
      <c r="F17" s="82">
        <f t="shared" si="0"/>
        <v>23</v>
      </c>
    </row>
    <row r="18" spans="1:6" x14ac:dyDescent="0.2">
      <c r="A18" s="82" t="s">
        <v>21</v>
      </c>
      <c r="B18" s="251">
        <v>214692</v>
      </c>
      <c r="C18" s="251">
        <v>222029</v>
      </c>
      <c r="D18" s="251">
        <v>7337</v>
      </c>
      <c r="E18" s="253">
        <v>3.4174538408510813E-2</v>
      </c>
      <c r="F18" s="82">
        <f t="shared" si="0"/>
        <v>22</v>
      </c>
    </row>
    <row r="19" spans="1:6" x14ac:dyDescent="0.2">
      <c r="A19" s="82" t="s">
        <v>26</v>
      </c>
      <c r="B19" s="251">
        <v>567002</v>
      </c>
      <c r="C19" s="251">
        <v>586823</v>
      </c>
      <c r="D19" s="251">
        <v>19821</v>
      </c>
      <c r="E19" s="253">
        <v>3.495754865062195E-2</v>
      </c>
      <c r="F19" s="82">
        <f t="shared" si="0"/>
        <v>21</v>
      </c>
    </row>
    <row r="20" spans="1:6" x14ac:dyDescent="0.2">
      <c r="A20" s="82" t="s">
        <v>1</v>
      </c>
      <c r="B20" s="251">
        <v>21236866</v>
      </c>
      <c r="C20" s="251">
        <v>21996875</v>
      </c>
      <c r="D20" s="251">
        <v>760009</v>
      </c>
      <c r="E20" s="253">
        <v>3.5787248457470167E-2</v>
      </c>
      <c r="F20" s="82">
        <f t="shared" si="0"/>
        <v>20</v>
      </c>
    </row>
    <row r="21" spans="1:6" x14ac:dyDescent="0.2">
      <c r="A21" s="82" t="s">
        <v>30</v>
      </c>
      <c r="B21" s="251">
        <v>110420</v>
      </c>
      <c r="C21" s="251">
        <v>114467</v>
      </c>
      <c r="D21" s="251">
        <v>4047</v>
      </c>
      <c r="E21" s="253">
        <v>3.6650969027350211E-2</v>
      </c>
      <c r="F21" s="82">
        <f t="shared" si="0"/>
        <v>19</v>
      </c>
    </row>
    <row r="22" spans="1:6" x14ac:dyDescent="0.2">
      <c r="A22" s="82" t="s">
        <v>25</v>
      </c>
      <c r="B22" s="251">
        <v>460713</v>
      </c>
      <c r="C22" s="251">
        <v>478489</v>
      </c>
      <c r="D22" s="251">
        <v>17776</v>
      </c>
      <c r="E22" s="253">
        <v>3.8583673566841004E-2</v>
      </c>
      <c r="F22" s="82">
        <f t="shared" si="0"/>
        <v>18</v>
      </c>
    </row>
    <row r="23" spans="1:6" x14ac:dyDescent="0.2">
      <c r="A23" s="82" t="s">
        <v>11</v>
      </c>
      <c r="B23" s="251">
        <v>144538</v>
      </c>
      <c r="C23" s="251">
        <v>150147</v>
      </c>
      <c r="D23" s="251">
        <v>5609</v>
      </c>
      <c r="E23" s="253">
        <v>3.8806403852274185E-2</v>
      </c>
      <c r="F23" s="82">
        <f t="shared" si="0"/>
        <v>17</v>
      </c>
    </row>
    <row r="24" spans="1:6" x14ac:dyDescent="0.2">
      <c r="A24" s="82" t="s">
        <v>13</v>
      </c>
      <c r="B24" s="251">
        <v>1711288</v>
      </c>
      <c r="C24" s="251">
        <v>1780259</v>
      </c>
      <c r="D24" s="251">
        <v>68971</v>
      </c>
      <c r="E24" s="253">
        <v>4.0303560826699059E-2</v>
      </c>
      <c r="F24" s="82">
        <f t="shared" si="0"/>
        <v>16</v>
      </c>
    </row>
    <row r="25" spans="1:6" x14ac:dyDescent="0.2">
      <c r="A25" s="82" t="s">
        <v>0</v>
      </c>
      <c r="B25" s="251">
        <v>1910627</v>
      </c>
      <c r="C25" s="251">
        <v>1988746</v>
      </c>
      <c r="D25" s="251">
        <v>78119</v>
      </c>
      <c r="E25" s="253">
        <v>4.0886578070968405E-2</v>
      </c>
      <c r="F25" s="82">
        <f t="shared" si="0"/>
        <v>15</v>
      </c>
    </row>
    <row r="26" spans="1:6" x14ac:dyDescent="0.2">
      <c r="A26" s="82" t="s">
        <v>7</v>
      </c>
      <c r="B26" s="251">
        <v>237944</v>
      </c>
      <c r="C26" s="251">
        <v>247892</v>
      </c>
      <c r="D26" s="251">
        <v>9948</v>
      </c>
      <c r="E26" s="253">
        <v>4.1808156541034869E-2</v>
      </c>
      <c r="F26" s="82">
        <f t="shared" si="0"/>
        <v>14</v>
      </c>
    </row>
    <row r="27" spans="1:6" x14ac:dyDescent="0.2">
      <c r="A27" s="82" t="s">
        <v>3</v>
      </c>
      <c r="B27" s="251">
        <v>341234</v>
      </c>
      <c r="C27" s="251">
        <v>355756</v>
      </c>
      <c r="D27" s="251">
        <v>14522</v>
      </c>
      <c r="E27" s="253">
        <v>4.2557306716212384E-2</v>
      </c>
      <c r="F27" s="82">
        <f t="shared" si="0"/>
        <v>13</v>
      </c>
    </row>
    <row r="28" spans="1:6" x14ac:dyDescent="0.2">
      <c r="A28" s="82" t="s">
        <v>14</v>
      </c>
      <c r="B28" s="251">
        <v>1043826</v>
      </c>
      <c r="C28" s="251">
        <v>1090244</v>
      </c>
      <c r="D28" s="251">
        <v>46418</v>
      </c>
      <c r="E28" s="253">
        <v>4.446909733997817E-2</v>
      </c>
      <c r="F28" s="82">
        <f t="shared" si="0"/>
        <v>12</v>
      </c>
    </row>
    <row r="29" spans="1:6" x14ac:dyDescent="0.2">
      <c r="A29" s="82" t="s">
        <v>10</v>
      </c>
      <c r="B29" s="251">
        <v>827318</v>
      </c>
      <c r="C29" s="251">
        <v>864418</v>
      </c>
      <c r="D29" s="251">
        <v>37100</v>
      </c>
      <c r="E29" s="253">
        <v>4.4843699762364686E-2</v>
      </c>
      <c r="F29" s="82">
        <f t="shared" si="0"/>
        <v>11</v>
      </c>
    </row>
    <row r="30" spans="1:6" x14ac:dyDescent="0.2">
      <c r="A30" s="82" t="s">
        <v>16</v>
      </c>
      <c r="B30" s="251">
        <v>257088</v>
      </c>
      <c r="C30" s="251">
        <v>268862</v>
      </c>
      <c r="D30" s="251">
        <v>11774</v>
      </c>
      <c r="E30" s="253">
        <v>4.5797547921334392E-2</v>
      </c>
      <c r="F30" s="82">
        <f t="shared" si="0"/>
        <v>10</v>
      </c>
    </row>
    <row r="31" spans="1:6" x14ac:dyDescent="0.2">
      <c r="A31" s="82" t="s">
        <v>20</v>
      </c>
      <c r="B31" s="251">
        <v>1772243</v>
      </c>
      <c r="C31" s="251">
        <v>1853700</v>
      </c>
      <c r="D31" s="251">
        <v>81457</v>
      </c>
      <c r="E31" s="253">
        <v>4.5962658619613572E-2</v>
      </c>
      <c r="F31" s="82">
        <f t="shared" si="0"/>
        <v>9</v>
      </c>
    </row>
    <row r="32" spans="1:6" x14ac:dyDescent="0.2">
      <c r="A32" s="82" t="s">
        <v>32</v>
      </c>
      <c r="B32" s="251">
        <v>405906</v>
      </c>
      <c r="C32" s="251">
        <v>425668</v>
      </c>
      <c r="D32" s="251">
        <v>19762</v>
      </c>
      <c r="E32" s="253">
        <v>4.8686149009869339E-2</v>
      </c>
      <c r="F32" s="82">
        <f t="shared" si="0"/>
        <v>8</v>
      </c>
    </row>
    <row r="33" spans="1:6" x14ac:dyDescent="0.2">
      <c r="A33" s="82" t="s">
        <v>15</v>
      </c>
      <c r="B33" s="251">
        <v>152213</v>
      </c>
      <c r="C33" s="251">
        <v>160276</v>
      </c>
      <c r="D33" s="251">
        <v>8063</v>
      </c>
      <c r="E33" s="253">
        <v>5.2971822380480038E-2</v>
      </c>
      <c r="F33" s="82">
        <f t="shared" si="0"/>
        <v>7</v>
      </c>
    </row>
    <row r="34" spans="1:6" x14ac:dyDescent="0.2">
      <c r="A34" s="82" t="s">
        <v>23</v>
      </c>
      <c r="B34" s="251">
        <v>661205</v>
      </c>
      <c r="C34" s="251">
        <v>697978</v>
      </c>
      <c r="D34" s="251">
        <v>36773</v>
      </c>
      <c r="E34" s="253">
        <v>5.5615126927352376E-2</v>
      </c>
      <c r="F34" s="82">
        <f t="shared" si="0"/>
        <v>6</v>
      </c>
    </row>
    <row r="35" spans="1:6" x14ac:dyDescent="0.2">
      <c r="A35" s="82" t="s">
        <v>6</v>
      </c>
      <c r="B35" s="251">
        <v>134517</v>
      </c>
      <c r="C35" s="251">
        <v>142081</v>
      </c>
      <c r="D35" s="251">
        <v>7564</v>
      </c>
      <c r="E35" s="253">
        <v>5.6230810975564482E-2</v>
      </c>
      <c r="F35" s="82">
        <f t="shared" si="0"/>
        <v>5</v>
      </c>
    </row>
    <row r="36" spans="1:6" x14ac:dyDescent="0.2">
      <c r="A36" s="82" t="s">
        <v>5</v>
      </c>
      <c r="B36" s="251">
        <v>210154</v>
      </c>
      <c r="C36" s="251">
        <v>223128</v>
      </c>
      <c r="D36" s="251">
        <v>12974</v>
      </c>
      <c r="E36" s="253">
        <v>6.173567954928294E-2</v>
      </c>
      <c r="F36" s="82">
        <f t="shared" si="0"/>
        <v>4</v>
      </c>
    </row>
    <row r="37" spans="1:6" x14ac:dyDescent="0.2">
      <c r="A37" s="82" t="s">
        <v>28</v>
      </c>
      <c r="B37" s="251">
        <v>228940</v>
      </c>
      <c r="C37" s="251">
        <v>243907</v>
      </c>
      <c r="D37" s="251">
        <v>14967</v>
      </c>
      <c r="E37" s="253">
        <v>6.5375207477941899E-2</v>
      </c>
      <c r="F37" s="82">
        <f t="shared" si="0"/>
        <v>3</v>
      </c>
    </row>
    <row r="38" spans="1:6" x14ac:dyDescent="0.2">
      <c r="A38" s="82" t="s">
        <v>19</v>
      </c>
      <c r="B38" s="251">
        <v>168864</v>
      </c>
      <c r="C38" s="251">
        <v>182215</v>
      </c>
      <c r="D38" s="251">
        <v>13351</v>
      </c>
      <c r="E38" s="253">
        <v>7.9063625165813889E-2</v>
      </c>
      <c r="F38" s="82">
        <f t="shared" si="0"/>
        <v>2</v>
      </c>
    </row>
    <row r="39" spans="1:6" x14ac:dyDescent="0.2">
      <c r="A39" s="82" t="s">
        <v>24</v>
      </c>
      <c r="B39" s="251">
        <v>469458</v>
      </c>
      <c r="C39" s="251">
        <v>507573</v>
      </c>
      <c r="D39" s="251">
        <v>38115</v>
      </c>
      <c r="E39" s="253">
        <v>8.1189371573175961E-2</v>
      </c>
      <c r="F39" s="82">
        <f t="shared" si="0"/>
        <v>1</v>
      </c>
    </row>
    <row r="40" spans="1:6" x14ac:dyDescent="0.2">
      <c r="E40" s="82">
        <f>C39/B39-1</f>
        <v>8.1189371573175961E-2</v>
      </c>
    </row>
  </sheetData>
  <autoFilter ref="A6:F6" xr:uid="{C1A95A58-0D2F-4EDF-AF89-C6E57C757850}"/>
  <mergeCells count="1">
    <mergeCell ref="H1:I1"/>
  </mergeCells>
  <hyperlinks>
    <hyperlink ref="H1:I1" location="Index!A1" display="Regresar al Índice" xr:uid="{E44F2935-D460-4481-8C66-36269F175ED0}"/>
  </hyperlink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B39FD-50D3-45F8-A527-5F29142C1401}">
  <sheetPr codeName="Hoja59"/>
  <dimension ref="A1:U30"/>
  <sheetViews>
    <sheetView topLeftCell="D1" workbookViewId="0"/>
  </sheetViews>
  <sheetFormatPr baseColWidth="10" defaultColWidth="9.140625" defaultRowHeight="12.75" x14ac:dyDescent="0.2"/>
  <cols>
    <col min="1" max="1" width="60.7109375" style="82" customWidth="1" collapsed="1"/>
    <col min="2" max="2" width="10.7109375" style="264" bestFit="1" customWidth="1" collapsed="1"/>
    <col min="3" max="3" width="10.140625" style="251" bestFit="1" customWidth="1" collapsed="1"/>
    <col min="4" max="4" width="10.7109375" style="251" customWidth="1" collapsed="1"/>
    <col min="5" max="8" width="3.7109375" style="82" customWidth="1" collapsed="1"/>
    <col min="9" max="21" width="9.28515625" style="82" customWidth="1" collapsed="1"/>
    <col min="22" max="16384" width="9.140625" style="82"/>
  </cols>
  <sheetData>
    <row r="1" spans="1:9" ht="15" x14ac:dyDescent="0.25">
      <c r="A1" s="27" t="s">
        <v>1872</v>
      </c>
      <c r="B1" s="82" t="s">
        <v>53</v>
      </c>
      <c r="C1" s="82" t="s">
        <v>53</v>
      </c>
      <c r="D1" s="82" t="s">
        <v>53</v>
      </c>
      <c r="E1" s="82" t="s">
        <v>53</v>
      </c>
      <c r="F1" s="82" t="s">
        <v>53</v>
      </c>
      <c r="G1" s="82" t="s">
        <v>53</v>
      </c>
      <c r="H1" s="151" t="s">
        <v>1294</v>
      </c>
      <c r="I1" s="151"/>
    </row>
    <row r="2" spans="1:9" x14ac:dyDescent="0.2">
      <c r="A2" s="82" t="s">
        <v>141</v>
      </c>
      <c r="B2" s="82" t="s">
        <v>53</v>
      </c>
      <c r="C2" s="82" t="s">
        <v>53</v>
      </c>
      <c r="D2" s="82" t="s">
        <v>53</v>
      </c>
      <c r="E2" s="82" t="s">
        <v>53</v>
      </c>
      <c r="F2" s="82" t="s">
        <v>53</v>
      </c>
      <c r="G2" s="82" t="s">
        <v>53</v>
      </c>
      <c r="H2" s="82" t="s">
        <v>53</v>
      </c>
    </row>
    <row r="3" spans="1:9" x14ac:dyDescent="0.2">
      <c r="B3" s="82"/>
      <c r="C3" s="82"/>
      <c r="D3" s="82"/>
    </row>
    <row r="4" spans="1:9" x14ac:dyDescent="0.2">
      <c r="B4" s="82"/>
      <c r="C4" s="82"/>
      <c r="D4" s="82"/>
    </row>
    <row r="5" spans="1:9" x14ac:dyDescent="0.2">
      <c r="B5" s="82"/>
      <c r="C5" s="82"/>
      <c r="D5" s="82"/>
    </row>
    <row r="6" spans="1:9" x14ac:dyDescent="0.2">
      <c r="A6" s="82" t="s">
        <v>528</v>
      </c>
      <c r="B6" s="82" t="s">
        <v>372</v>
      </c>
      <c r="C6" s="82" t="s">
        <v>0</v>
      </c>
      <c r="D6" s="82" t="s">
        <v>533</v>
      </c>
    </row>
    <row r="7" spans="1:9" x14ac:dyDescent="0.2">
      <c r="A7" s="82">
        <v>2000</v>
      </c>
      <c r="B7" s="264" t="s">
        <v>1748</v>
      </c>
      <c r="C7" s="251">
        <v>1028391</v>
      </c>
      <c r="D7" s="251">
        <v>42270</v>
      </c>
      <c r="E7" s="252"/>
    </row>
    <row r="8" spans="1:9" x14ac:dyDescent="0.2">
      <c r="A8" s="82">
        <v>2001</v>
      </c>
      <c r="B8" s="264" t="s">
        <v>1749</v>
      </c>
      <c r="C8" s="251">
        <v>1017448</v>
      </c>
      <c r="D8" s="251">
        <v>-16767</v>
      </c>
      <c r="E8" s="252"/>
    </row>
    <row r="9" spans="1:9" x14ac:dyDescent="0.2">
      <c r="A9" s="82">
        <v>2002</v>
      </c>
      <c r="B9" s="264" t="s">
        <v>1750</v>
      </c>
      <c r="C9" s="251">
        <v>1022753</v>
      </c>
      <c r="D9" s="251">
        <v>11030</v>
      </c>
      <c r="E9" s="252"/>
    </row>
    <row r="10" spans="1:9" x14ac:dyDescent="0.2">
      <c r="A10" s="82">
        <v>2003</v>
      </c>
      <c r="B10" s="264" t="s">
        <v>1751</v>
      </c>
      <c r="C10" s="251">
        <v>1027412</v>
      </c>
      <c r="D10" s="251">
        <v>-2279</v>
      </c>
      <c r="E10" s="252"/>
    </row>
    <row r="11" spans="1:9" x14ac:dyDescent="0.2">
      <c r="A11" s="82">
        <v>2004</v>
      </c>
      <c r="B11" s="264" t="s">
        <v>1752</v>
      </c>
      <c r="C11" s="251">
        <v>1056251</v>
      </c>
      <c r="D11" s="251">
        <v>14970</v>
      </c>
      <c r="E11" s="252"/>
    </row>
    <row r="12" spans="1:9" x14ac:dyDescent="0.2">
      <c r="A12" s="82">
        <v>2005</v>
      </c>
      <c r="B12" s="264" t="s">
        <v>1753</v>
      </c>
      <c r="C12" s="251">
        <v>1079119</v>
      </c>
      <c r="D12" s="251">
        <v>16224</v>
      </c>
      <c r="E12" s="252"/>
    </row>
    <row r="13" spans="1:9" x14ac:dyDescent="0.2">
      <c r="A13" s="82">
        <v>2006</v>
      </c>
      <c r="B13" s="264" t="s">
        <v>1754</v>
      </c>
      <c r="C13" s="251">
        <v>1138666</v>
      </c>
      <c r="D13" s="251">
        <v>42920</v>
      </c>
      <c r="E13" s="252"/>
    </row>
    <row r="14" spans="1:9" x14ac:dyDescent="0.2">
      <c r="A14" s="82">
        <v>2007</v>
      </c>
      <c r="B14" s="264" t="s">
        <v>1755</v>
      </c>
      <c r="C14" s="251">
        <v>1191437</v>
      </c>
      <c r="D14" s="251">
        <v>44294</v>
      </c>
      <c r="E14" s="252"/>
    </row>
    <row r="15" spans="1:9" x14ac:dyDescent="0.2">
      <c r="A15" s="82">
        <v>2008</v>
      </c>
      <c r="B15" s="264" t="s">
        <v>1756</v>
      </c>
      <c r="C15" s="251">
        <v>1222971</v>
      </c>
      <c r="D15" s="251">
        <v>28585</v>
      </c>
      <c r="E15" s="252"/>
    </row>
    <row r="16" spans="1:9" x14ac:dyDescent="0.2">
      <c r="A16" s="82">
        <v>2009</v>
      </c>
      <c r="B16" s="264" t="s">
        <v>1757</v>
      </c>
      <c r="C16" s="251">
        <v>1198986</v>
      </c>
      <c r="D16" s="251">
        <v>-5604</v>
      </c>
      <c r="E16" s="252"/>
    </row>
    <row r="17" spans="1:5" x14ac:dyDescent="0.2">
      <c r="A17" s="82">
        <v>2010</v>
      </c>
      <c r="B17" s="264" t="s">
        <v>1758</v>
      </c>
      <c r="C17" s="251">
        <v>1251516</v>
      </c>
      <c r="D17" s="251">
        <v>43497</v>
      </c>
      <c r="E17" s="252"/>
    </row>
    <row r="18" spans="1:5" x14ac:dyDescent="0.2">
      <c r="A18" s="82">
        <v>2011</v>
      </c>
      <c r="B18" s="264" t="s">
        <v>1759</v>
      </c>
      <c r="C18" s="251">
        <v>1299060</v>
      </c>
      <c r="D18" s="251">
        <v>35573</v>
      </c>
      <c r="E18" s="252"/>
    </row>
    <row r="19" spans="1:5" x14ac:dyDescent="0.2">
      <c r="A19" s="82">
        <v>2012</v>
      </c>
      <c r="B19" s="264" t="s">
        <v>1760</v>
      </c>
      <c r="C19" s="251">
        <v>1335671</v>
      </c>
      <c r="D19" s="251">
        <v>27389</v>
      </c>
      <c r="E19" s="252"/>
    </row>
    <row r="20" spans="1:5" x14ac:dyDescent="0.2">
      <c r="A20" s="82">
        <v>2013</v>
      </c>
      <c r="B20" s="264" t="s">
        <v>1761</v>
      </c>
      <c r="C20" s="251">
        <v>1387421</v>
      </c>
      <c r="D20" s="251">
        <v>37764</v>
      </c>
      <c r="E20" s="252"/>
    </row>
    <row r="21" spans="1:5" x14ac:dyDescent="0.2">
      <c r="A21" s="82">
        <v>2014</v>
      </c>
      <c r="B21" s="264" t="s">
        <v>1762</v>
      </c>
      <c r="C21" s="251">
        <v>1435303</v>
      </c>
      <c r="D21" s="251">
        <v>38055</v>
      </c>
      <c r="E21" s="252"/>
    </row>
    <row r="22" spans="1:5" x14ac:dyDescent="0.2">
      <c r="A22" s="82">
        <v>2015</v>
      </c>
      <c r="B22" s="264" t="s">
        <v>1763</v>
      </c>
      <c r="C22" s="251">
        <v>1505250</v>
      </c>
      <c r="D22" s="251">
        <v>41910</v>
      </c>
      <c r="E22" s="252"/>
    </row>
    <row r="23" spans="1:5" x14ac:dyDescent="0.2">
      <c r="A23" s="82">
        <v>2016</v>
      </c>
      <c r="B23" s="264" t="s">
        <v>1764</v>
      </c>
      <c r="C23" s="251">
        <v>1592063</v>
      </c>
      <c r="D23" s="251">
        <v>56808</v>
      </c>
      <c r="E23" s="252"/>
    </row>
    <row r="24" spans="1:5" x14ac:dyDescent="0.2">
      <c r="A24" s="82">
        <v>2017</v>
      </c>
      <c r="B24" s="264" t="s">
        <v>1765</v>
      </c>
      <c r="C24" s="251">
        <v>1694618</v>
      </c>
      <c r="D24" s="251">
        <v>70381</v>
      </c>
      <c r="E24" s="252"/>
    </row>
    <row r="25" spans="1:5" x14ac:dyDescent="0.2">
      <c r="A25" s="82">
        <v>2018</v>
      </c>
      <c r="B25" s="264" t="s">
        <v>1766</v>
      </c>
      <c r="C25" s="251">
        <v>1766168</v>
      </c>
      <c r="D25" s="251">
        <v>48300</v>
      </c>
      <c r="E25" s="252"/>
    </row>
    <row r="26" spans="1:5" x14ac:dyDescent="0.2">
      <c r="A26" s="82">
        <v>2019</v>
      </c>
      <c r="B26" s="264" t="s">
        <v>1146</v>
      </c>
      <c r="C26" s="251">
        <v>1800138</v>
      </c>
      <c r="D26" s="251">
        <v>39138</v>
      </c>
      <c r="E26" s="252"/>
    </row>
    <row r="27" spans="1:5" x14ac:dyDescent="0.2">
      <c r="A27" s="82">
        <v>2020</v>
      </c>
      <c r="B27" s="264" t="s">
        <v>1156</v>
      </c>
      <c r="C27" s="251">
        <v>1758496</v>
      </c>
      <c r="D27" s="251">
        <v>-54203</v>
      </c>
      <c r="E27" s="252"/>
    </row>
    <row r="28" spans="1:5" x14ac:dyDescent="0.2">
      <c r="A28" s="82">
        <v>2021</v>
      </c>
      <c r="B28" s="264" t="s">
        <v>1166</v>
      </c>
      <c r="C28" s="251">
        <v>1837975</v>
      </c>
      <c r="D28" s="251">
        <v>57608</v>
      </c>
    </row>
    <row r="29" spans="1:5" x14ac:dyDescent="0.2">
      <c r="A29" s="82">
        <v>2022</v>
      </c>
      <c r="B29" s="264" t="s">
        <v>1174</v>
      </c>
      <c r="C29" s="251">
        <v>1910627</v>
      </c>
      <c r="D29" s="251">
        <v>60628</v>
      </c>
    </row>
    <row r="30" spans="1:5" x14ac:dyDescent="0.2">
      <c r="A30" s="82">
        <v>2023</v>
      </c>
      <c r="B30" s="264" t="s">
        <v>1767</v>
      </c>
      <c r="C30" s="82">
        <v>1988746</v>
      </c>
      <c r="D30" s="251">
        <v>55784</v>
      </c>
    </row>
  </sheetData>
  <mergeCells count="1">
    <mergeCell ref="H1:I1"/>
  </mergeCells>
  <hyperlinks>
    <hyperlink ref="H1:I1" location="Index!A1" display="Regresar al Índice" xr:uid="{196262F0-AC91-4CA5-BB46-1AFA51261BCB}"/>
  </hyperlink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87850-4F8B-45D3-9D43-8B9F8DF3E441}">
  <sheetPr codeName="Hoja60"/>
  <dimension ref="A1:J39"/>
  <sheetViews>
    <sheetView workbookViewId="0"/>
  </sheetViews>
  <sheetFormatPr baseColWidth="10" defaultColWidth="9.140625" defaultRowHeight="12.75" x14ac:dyDescent="0.2"/>
  <cols>
    <col min="1" max="1" width="60.7109375" style="82" customWidth="1" collapsed="1"/>
    <col min="2" max="3" width="20.7109375" style="82" customWidth="1" collapsed="1"/>
    <col min="4" max="4" width="8.28515625" style="82" bestFit="1" customWidth="1" collapsed="1"/>
    <col min="5" max="5" width="4.7109375" style="82" customWidth="1" collapsed="1"/>
    <col min="6" max="8" width="3.7109375" style="82" customWidth="1" collapsed="1"/>
    <col min="9" max="10" width="9.140625" style="82" customWidth="1" collapsed="1"/>
    <col min="11" max="16384" width="9.140625" style="82"/>
  </cols>
  <sheetData>
    <row r="1" spans="1:9" ht="15" x14ac:dyDescent="0.25">
      <c r="A1" s="27" t="s">
        <v>1873</v>
      </c>
      <c r="B1" s="82" t="s">
        <v>53</v>
      </c>
      <c r="C1" s="82" t="s">
        <v>53</v>
      </c>
      <c r="D1" s="82" t="s">
        <v>53</v>
      </c>
      <c r="E1" s="82" t="s">
        <v>53</v>
      </c>
      <c r="F1" s="82" t="s">
        <v>53</v>
      </c>
      <c r="G1" s="82" t="s">
        <v>53</v>
      </c>
      <c r="H1" s="151" t="s">
        <v>1294</v>
      </c>
      <c r="I1" s="151"/>
    </row>
    <row r="2" spans="1:9" x14ac:dyDescent="0.2">
      <c r="A2" s="82" t="s">
        <v>141</v>
      </c>
      <c r="B2" s="82" t="s">
        <v>53</v>
      </c>
      <c r="C2" s="82" t="s">
        <v>53</v>
      </c>
      <c r="D2" s="82" t="s">
        <v>53</v>
      </c>
      <c r="E2" s="82" t="s">
        <v>53</v>
      </c>
      <c r="F2" s="82" t="s">
        <v>53</v>
      </c>
      <c r="G2" s="82" t="s">
        <v>53</v>
      </c>
      <c r="H2" s="82" t="s">
        <v>53</v>
      </c>
    </row>
    <row r="6" spans="1:9" x14ac:dyDescent="0.2">
      <c r="A6" s="82" t="s">
        <v>2</v>
      </c>
      <c r="B6" s="82" t="s">
        <v>1115</v>
      </c>
      <c r="C6" s="82" t="s">
        <v>1769</v>
      </c>
      <c r="D6" s="82" t="s">
        <v>959</v>
      </c>
    </row>
    <row r="7" spans="1:9" x14ac:dyDescent="0.2">
      <c r="A7" s="82" t="s">
        <v>26</v>
      </c>
      <c r="B7" s="251">
        <v>598307</v>
      </c>
      <c r="C7" s="251">
        <v>586823</v>
      </c>
      <c r="D7" s="251">
        <v>-11484</v>
      </c>
    </row>
    <row r="8" spans="1:9" x14ac:dyDescent="0.2">
      <c r="A8" s="82" t="s">
        <v>31</v>
      </c>
      <c r="B8" s="251">
        <v>750470</v>
      </c>
      <c r="C8" s="251">
        <v>750280</v>
      </c>
      <c r="D8" s="251">
        <v>-190</v>
      </c>
      <c r="E8" s="82">
        <f>_xlfn.RANK.EQ(D8,$D$8:$D$39,0)</f>
        <v>32</v>
      </c>
    </row>
    <row r="9" spans="1:9" x14ac:dyDescent="0.2">
      <c r="A9" s="82" t="s">
        <v>15</v>
      </c>
      <c r="B9" s="251">
        <v>159520</v>
      </c>
      <c r="C9" s="251">
        <v>160276</v>
      </c>
      <c r="D9" s="251">
        <v>756</v>
      </c>
      <c r="E9" s="82">
        <f t="shared" ref="E9:E39" si="0">_xlfn.RANK.EQ(D9,$D$8:$D$39,0)</f>
        <v>31</v>
      </c>
    </row>
    <row r="10" spans="1:9" x14ac:dyDescent="0.2">
      <c r="A10" s="82" t="s">
        <v>18</v>
      </c>
      <c r="B10" s="251">
        <v>215779</v>
      </c>
      <c r="C10" s="251">
        <v>217650</v>
      </c>
      <c r="D10" s="251">
        <v>1871</v>
      </c>
      <c r="E10" s="82">
        <f t="shared" si="0"/>
        <v>30</v>
      </c>
    </row>
    <row r="11" spans="1:9" x14ac:dyDescent="0.2">
      <c r="A11" s="82" t="s">
        <v>33</v>
      </c>
      <c r="B11" s="251">
        <v>194743</v>
      </c>
      <c r="C11" s="251">
        <v>197258</v>
      </c>
      <c r="D11" s="251">
        <v>2515</v>
      </c>
      <c r="E11" s="82">
        <f t="shared" si="0"/>
        <v>29</v>
      </c>
    </row>
    <row r="12" spans="1:9" x14ac:dyDescent="0.2">
      <c r="A12" s="82" t="s">
        <v>11</v>
      </c>
      <c r="B12" s="251">
        <v>147281</v>
      </c>
      <c r="C12" s="251">
        <v>150147</v>
      </c>
      <c r="D12" s="251">
        <v>2866</v>
      </c>
      <c r="E12" s="82">
        <f t="shared" si="0"/>
        <v>28</v>
      </c>
    </row>
    <row r="13" spans="1:9" x14ac:dyDescent="0.2">
      <c r="A13" s="82" t="s">
        <v>21</v>
      </c>
      <c r="B13" s="251">
        <v>218200</v>
      </c>
      <c r="C13" s="251">
        <v>222029</v>
      </c>
      <c r="D13" s="251">
        <v>3829</v>
      </c>
      <c r="E13" s="82">
        <f t="shared" si="0"/>
        <v>27</v>
      </c>
    </row>
    <row r="14" spans="1:9" x14ac:dyDescent="0.2">
      <c r="A14" s="82" t="s">
        <v>17</v>
      </c>
      <c r="B14" s="251">
        <v>474615</v>
      </c>
      <c r="C14" s="251">
        <v>478548</v>
      </c>
      <c r="D14" s="251">
        <v>3933</v>
      </c>
      <c r="E14" s="82">
        <f t="shared" si="0"/>
        <v>26</v>
      </c>
    </row>
    <row r="15" spans="1:9" x14ac:dyDescent="0.2">
      <c r="A15" s="82" t="s">
        <v>12</v>
      </c>
      <c r="B15" s="251">
        <v>256778</v>
      </c>
      <c r="C15" s="251">
        <v>260941</v>
      </c>
      <c r="D15" s="251">
        <v>4163</v>
      </c>
      <c r="E15" s="82">
        <f t="shared" si="0"/>
        <v>25</v>
      </c>
    </row>
    <row r="16" spans="1:9" x14ac:dyDescent="0.2">
      <c r="A16" s="82" t="s">
        <v>30</v>
      </c>
      <c r="B16" s="251">
        <v>109884</v>
      </c>
      <c r="C16" s="251">
        <v>114467</v>
      </c>
      <c r="D16" s="251">
        <v>4583</v>
      </c>
      <c r="E16" s="82">
        <f t="shared" si="0"/>
        <v>24</v>
      </c>
    </row>
    <row r="17" spans="1:5" x14ac:dyDescent="0.2">
      <c r="A17" s="82" t="s">
        <v>6</v>
      </c>
      <c r="B17" s="251">
        <v>137105</v>
      </c>
      <c r="C17" s="251">
        <v>142081</v>
      </c>
      <c r="D17" s="251">
        <v>4976</v>
      </c>
      <c r="E17" s="82">
        <f t="shared" si="0"/>
        <v>23</v>
      </c>
    </row>
    <row r="18" spans="1:5" x14ac:dyDescent="0.2">
      <c r="A18" s="82" t="s">
        <v>7</v>
      </c>
      <c r="B18" s="251">
        <v>241142</v>
      </c>
      <c r="C18" s="251">
        <v>247892</v>
      </c>
      <c r="D18" s="251">
        <v>6750</v>
      </c>
      <c r="E18" s="82">
        <f t="shared" si="0"/>
        <v>22</v>
      </c>
    </row>
    <row r="19" spans="1:5" x14ac:dyDescent="0.2">
      <c r="A19" s="82" t="s">
        <v>28</v>
      </c>
      <c r="B19" s="251">
        <v>236579</v>
      </c>
      <c r="C19" s="251">
        <v>243907</v>
      </c>
      <c r="D19" s="251">
        <v>7328</v>
      </c>
      <c r="E19" s="82">
        <f t="shared" si="0"/>
        <v>21</v>
      </c>
    </row>
    <row r="20" spans="1:5" x14ac:dyDescent="0.2">
      <c r="A20" s="82" t="s">
        <v>19</v>
      </c>
      <c r="B20" s="251">
        <v>172495</v>
      </c>
      <c r="C20" s="251">
        <v>182215</v>
      </c>
      <c r="D20" s="251">
        <v>9720</v>
      </c>
      <c r="E20" s="82">
        <f t="shared" si="0"/>
        <v>20</v>
      </c>
    </row>
    <row r="21" spans="1:5" x14ac:dyDescent="0.2">
      <c r="A21" s="82" t="s">
        <v>32</v>
      </c>
      <c r="B21" s="251">
        <v>414439</v>
      </c>
      <c r="C21" s="251">
        <v>425668</v>
      </c>
      <c r="D21" s="251">
        <v>11229</v>
      </c>
      <c r="E21" s="82">
        <f t="shared" si="0"/>
        <v>19</v>
      </c>
    </row>
    <row r="22" spans="1:5" x14ac:dyDescent="0.2">
      <c r="A22" s="82" t="s">
        <v>16</v>
      </c>
      <c r="B22" s="251">
        <v>256643</v>
      </c>
      <c r="C22" s="251">
        <v>268862</v>
      </c>
      <c r="D22" s="251">
        <v>12219</v>
      </c>
      <c r="E22" s="82">
        <f t="shared" si="0"/>
        <v>18</v>
      </c>
    </row>
    <row r="23" spans="1:5" x14ac:dyDescent="0.2">
      <c r="A23" s="82" t="s">
        <v>5</v>
      </c>
      <c r="B23" s="251">
        <v>210207</v>
      </c>
      <c r="C23" s="251">
        <v>223128</v>
      </c>
      <c r="D23" s="251">
        <v>12921</v>
      </c>
      <c r="E23" s="82">
        <f t="shared" si="0"/>
        <v>17</v>
      </c>
    </row>
    <row r="24" spans="1:5" x14ac:dyDescent="0.2">
      <c r="A24" s="82" t="s">
        <v>29</v>
      </c>
      <c r="B24" s="251">
        <v>700924</v>
      </c>
      <c r="C24" s="251">
        <v>714025</v>
      </c>
      <c r="D24" s="251">
        <v>13101</v>
      </c>
      <c r="E24" s="82">
        <f t="shared" si="0"/>
        <v>16</v>
      </c>
    </row>
    <row r="25" spans="1:5" x14ac:dyDescent="0.2">
      <c r="A25" s="82" t="s">
        <v>3</v>
      </c>
      <c r="B25" s="251">
        <v>342215</v>
      </c>
      <c r="C25" s="251">
        <v>355756</v>
      </c>
      <c r="D25" s="251">
        <v>13541</v>
      </c>
      <c r="E25" s="82">
        <f t="shared" si="0"/>
        <v>15</v>
      </c>
    </row>
    <row r="26" spans="1:5" x14ac:dyDescent="0.2">
      <c r="A26" s="82" t="s">
        <v>27</v>
      </c>
      <c r="B26" s="251">
        <v>607801</v>
      </c>
      <c r="C26" s="251">
        <v>624847</v>
      </c>
      <c r="D26" s="251">
        <v>17046</v>
      </c>
      <c r="E26" s="82">
        <f t="shared" si="0"/>
        <v>14</v>
      </c>
    </row>
    <row r="27" spans="1:5" x14ac:dyDescent="0.2">
      <c r="A27" s="82" t="s">
        <v>25</v>
      </c>
      <c r="B27" s="251">
        <v>461059</v>
      </c>
      <c r="C27" s="251">
        <v>478489</v>
      </c>
      <c r="D27" s="251">
        <v>17430</v>
      </c>
      <c r="E27" s="82">
        <f t="shared" si="0"/>
        <v>13</v>
      </c>
    </row>
    <row r="28" spans="1:5" x14ac:dyDescent="0.2">
      <c r="A28" s="82" t="s">
        <v>22</v>
      </c>
      <c r="B28" s="251">
        <v>628792</v>
      </c>
      <c r="C28" s="251">
        <v>646699</v>
      </c>
      <c r="D28" s="251">
        <v>17907</v>
      </c>
      <c r="E28" s="82">
        <f t="shared" si="0"/>
        <v>12</v>
      </c>
    </row>
    <row r="29" spans="1:5" x14ac:dyDescent="0.2">
      <c r="A29" s="82" t="s">
        <v>8</v>
      </c>
      <c r="B29" s="251">
        <v>962905</v>
      </c>
      <c r="C29" s="251">
        <v>989672</v>
      </c>
      <c r="D29" s="251">
        <v>26767</v>
      </c>
      <c r="E29" s="82">
        <f t="shared" si="0"/>
        <v>11</v>
      </c>
    </row>
    <row r="30" spans="1:5" x14ac:dyDescent="0.2">
      <c r="A30" s="82" t="s">
        <v>4</v>
      </c>
      <c r="B30" s="251">
        <v>1042740</v>
      </c>
      <c r="C30" s="251">
        <v>1074786</v>
      </c>
      <c r="D30" s="251">
        <v>32046</v>
      </c>
      <c r="E30" s="82">
        <f t="shared" si="0"/>
        <v>10</v>
      </c>
    </row>
    <row r="31" spans="1:5" x14ac:dyDescent="0.2">
      <c r="A31" s="82" t="s">
        <v>23</v>
      </c>
      <c r="B31" s="251">
        <v>662609</v>
      </c>
      <c r="C31" s="251">
        <v>697978</v>
      </c>
      <c r="D31" s="251">
        <v>35369</v>
      </c>
      <c r="E31" s="82">
        <f t="shared" si="0"/>
        <v>9</v>
      </c>
    </row>
    <row r="32" spans="1:5" x14ac:dyDescent="0.2">
      <c r="A32" s="82" t="s">
        <v>24</v>
      </c>
      <c r="B32" s="251">
        <v>468732</v>
      </c>
      <c r="C32" s="251">
        <v>507573</v>
      </c>
      <c r="D32" s="251">
        <v>38841</v>
      </c>
      <c r="E32" s="82">
        <f t="shared" si="0"/>
        <v>8</v>
      </c>
    </row>
    <row r="33" spans="1:5" x14ac:dyDescent="0.2">
      <c r="A33" s="82" t="s">
        <v>10</v>
      </c>
      <c r="B33" s="251">
        <v>825159</v>
      </c>
      <c r="C33" s="251">
        <v>864418</v>
      </c>
      <c r="D33" s="251">
        <v>39259</v>
      </c>
      <c r="E33" s="82">
        <f t="shared" si="0"/>
        <v>7</v>
      </c>
    </row>
    <row r="34" spans="1:5" x14ac:dyDescent="0.2">
      <c r="A34" s="82" t="s">
        <v>13</v>
      </c>
      <c r="B34" s="251">
        <v>1732700</v>
      </c>
      <c r="C34" s="251">
        <v>1780259</v>
      </c>
      <c r="D34" s="251">
        <v>47559</v>
      </c>
      <c r="E34" s="82">
        <f t="shared" si="0"/>
        <v>6</v>
      </c>
    </row>
    <row r="35" spans="1:5" x14ac:dyDescent="0.2">
      <c r="A35" s="82" t="s">
        <v>14</v>
      </c>
      <c r="B35" s="251">
        <v>1041993</v>
      </c>
      <c r="C35" s="251">
        <v>1090244</v>
      </c>
      <c r="D35" s="251">
        <v>48251</v>
      </c>
      <c r="E35" s="82">
        <f t="shared" si="0"/>
        <v>5</v>
      </c>
    </row>
    <row r="36" spans="1:5" x14ac:dyDescent="0.2">
      <c r="A36" s="82" t="s">
        <v>0</v>
      </c>
      <c r="B36" s="251">
        <v>1932962</v>
      </c>
      <c r="C36" s="251">
        <v>1988746</v>
      </c>
      <c r="D36" s="251">
        <v>55784</v>
      </c>
      <c r="E36" s="82">
        <f t="shared" si="0"/>
        <v>4</v>
      </c>
    </row>
    <row r="37" spans="1:5" x14ac:dyDescent="0.2">
      <c r="A37" s="82" t="s">
        <v>9</v>
      </c>
      <c r="B37" s="251">
        <v>3394982</v>
      </c>
      <c r="C37" s="251">
        <v>3457511</v>
      </c>
      <c r="D37" s="251">
        <v>62529</v>
      </c>
      <c r="E37" s="82">
        <f t="shared" si="0"/>
        <v>3</v>
      </c>
    </row>
    <row r="38" spans="1:5" x14ac:dyDescent="0.2">
      <c r="A38" s="82" t="s">
        <v>20</v>
      </c>
      <c r="B38" s="251">
        <v>1773136</v>
      </c>
      <c r="C38" s="251">
        <v>1853700</v>
      </c>
      <c r="D38" s="251">
        <v>80564</v>
      </c>
      <c r="E38" s="82">
        <f t="shared" si="0"/>
        <v>2</v>
      </c>
    </row>
    <row r="39" spans="1:5" x14ac:dyDescent="0.2">
      <c r="A39" s="82" t="s">
        <v>1</v>
      </c>
      <c r="B39" s="251">
        <v>21372896</v>
      </c>
      <c r="C39" s="251">
        <v>21996875</v>
      </c>
      <c r="D39" s="251">
        <v>623979</v>
      </c>
      <c r="E39" s="82">
        <f t="shared" si="0"/>
        <v>1</v>
      </c>
    </row>
  </sheetData>
  <mergeCells count="1">
    <mergeCell ref="H1:I1"/>
  </mergeCells>
  <hyperlinks>
    <hyperlink ref="H1:I1" location="Index!A1" display="Regresar al Índice" xr:uid="{16A542DE-580A-40C8-810B-95C2B75840DB}"/>
  </hyperlink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5836C-4857-4590-99FB-53EE6795BF40}">
  <sheetPr codeName="Hoja62"/>
  <dimension ref="A1:J39"/>
  <sheetViews>
    <sheetView workbookViewId="0"/>
  </sheetViews>
  <sheetFormatPr baseColWidth="10" defaultColWidth="9.140625" defaultRowHeight="12.75" x14ac:dyDescent="0.2"/>
  <cols>
    <col min="1" max="1" width="60.7109375" style="82" customWidth="1" collapsed="1"/>
    <col min="2" max="3" width="20.7109375" style="82" customWidth="1" collapsed="1"/>
    <col min="4" max="4" width="11.7109375" style="82" customWidth="1" collapsed="1"/>
    <col min="5" max="5" width="4.7109375" style="82" customWidth="1" collapsed="1"/>
    <col min="6" max="8" width="3.7109375" style="82" customWidth="1" collapsed="1"/>
    <col min="9" max="10" width="9.140625" style="82" customWidth="1" collapsed="1"/>
    <col min="11" max="16384" width="9.140625" style="82"/>
  </cols>
  <sheetData>
    <row r="1" spans="1:9" ht="15" x14ac:dyDescent="0.25">
      <c r="A1" s="27" t="s">
        <v>1874</v>
      </c>
      <c r="B1" s="82" t="s">
        <v>53</v>
      </c>
      <c r="C1" s="82" t="s">
        <v>53</v>
      </c>
      <c r="D1" s="82" t="s">
        <v>53</v>
      </c>
      <c r="E1" s="82" t="s">
        <v>53</v>
      </c>
      <c r="F1" s="82" t="s">
        <v>53</v>
      </c>
      <c r="G1" s="82" t="s">
        <v>53</v>
      </c>
      <c r="H1" s="151" t="s">
        <v>1294</v>
      </c>
      <c r="I1" s="151"/>
    </row>
    <row r="2" spans="1:9" x14ac:dyDescent="0.2">
      <c r="A2" s="82" t="s">
        <v>141</v>
      </c>
      <c r="B2" s="82" t="s">
        <v>53</v>
      </c>
      <c r="C2" s="82" t="s">
        <v>53</v>
      </c>
      <c r="D2" s="82" t="s">
        <v>53</v>
      </c>
      <c r="E2" s="82" t="s">
        <v>53</v>
      </c>
      <c r="F2" s="82" t="s">
        <v>53</v>
      </c>
      <c r="G2" s="82" t="s">
        <v>53</v>
      </c>
      <c r="H2" s="82" t="s">
        <v>53</v>
      </c>
    </row>
    <row r="6" spans="1:9" x14ac:dyDescent="0.2">
      <c r="A6" s="82" t="s">
        <v>2</v>
      </c>
      <c r="B6" s="82" t="s">
        <v>1115</v>
      </c>
      <c r="C6" s="82" t="s">
        <v>1769</v>
      </c>
      <c r="D6" s="82" t="s">
        <v>960</v>
      </c>
    </row>
    <row r="7" spans="1:9" x14ac:dyDescent="0.2">
      <c r="A7" s="82" t="s">
        <v>26</v>
      </c>
      <c r="B7" s="251">
        <v>598307</v>
      </c>
      <c r="C7" s="251">
        <v>586823</v>
      </c>
      <c r="D7" s="253">
        <v>-1.9194159520112608E-2</v>
      </c>
      <c r="E7" s="82">
        <f>_xlfn.RANK.EQ(D7,$D$7:$D$39,0)</f>
        <v>33</v>
      </c>
    </row>
    <row r="8" spans="1:9" x14ac:dyDescent="0.2">
      <c r="A8" s="82" t="s">
        <v>31</v>
      </c>
      <c r="B8" s="251">
        <v>750470</v>
      </c>
      <c r="C8" s="251">
        <v>750280</v>
      </c>
      <c r="D8" s="253">
        <v>-2.531746772023169E-4</v>
      </c>
      <c r="E8" s="82">
        <f t="shared" ref="E8:E39" si="0">_xlfn.RANK.EQ(D8,$D$7:$D$39,0)</f>
        <v>32</v>
      </c>
    </row>
    <row r="9" spans="1:9" x14ac:dyDescent="0.2">
      <c r="A9" s="82" t="s">
        <v>15</v>
      </c>
      <c r="B9" s="251">
        <v>159520</v>
      </c>
      <c r="C9" s="251">
        <v>160276</v>
      </c>
      <c r="D9" s="253">
        <v>4.7392176529588159E-3</v>
      </c>
      <c r="E9" s="82">
        <f t="shared" si="0"/>
        <v>31</v>
      </c>
    </row>
    <row r="10" spans="1:9" x14ac:dyDescent="0.2">
      <c r="A10" s="82" t="s">
        <v>17</v>
      </c>
      <c r="B10" s="251">
        <v>474615</v>
      </c>
      <c r="C10" s="251">
        <v>478548</v>
      </c>
      <c r="D10" s="253">
        <v>8.2867166018774086E-3</v>
      </c>
      <c r="E10" s="82">
        <f t="shared" si="0"/>
        <v>30</v>
      </c>
    </row>
    <row r="11" spans="1:9" x14ac:dyDescent="0.2">
      <c r="A11" s="82" t="s">
        <v>18</v>
      </c>
      <c r="B11" s="251">
        <v>215779</v>
      </c>
      <c r="C11" s="251">
        <v>217650</v>
      </c>
      <c r="D11" s="253">
        <v>8.6709086611764796E-3</v>
      </c>
      <c r="E11" s="82">
        <f t="shared" si="0"/>
        <v>29</v>
      </c>
    </row>
    <row r="12" spans="1:9" x14ac:dyDescent="0.2">
      <c r="A12" s="82" t="s">
        <v>33</v>
      </c>
      <c r="B12" s="251">
        <v>194743</v>
      </c>
      <c r="C12" s="251">
        <v>197258</v>
      </c>
      <c r="D12" s="253">
        <v>1.2914456488808401E-2</v>
      </c>
      <c r="E12" s="82">
        <f t="shared" si="0"/>
        <v>28</v>
      </c>
    </row>
    <row r="13" spans="1:9" x14ac:dyDescent="0.2">
      <c r="A13" s="82" t="s">
        <v>12</v>
      </c>
      <c r="B13" s="251">
        <v>256778</v>
      </c>
      <c r="C13" s="251">
        <v>260941</v>
      </c>
      <c r="D13" s="253">
        <v>1.6212448106925015E-2</v>
      </c>
      <c r="E13" s="82">
        <f t="shared" si="0"/>
        <v>27</v>
      </c>
    </row>
    <row r="14" spans="1:9" x14ac:dyDescent="0.2">
      <c r="A14" s="82" t="s">
        <v>21</v>
      </c>
      <c r="B14" s="251">
        <v>218200</v>
      </c>
      <c r="C14" s="251">
        <v>222029</v>
      </c>
      <c r="D14" s="253">
        <v>1.7548120989917537E-2</v>
      </c>
      <c r="E14" s="82">
        <f t="shared" si="0"/>
        <v>26</v>
      </c>
    </row>
    <row r="15" spans="1:9" x14ac:dyDescent="0.2">
      <c r="A15" s="82" t="s">
        <v>9</v>
      </c>
      <c r="B15" s="251">
        <v>3394982</v>
      </c>
      <c r="C15" s="251">
        <v>3457511</v>
      </c>
      <c r="D15" s="253">
        <v>1.8418065250419557E-2</v>
      </c>
      <c r="E15" s="82">
        <f t="shared" si="0"/>
        <v>25</v>
      </c>
    </row>
    <row r="16" spans="1:9" x14ac:dyDescent="0.2">
      <c r="A16" s="82" t="s">
        <v>29</v>
      </c>
      <c r="B16" s="251">
        <v>700924</v>
      </c>
      <c r="C16" s="251">
        <v>714025</v>
      </c>
      <c r="D16" s="253">
        <v>1.8691042110128953E-2</v>
      </c>
      <c r="E16" s="82">
        <f t="shared" si="0"/>
        <v>24</v>
      </c>
    </row>
    <row r="17" spans="1:5" x14ac:dyDescent="0.2">
      <c r="A17" s="82" t="s">
        <v>11</v>
      </c>
      <c r="B17" s="251">
        <v>147281</v>
      </c>
      <c r="C17" s="251">
        <v>150147</v>
      </c>
      <c r="D17" s="253">
        <v>1.9459400737366073E-2</v>
      </c>
      <c r="E17" s="82">
        <f t="shared" si="0"/>
        <v>23</v>
      </c>
    </row>
    <row r="18" spans="1:5" x14ac:dyDescent="0.2">
      <c r="A18" s="82" t="s">
        <v>32</v>
      </c>
      <c r="B18" s="251">
        <v>414439</v>
      </c>
      <c r="C18" s="251">
        <v>425668</v>
      </c>
      <c r="D18" s="253">
        <v>2.7094457809231365E-2</v>
      </c>
      <c r="E18" s="82">
        <f t="shared" si="0"/>
        <v>22</v>
      </c>
    </row>
    <row r="19" spans="1:5" x14ac:dyDescent="0.2">
      <c r="A19" s="82" t="s">
        <v>13</v>
      </c>
      <c r="B19" s="251">
        <v>1732700</v>
      </c>
      <c r="C19" s="251">
        <v>1780259</v>
      </c>
      <c r="D19" s="253">
        <v>2.7447913660760603E-2</v>
      </c>
      <c r="E19" s="82">
        <f t="shared" si="0"/>
        <v>21</v>
      </c>
    </row>
    <row r="20" spans="1:5" x14ac:dyDescent="0.2">
      <c r="A20" s="82" t="s">
        <v>8</v>
      </c>
      <c r="B20" s="251">
        <v>962905</v>
      </c>
      <c r="C20" s="251">
        <v>989672</v>
      </c>
      <c r="D20" s="253">
        <v>2.779817323619671E-2</v>
      </c>
      <c r="E20" s="82">
        <f t="shared" si="0"/>
        <v>20</v>
      </c>
    </row>
    <row r="21" spans="1:5" x14ac:dyDescent="0.2">
      <c r="A21" s="82" t="s">
        <v>7</v>
      </c>
      <c r="B21" s="251">
        <v>241142</v>
      </c>
      <c r="C21" s="251">
        <v>247892</v>
      </c>
      <c r="D21" s="253">
        <v>2.7991805658077018E-2</v>
      </c>
      <c r="E21" s="82">
        <f t="shared" si="0"/>
        <v>19</v>
      </c>
    </row>
    <row r="22" spans="1:5" x14ac:dyDescent="0.2">
      <c r="A22" s="82" t="s">
        <v>27</v>
      </c>
      <c r="B22" s="251">
        <v>607801</v>
      </c>
      <c r="C22" s="251">
        <v>624847</v>
      </c>
      <c r="D22" s="253">
        <v>2.8045363531813861E-2</v>
      </c>
      <c r="E22" s="82">
        <f t="shared" si="0"/>
        <v>18</v>
      </c>
    </row>
    <row r="23" spans="1:5" x14ac:dyDescent="0.2">
      <c r="A23" s="82" t="s">
        <v>22</v>
      </c>
      <c r="B23" s="251">
        <v>628792</v>
      </c>
      <c r="C23" s="251">
        <v>646699</v>
      </c>
      <c r="D23" s="253">
        <v>2.847841575592569E-2</v>
      </c>
      <c r="E23" s="82">
        <f t="shared" si="0"/>
        <v>17</v>
      </c>
    </row>
    <row r="24" spans="1:5" x14ac:dyDescent="0.2">
      <c r="A24" s="82" t="s">
        <v>0</v>
      </c>
      <c r="B24" s="251">
        <v>1932962</v>
      </c>
      <c r="C24" s="251">
        <v>1988746</v>
      </c>
      <c r="D24" s="253">
        <v>2.8859336086275889E-2</v>
      </c>
      <c r="E24" s="82">
        <f t="shared" si="0"/>
        <v>16</v>
      </c>
    </row>
    <row r="25" spans="1:5" x14ac:dyDescent="0.2">
      <c r="A25" s="82" t="s">
        <v>1</v>
      </c>
      <c r="B25" s="251">
        <v>21372896</v>
      </c>
      <c r="C25" s="251">
        <v>21996875</v>
      </c>
      <c r="D25" s="253">
        <v>2.9194873731664739E-2</v>
      </c>
      <c r="E25" s="82">
        <f t="shared" si="0"/>
        <v>15</v>
      </c>
    </row>
    <row r="26" spans="1:5" x14ac:dyDescent="0.2">
      <c r="A26" s="82" t="s">
        <v>4</v>
      </c>
      <c r="B26" s="251">
        <v>1042740</v>
      </c>
      <c r="C26" s="251">
        <v>1074786</v>
      </c>
      <c r="D26" s="253">
        <v>3.0732493238966541E-2</v>
      </c>
      <c r="E26" s="82">
        <f t="shared" si="0"/>
        <v>14</v>
      </c>
    </row>
    <row r="27" spans="1:5" x14ac:dyDescent="0.2">
      <c r="A27" s="82" t="s">
        <v>28</v>
      </c>
      <c r="B27" s="251">
        <v>236579</v>
      </c>
      <c r="C27" s="251">
        <v>243907</v>
      </c>
      <c r="D27" s="253">
        <v>3.0974854065660917E-2</v>
      </c>
      <c r="E27" s="82">
        <f t="shared" si="0"/>
        <v>13</v>
      </c>
    </row>
    <row r="28" spans="1:5" x14ac:dyDescent="0.2">
      <c r="A28" s="82" t="s">
        <v>6</v>
      </c>
      <c r="B28" s="251">
        <v>137105</v>
      </c>
      <c r="C28" s="251">
        <v>142081</v>
      </c>
      <c r="D28" s="253">
        <v>3.6293351810656072E-2</v>
      </c>
      <c r="E28" s="82">
        <f t="shared" si="0"/>
        <v>12</v>
      </c>
    </row>
    <row r="29" spans="1:5" x14ac:dyDescent="0.2">
      <c r="A29" s="82" t="s">
        <v>25</v>
      </c>
      <c r="B29" s="251">
        <v>461059</v>
      </c>
      <c r="C29" s="251">
        <v>478489</v>
      </c>
      <c r="D29" s="253">
        <v>3.7804272338247458E-2</v>
      </c>
      <c r="E29" s="82">
        <f t="shared" si="0"/>
        <v>11</v>
      </c>
    </row>
    <row r="30" spans="1:5" x14ac:dyDescent="0.2">
      <c r="A30" s="82" t="s">
        <v>3</v>
      </c>
      <c r="B30" s="251">
        <v>342215</v>
      </c>
      <c r="C30" s="251">
        <v>355756</v>
      </c>
      <c r="D30" s="253">
        <v>3.9568692196426225E-2</v>
      </c>
      <c r="E30" s="82">
        <f t="shared" si="0"/>
        <v>10</v>
      </c>
    </row>
    <row r="31" spans="1:5" x14ac:dyDescent="0.2">
      <c r="A31" s="82" t="s">
        <v>30</v>
      </c>
      <c r="B31" s="251">
        <v>109884</v>
      </c>
      <c r="C31" s="251">
        <v>114467</v>
      </c>
      <c r="D31" s="253">
        <v>4.1707618943613189E-2</v>
      </c>
      <c r="E31" s="82">
        <f t="shared" si="0"/>
        <v>9</v>
      </c>
    </row>
    <row r="32" spans="1:5" x14ac:dyDescent="0.2">
      <c r="A32" s="82" t="s">
        <v>20</v>
      </c>
      <c r="B32" s="251">
        <v>1773136</v>
      </c>
      <c r="C32" s="251">
        <v>1853700</v>
      </c>
      <c r="D32" s="253">
        <v>4.5435883090749973E-2</v>
      </c>
      <c r="E32" s="82">
        <f t="shared" si="0"/>
        <v>8</v>
      </c>
    </row>
    <row r="33" spans="1:5" x14ac:dyDescent="0.2">
      <c r="A33" s="82" t="s">
        <v>14</v>
      </c>
      <c r="B33" s="251">
        <v>1041993</v>
      </c>
      <c r="C33" s="251">
        <v>1090244</v>
      </c>
      <c r="D33" s="253">
        <v>4.6306453114368429E-2</v>
      </c>
      <c r="E33" s="82">
        <f t="shared" si="0"/>
        <v>7</v>
      </c>
    </row>
    <row r="34" spans="1:5" x14ac:dyDescent="0.2">
      <c r="A34" s="82" t="s">
        <v>10</v>
      </c>
      <c r="B34" s="251">
        <v>825159</v>
      </c>
      <c r="C34" s="251">
        <v>864418</v>
      </c>
      <c r="D34" s="253">
        <v>4.7577497185390838E-2</v>
      </c>
      <c r="E34" s="82">
        <f t="shared" si="0"/>
        <v>6</v>
      </c>
    </row>
    <row r="35" spans="1:5" x14ac:dyDescent="0.2">
      <c r="A35" s="82" t="s">
        <v>16</v>
      </c>
      <c r="B35" s="251">
        <v>256643</v>
      </c>
      <c r="C35" s="251">
        <v>268862</v>
      </c>
      <c r="D35" s="253">
        <v>4.7610883600955445E-2</v>
      </c>
      <c r="E35" s="82">
        <f t="shared" si="0"/>
        <v>5</v>
      </c>
    </row>
    <row r="36" spans="1:5" x14ac:dyDescent="0.2">
      <c r="A36" s="82" t="s">
        <v>23</v>
      </c>
      <c r="B36" s="251">
        <v>662609</v>
      </c>
      <c r="C36" s="251">
        <v>697978</v>
      </c>
      <c r="D36" s="253">
        <v>5.3378387555858664E-2</v>
      </c>
      <c r="E36" s="82">
        <f t="shared" si="0"/>
        <v>4</v>
      </c>
    </row>
    <row r="37" spans="1:5" x14ac:dyDescent="0.2">
      <c r="A37" s="82" t="s">
        <v>19</v>
      </c>
      <c r="B37" s="251">
        <v>172495</v>
      </c>
      <c r="C37" s="251">
        <v>182215</v>
      </c>
      <c r="D37" s="253">
        <v>5.6349459404620328E-2</v>
      </c>
      <c r="E37" s="82">
        <f t="shared" si="0"/>
        <v>3</v>
      </c>
    </row>
    <row r="38" spans="1:5" x14ac:dyDescent="0.2">
      <c r="A38" s="82" t="s">
        <v>5</v>
      </c>
      <c r="B38" s="251">
        <v>210207</v>
      </c>
      <c r="C38" s="251">
        <v>223128</v>
      </c>
      <c r="D38" s="253">
        <v>6.1467981561032614E-2</v>
      </c>
      <c r="E38" s="82">
        <f t="shared" si="0"/>
        <v>2</v>
      </c>
    </row>
    <row r="39" spans="1:5" x14ac:dyDescent="0.2">
      <c r="A39" s="82" t="s">
        <v>24</v>
      </c>
      <c r="B39" s="251">
        <v>468732</v>
      </c>
      <c r="C39" s="251">
        <v>507573</v>
      </c>
      <c r="D39" s="253">
        <v>8.2863981976907919E-2</v>
      </c>
      <c r="E39" s="82">
        <f t="shared" si="0"/>
        <v>1</v>
      </c>
    </row>
  </sheetData>
  <mergeCells count="1">
    <mergeCell ref="H1:I1"/>
  </mergeCells>
  <hyperlinks>
    <hyperlink ref="H1:I1" location="Index!A1" display="Regresar al Índice" xr:uid="{E389A4B1-A0EF-4763-9B81-9AFD126A4FF2}"/>
  </hyperlink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37911-0363-4DAA-986C-E742C3DD753B}">
  <sheetPr codeName="Hoja63"/>
  <dimension ref="A1:I74"/>
  <sheetViews>
    <sheetView zoomScaleNormal="100" workbookViewId="0"/>
  </sheetViews>
  <sheetFormatPr baseColWidth="10" defaultColWidth="9.140625" defaultRowHeight="12.75" x14ac:dyDescent="0.2"/>
  <cols>
    <col min="1" max="1" width="60.7109375" style="82" customWidth="1" collapsed="1"/>
    <col min="2" max="2" width="17.7109375" style="82" customWidth="1" collapsed="1"/>
    <col min="3" max="3" width="14.7109375" style="82" customWidth="1" collapsed="1"/>
    <col min="4" max="4" width="8.28515625" style="82" bestFit="1" customWidth="1" collapsed="1"/>
    <col min="5" max="5" width="22.7109375" style="82" customWidth="1" collapsed="1"/>
    <col min="6" max="6" width="19.7109375" style="82" customWidth="1" collapsed="1"/>
    <col min="7" max="7" width="11.7109375" style="82" customWidth="1" collapsed="1"/>
    <col min="8" max="8" width="10.7109375" style="82" customWidth="1" collapsed="1"/>
    <col min="9" max="16384" width="9.140625" style="82"/>
  </cols>
  <sheetData>
    <row r="1" spans="1:9" ht="15" x14ac:dyDescent="0.25">
      <c r="A1" s="27" t="s">
        <v>1875</v>
      </c>
      <c r="B1" s="82" t="s">
        <v>53</v>
      </c>
      <c r="C1" s="82" t="s">
        <v>53</v>
      </c>
      <c r="D1" s="82" t="s">
        <v>53</v>
      </c>
      <c r="E1" s="82" t="s">
        <v>53</v>
      </c>
      <c r="F1" s="82" t="s">
        <v>53</v>
      </c>
      <c r="G1" s="82" t="s">
        <v>53</v>
      </c>
      <c r="H1" s="151" t="s">
        <v>1294</v>
      </c>
      <c r="I1" s="151"/>
    </row>
    <row r="2" spans="1:9" x14ac:dyDescent="0.2">
      <c r="A2" s="82" t="s">
        <v>141</v>
      </c>
      <c r="B2" s="82" t="s">
        <v>53</v>
      </c>
      <c r="C2" s="82" t="s">
        <v>53</v>
      </c>
      <c r="D2" s="82" t="s">
        <v>53</v>
      </c>
      <c r="E2" s="82" t="s">
        <v>53</v>
      </c>
      <c r="F2" s="82" t="s">
        <v>53</v>
      </c>
      <c r="G2" s="82" t="s">
        <v>53</v>
      </c>
      <c r="H2" s="82" t="s">
        <v>53</v>
      </c>
    </row>
    <row r="6" spans="1:9" x14ac:dyDescent="0.2">
      <c r="A6" s="82" t="s">
        <v>2</v>
      </c>
      <c r="B6" s="82" t="s">
        <v>1573</v>
      </c>
      <c r="C6" s="82" t="s">
        <v>1771</v>
      </c>
      <c r="D6" s="82" t="s">
        <v>536</v>
      </c>
      <c r="E6" s="82" t="s">
        <v>1574</v>
      </c>
      <c r="F6" s="82" t="s">
        <v>1772</v>
      </c>
      <c r="G6" s="82" t="s">
        <v>537</v>
      </c>
      <c r="H6" s="82" t="s">
        <v>538</v>
      </c>
    </row>
    <row r="7" spans="1:9" x14ac:dyDescent="0.2">
      <c r="A7" s="82" t="s">
        <v>1</v>
      </c>
      <c r="B7" s="251">
        <v>21885139</v>
      </c>
      <c r="C7" s="251">
        <v>21996875</v>
      </c>
      <c r="D7" s="251">
        <v>111736</v>
      </c>
      <c r="E7" s="251">
        <v>18895236</v>
      </c>
      <c r="F7" s="251">
        <v>18976230</v>
      </c>
      <c r="G7" s="251">
        <v>80994</v>
      </c>
      <c r="H7" s="251">
        <v>30742</v>
      </c>
    </row>
    <row r="8" spans="1:9" x14ac:dyDescent="0.2">
      <c r="A8" s="82" t="s">
        <v>28</v>
      </c>
      <c r="B8" s="251">
        <v>245459</v>
      </c>
      <c r="C8" s="251">
        <v>243907</v>
      </c>
      <c r="D8" s="251">
        <v>-1552</v>
      </c>
      <c r="E8" s="251">
        <v>182577</v>
      </c>
      <c r="F8" s="251">
        <v>182698</v>
      </c>
      <c r="G8" s="251">
        <v>121</v>
      </c>
      <c r="H8" s="251">
        <v>-1673</v>
      </c>
    </row>
    <row r="9" spans="1:9" x14ac:dyDescent="0.2">
      <c r="A9" s="82" t="s">
        <v>15</v>
      </c>
      <c r="B9" s="251">
        <v>161654</v>
      </c>
      <c r="C9" s="251">
        <v>160276</v>
      </c>
      <c r="D9" s="251">
        <v>-1378</v>
      </c>
      <c r="E9" s="251">
        <v>131466</v>
      </c>
      <c r="F9" s="251">
        <v>131233</v>
      </c>
      <c r="G9" s="251">
        <v>-233</v>
      </c>
      <c r="H9" s="251">
        <v>-1145</v>
      </c>
    </row>
    <row r="10" spans="1:9" x14ac:dyDescent="0.2">
      <c r="A10" s="82" t="s">
        <v>33</v>
      </c>
      <c r="B10" s="251">
        <v>198313</v>
      </c>
      <c r="C10" s="251">
        <v>197258</v>
      </c>
      <c r="D10" s="251">
        <v>-1055</v>
      </c>
      <c r="E10" s="251">
        <v>164656</v>
      </c>
      <c r="F10" s="251">
        <v>164682</v>
      </c>
      <c r="G10" s="251">
        <v>26</v>
      </c>
      <c r="H10" s="251">
        <v>-1081</v>
      </c>
    </row>
    <row r="11" spans="1:9" x14ac:dyDescent="0.2">
      <c r="A11" s="82" t="s">
        <v>4</v>
      </c>
      <c r="B11" s="251">
        <v>1074988</v>
      </c>
      <c r="C11" s="251">
        <v>1074786</v>
      </c>
      <c r="D11" s="251">
        <v>-202</v>
      </c>
      <c r="E11" s="251">
        <v>969675</v>
      </c>
      <c r="F11" s="251">
        <v>970164</v>
      </c>
      <c r="G11" s="251">
        <v>489</v>
      </c>
      <c r="H11" s="251">
        <v>-691</v>
      </c>
    </row>
    <row r="12" spans="1:9" x14ac:dyDescent="0.2">
      <c r="A12" s="82" t="s">
        <v>21</v>
      </c>
      <c r="B12" s="251">
        <v>222187</v>
      </c>
      <c r="C12" s="251">
        <v>222029</v>
      </c>
      <c r="D12" s="251">
        <v>-158</v>
      </c>
      <c r="E12" s="251">
        <v>190678</v>
      </c>
      <c r="F12" s="251">
        <v>191109</v>
      </c>
      <c r="G12" s="251">
        <v>431</v>
      </c>
      <c r="H12" s="251">
        <v>-589</v>
      </c>
    </row>
    <row r="13" spans="1:9" x14ac:dyDescent="0.2">
      <c r="A13" s="82" t="s">
        <v>30</v>
      </c>
      <c r="B13" s="251">
        <v>114464</v>
      </c>
      <c r="C13" s="251">
        <v>114467</v>
      </c>
      <c r="D13" s="251">
        <v>3</v>
      </c>
      <c r="E13" s="251">
        <v>90036</v>
      </c>
      <c r="F13" s="251">
        <v>90794</v>
      </c>
      <c r="G13" s="251">
        <v>758</v>
      </c>
      <c r="H13" s="251">
        <v>-755</v>
      </c>
    </row>
    <row r="14" spans="1:9" x14ac:dyDescent="0.2">
      <c r="A14" s="82" t="s">
        <v>5</v>
      </c>
      <c r="B14" s="251">
        <v>222882</v>
      </c>
      <c r="C14" s="251">
        <v>223128</v>
      </c>
      <c r="D14" s="251">
        <v>246</v>
      </c>
      <c r="E14" s="251">
        <v>155608</v>
      </c>
      <c r="F14" s="251">
        <v>156669</v>
      </c>
      <c r="G14" s="251">
        <v>1061</v>
      </c>
      <c r="H14" s="251">
        <v>-815</v>
      </c>
    </row>
    <row r="15" spans="1:9" x14ac:dyDescent="0.2">
      <c r="A15" s="82" t="s">
        <v>18</v>
      </c>
      <c r="B15" s="251">
        <v>217388</v>
      </c>
      <c r="C15" s="251">
        <v>217650</v>
      </c>
      <c r="D15" s="251">
        <v>262</v>
      </c>
      <c r="E15" s="251">
        <v>189101</v>
      </c>
      <c r="F15" s="251">
        <v>189368</v>
      </c>
      <c r="G15" s="251">
        <v>267</v>
      </c>
      <c r="H15" s="251">
        <v>-5</v>
      </c>
    </row>
    <row r="16" spans="1:9" x14ac:dyDescent="0.2">
      <c r="A16" s="82" t="s">
        <v>6</v>
      </c>
      <c r="B16" s="251">
        <v>141252</v>
      </c>
      <c r="C16" s="251">
        <v>142081</v>
      </c>
      <c r="D16" s="251">
        <v>829</v>
      </c>
      <c r="E16" s="251">
        <v>111779</v>
      </c>
      <c r="F16" s="251">
        <v>112430</v>
      </c>
      <c r="G16" s="251">
        <v>651</v>
      </c>
      <c r="H16" s="251">
        <v>178</v>
      </c>
    </row>
    <row r="17" spans="1:8" x14ac:dyDescent="0.2">
      <c r="A17" s="82" t="s">
        <v>17</v>
      </c>
      <c r="B17" s="251">
        <v>477574</v>
      </c>
      <c r="C17" s="251">
        <v>478548</v>
      </c>
      <c r="D17" s="251">
        <v>974</v>
      </c>
      <c r="E17" s="251">
        <v>396499</v>
      </c>
      <c r="F17" s="251">
        <v>398624</v>
      </c>
      <c r="G17" s="251">
        <v>2125</v>
      </c>
      <c r="H17" s="251">
        <v>-1151</v>
      </c>
    </row>
    <row r="18" spans="1:8" x14ac:dyDescent="0.2">
      <c r="A18" s="82" t="s">
        <v>12</v>
      </c>
      <c r="B18" s="251">
        <v>259414</v>
      </c>
      <c r="C18" s="251">
        <v>260941</v>
      </c>
      <c r="D18" s="251">
        <v>1527</v>
      </c>
      <c r="E18" s="251">
        <v>236819</v>
      </c>
      <c r="F18" s="251">
        <v>237813</v>
      </c>
      <c r="G18" s="251">
        <v>994</v>
      </c>
      <c r="H18" s="251">
        <v>533</v>
      </c>
    </row>
    <row r="19" spans="1:8" x14ac:dyDescent="0.2">
      <c r="A19" s="82" t="s">
        <v>11</v>
      </c>
      <c r="B19" s="251">
        <v>148588</v>
      </c>
      <c r="C19" s="251">
        <v>150147</v>
      </c>
      <c r="D19" s="251">
        <v>1559</v>
      </c>
      <c r="E19" s="251">
        <v>122863</v>
      </c>
      <c r="F19" s="251">
        <v>124190</v>
      </c>
      <c r="G19" s="251">
        <v>1327</v>
      </c>
      <c r="H19" s="251">
        <v>232</v>
      </c>
    </row>
    <row r="20" spans="1:8" x14ac:dyDescent="0.2">
      <c r="A20" s="82" t="s">
        <v>7</v>
      </c>
      <c r="B20" s="251">
        <v>246191</v>
      </c>
      <c r="C20" s="251">
        <v>247892</v>
      </c>
      <c r="D20" s="251">
        <v>1701</v>
      </c>
      <c r="E20" s="251">
        <v>217825</v>
      </c>
      <c r="F20" s="251">
        <v>218834</v>
      </c>
      <c r="G20" s="251">
        <v>1009</v>
      </c>
      <c r="H20" s="251">
        <v>692</v>
      </c>
    </row>
    <row r="21" spans="1:8" x14ac:dyDescent="0.2">
      <c r="A21" s="82" t="s">
        <v>13</v>
      </c>
      <c r="B21" s="251">
        <v>1778037</v>
      </c>
      <c r="C21" s="251">
        <v>1780259</v>
      </c>
      <c r="D21" s="251">
        <v>2222</v>
      </c>
      <c r="E21" s="251">
        <v>1505005</v>
      </c>
      <c r="F21" s="251">
        <v>1508424</v>
      </c>
      <c r="G21" s="251">
        <v>3419</v>
      </c>
      <c r="H21" s="251">
        <v>-1197</v>
      </c>
    </row>
    <row r="22" spans="1:8" x14ac:dyDescent="0.2">
      <c r="A22" s="82" t="s">
        <v>3</v>
      </c>
      <c r="B22" s="251">
        <v>353314</v>
      </c>
      <c r="C22" s="251">
        <v>355756</v>
      </c>
      <c r="D22" s="251">
        <v>2442</v>
      </c>
      <c r="E22" s="251">
        <v>326220</v>
      </c>
      <c r="F22" s="251">
        <v>328258</v>
      </c>
      <c r="G22" s="251">
        <v>2038</v>
      </c>
      <c r="H22" s="251">
        <v>404</v>
      </c>
    </row>
    <row r="23" spans="1:8" x14ac:dyDescent="0.2">
      <c r="A23" s="82" t="s">
        <v>22</v>
      </c>
      <c r="B23" s="251">
        <v>644088</v>
      </c>
      <c r="C23" s="251">
        <v>646699</v>
      </c>
      <c r="D23" s="251">
        <v>2611</v>
      </c>
      <c r="E23" s="251">
        <v>558106</v>
      </c>
      <c r="F23" s="251">
        <v>560098</v>
      </c>
      <c r="G23" s="251">
        <v>1992</v>
      </c>
      <c r="H23" s="251">
        <v>619</v>
      </c>
    </row>
    <row r="24" spans="1:8" x14ac:dyDescent="0.2">
      <c r="A24" s="82" t="s">
        <v>19</v>
      </c>
      <c r="B24" s="251">
        <v>179570</v>
      </c>
      <c r="C24" s="251">
        <v>182215</v>
      </c>
      <c r="D24" s="251">
        <v>2645</v>
      </c>
      <c r="E24" s="251">
        <v>131839</v>
      </c>
      <c r="F24" s="251">
        <v>133452</v>
      </c>
      <c r="G24" s="251">
        <v>1613</v>
      </c>
      <c r="H24" s="251">
        <v>1032</v>
      </c>
    </row>
    <row r="25" spans="1:8" x14ac:dyDescent="0.2">
      <c r="A25" s="82" t="s">
        <v>32</v>
      </c>
      <c r="B25" s="251">
        <v>422665</v>
      </c>
      <c r="C25" s="251">
        <v>425668</v>
      </c>
      <c r="D25" s="251">
        <v>3003</v>
      </c>
      <c r="E25" s="251">
        <v>372723</v>
      </c>
      <c r="F25" s="251">
        <v>374761</v>
      </c>
      <c r="G25" s="251">
        <v>2038</v>
      </c>
      <c r="H25" s="251">
        <v>965</v>
      </c>
    </row>
    <row r="26" spans="1:8" x14ac:dyDescent="0.2">
      <c r="A26" s="82" t="s">
        <v>16</v>
      </c>
      <c r="B26" s="251">
        <v>265391</v>
      </c>
      <c r="C26" s="251">
        <v>268862</v>
      </c>
      <c r="D26" s="251">
        <v>3471</v>
      </c>
      <c r="E26" s="251">
        <v>212143</v>
      </c>
      <c r="F26" s="251">
        <v>214756</v>
      </c>
      <c r="G26" s="251">
        <v>2613</v>
      </c>
      <c r="H26" s="251">
        <v>858</v>
      </c>
    </row>
    <row r="27" spans="1:8" x14ac:dyDescent="0.2">
      <c r="A27" s="82" t="s">
        <v>8</v>
      </c>
      <c r="B27" s="251">
        <v>985556</v>
      </c>
      <c r="C27" s="251">
        <v>989672</v>
      </c>
      <c r="D27" s="251">
        <v>4116</v>
      </c>
      <c r="E27" s="251">
        <v>908220</v>
      </c>
      <c r="F27" s="251">
        <v>909218</v>
      </c>
      <c r="G27" s="251">
        <v>998</v>
      </c>
      <c r="H27" s="251">
        <v>3118</v>
      </c>
    </row>
    <row r="28" spans="1:8" x14ac:dyDescent="0.2">
      <c r="A28" s="82" t="s">
        <v>29</v>
      </c>
      <c r="B28" s="251">
        <v>709610</v>
      </c>
      <c r="C28" s="251">
        <v>714025</v>
      </c>
      <c r="D28" s="251">
        <v>4415</v>
      </c>
      <c r="E28" s="251">
        <v>638824</v>
      </c>
      <c r="F28" s="251">
        <v>641969</v>
      </c>
      <c r="G28" s="251">
        <v>3145</v>
      </c>
      <c r="H28" s="251">
        <v>1270</v>
      </c>
    </row>
    <row r="29" spans="1:8" x14ac:dyDescent="0.2">
      <c r="A29" s="82" t="s">
        <v>24</v>
      </c>
      <c r="B29" s="251">
        <v>502969</v>
      </c>
      <c r="C29" s="251">
        <v>507573</v>
      </c>
      <c r="D29" s="251">
        <v>4604</v>
      </c>
      <c r="E29" s="251">
        <v>335815</v>
      </c>
      <c r="F29" s="251">
        <v>338800</v>
      </c>
      <c r="G29" s="251">
        <v>2985</v>
      </c>
      <c r="H29" s="251">
        <v>1619</v>
      </c>
    </row>
    <row r="30" spans="1:8" x14ac:dyDescent="0.2">
      <c r="A30" s="82" t="s">
        <v>26</v>
      </c>
      <c r="B30" s="251">
        <v>582080</v>
      </c>
      <c r="C30" s="251">
        <v>586823</v>
      </c>
      <c r="D30" s="251">
        <v>4743</v>
      </c>
      <c r="E30" s="251">
        <v>506635</v>
      </c>
      <c r="F30" s="251">
        <v>507499</v>
      </c>
      <c r="G30" s="251">
        <v>864</v>
      </c>
      <c r="H30" s="251">
        <v>3879</v>
      </c>
    </row>
    <row r="31" spans="1:8" x14ac:dyDescent="0.2">
      <c r="A31" s="82" t="s">
        <v>25</v>
      </c>
      <c r="B31" s="251">
        <v>473609</v>
      </c>
      <c r="C31" s="251">
        <v>478489</v>
      </c>
      <c r="D31" s="251">
        <v>4880</v>
      </c>
      <c r="E31" s="251">
        <v>393401</v>
      </c>
      <c r="F31" s="251">
        <v>396141</v>
      </c>
      <c r="G31" s="251">
        <v>2740</v>
      </c>
      <c r="H31" s="251">
        <v>2140</v>
      </c>
    </row>
    <row r="32" spans="1:8" x14ac:dyDescent="0.2">
      <c r="A32" s="82" t="s">
        <v>27</v>
      </c>
      <c r="B32" s="251">
        <v>619463</v>
      </c>
      <c r="C32" s="251">
        <v>624847</v>
      </c>
      <c r="D32" s="251">
        <v>5384</v>
      </c>
      <c r="E32" s="251">
        <v>533308</v>
      </c>
      <c r="F32" s="251">
        <v>535629</v>
      </c>
      <c r="G32" s="251">
        <v>2321</v>
      </c>
      <c r="H32" s="251">
        <v>3063</v>
      </c>
    </row>
    <row r="33" spans="1:8" x14ac:dyDescent="0.2">
      <c r="A33" s="82" t="s">
        <v>14</v>
      </c>
      <c r="B33" s="251">
        <v>1084730</v>
      </c>
      <c r="C33" s="251">
        <v>1090244</v>
      </c>
      <c r="D33" s="251">
        <v>5514</v>
      </c>
      <c r="E33" s="251">
        <v>947412</v>
      </c>
      <c r="F33" s="251">
        <v>953439</v>
      </c>
      <c r="G33" s="251">
        <v>6027</v>
      </c>
      <c r="H33" s="251">
        <v>-513</v>
      </c>
    </row>
    <row r="34" spans="1:8" x14ac:dyDescent="0.2">
      <c r="A34" s="82" t="s">
        <v>10</v>
      </c>
      <c r="B34" s="251">
        <v>858042</v>
      </c>
      <c r="C34" s="251">
        <v>864418</v>
      </c>
      <c r="D34" s="251">
        <v>6376</v>
      </c>
      <c r="E34" s="251">
        <v>772571</v>
      </c>
      <c r="F34" s="251">
        <v>777553</v>
      </c>
      <c r="G34" s="251">
        <v>4982</v>
      </c>
      <c r="H34" s="251">
        <v>1394</v>
      </c>
    </row>
    <row r="35" spans="1:8" x14ac:dyDescent="0.2">
      <c r="A35" s="82" t="s">
        <v>31</v>
      </c>
      <c r="B35" s="251">
        <v>743406</v>
      </c>
      <c r="C35" s="251">
        <v>750280</v>
      </c>
      <c r="D35" s="251">
        <v>6874</v>
      </c>
      <c r="E35" s="251">
        <v>635594</v>
      </c>
      <c r="F35" s="251">
        <v>638859</v>
      </c>
      <c r="G35" s="251">
        <v>3265</v>
      </c>
      <c r="H35" s="251">
        <v>3609</v>
      </c>
    </row>
    <row r="36" spans="1:8" x14ac:dyDescent="0.2">
      <c r="A36" s="82" t="s">
        <v>0</v>
      </c>
      <c r="B36" s="251">
        <v>1981146</v>
      </c>
      <c r="C36" s="251">
        <v>1988746</v>
      </c>
      <c r="D36" s="251">
        <v>7600</v>
      </c>
      <c r="E36" s="251">
        <v>1718077</v>
      </c>
      <c r="F36" s="251">
        <v>1724166</v>
      </c>
      <c r="G36" s="251">
        <v>6089</v>
      </c>
      <c r="H36" s="251">
        <v>1511</v>
      </c>
    </row>
    <row r="37" spans="1:8" x14ac:dyDescent="0.2">
      <c r="A37" s="82" t="s">
        <v>23</v>
      </c>
      <c r="B37" s="251">
        <v>690086</v>
      </c>
      <c r="C37" s="251">
        <v>697978</v>
      </c>
      <c r="D37" s="251">
        <v>7892</v>
      </c>
      <c r="E37" s="251">
        <v>566897</v>
      </c>
      <c r="F37" s="251">
        <v>572429</v>
      </c>
      <c r="G37" s="251">
        <v>5532</v>
      </c>
      <c r="H37" s="251">
        <v>2360</v>
      </c>
    </row>
    <row r="38" spans="1:8" x14ac:dyDescent="0.2">
      <c r="A38" s="82" t="s">
        <v>20</v>
      </c>
      <c r="B38" s="251">
        <v>1843428</v>
      </c>
      <c r="C38" s="251">
        <v>1853700</v>
      </c>
      <c r="D38" s="251">
        <v>10272</v>
      </c>
      <c r="E38" s="251">
        <v>1668590</v>
      </c>
      <c r="F38" s="251">
        <v>1676589</v>
      </c>
      <c r="G38" s="251">
        <v>7999</v>
      </c>
      <c r="H38" s="251">
        <v>2273</v>
      </c>
    </row>
    <row r="39" spans="1:8" x14ac:dyDescent="0.2">
      <c r="A39" s="82" t="s">
        <v>9</v>
      </c>
      <c r="B39" s="251">
        <v>3437595</v>
      </c>
      <c r="C39" s="251">
        <v>3457511</v>
      </c>
      <c r="D39" s="251">
        <v>19916</v>
      </c>
      <c r="E39" s="251">
        <v>3004274</v>
      </c>
      <c r="F39" s="251">
        <v>3015582</v>
      </c>
      <c r="G39" s="251">
        <v>11308</v>
      </c>
      <c r="H39" s="251">
        <v>8608</v>
      </c>
    </row>
    <row r="40" spans="1:8" x14ac:dyDescent="0.2">
      <c r="G40" s="226">
        <f>G38/D38</f>
        <v>0.7787188473520249</v>
      </c>
      <c r="H40" s="226">
        <f>H38/D38</f>
        <v>0.22128115264797507</v>
      </c>
    </row>
    <row r="43" spans="1:8" x14ac:dyDescent="0.2">
      <c r="B43" s="251"/>
    </row>
    <row r="44" spans="1:8" x14ac:dyDescent="0.2">
      <c r="B44" s="251"/>
    </row>
    <row r="45" spans="1:8" x14ac:dyDescent="0.2">
      <c r="B45" s="251"/>
      <c r="E45" s="251"/>
      <c r="F45" s="251"/>
      <c r="G45" s="251"/>
    </row>
    <row r="46" spans="1:8" x14ac:dyDescent="0.2">
      <c r="B46" s="251"/>
      <c r="F46" s="226"/>
      <c r="G46" s="226"/>
    </row>
    <row r="47" spans="1:8" x14ac:dyDescent="0.2">
      <c r="B47" s="251"/>
    </row>
    <row r="48" spans="1:8" x14ac:dyDescent="0.2">
      <c r="B48" s="251"/>
    </row>
    <row r="49" spans="2:2" x14ac:dyDescent="0.2">
      <c r="B49" s="251"/>
    </row>
    <row r="50" spans="2:2" x14ac:dyDescent="0.2">
      <c r="B50" s="251"/>
    </row>
    <row r="51" spans="2:2" x14ac:dyDescent="0.2">
      <c r="B51" s="251"/>
    </row>
    <row r="52" spans="2:2" x14ac:dyDescent="0.2">
      <c r="B52" s="251"/>
    </row>
    <row r="53" spans="2:2" x14ac:dyDescent="0.2">
      <c r="B53" s="251"/>
    </row>
    <row r="54" spans="2:2" x14ac:dyDescent="0.2">
      <c r="B54" s="251"/>
    </row>
    <row r="55" spans="2:2" x14ac:dyDescent="0.2">
      <c r="B55" s="251"/>
    </row>
    <row r="56" spans="2:2" x14ac:dyDescent="0.2">
      <c r="B56" s="251"/>
    </row>
    <row r="57" spans="2:2" x14ac:dyDescent="0.2">
      <c r="B57" s="251"/>
    </row>
    <row r="58" spans="2:2" x14ac:dyDescent="0.2">
      <c r="B58" s="251"/>
    </row>
    <row r="59" spans="2:2" x14ac:dyDescent="0.2">
      <c r="B59" s="251"/>
    </row>
    <row r="60" spans="2:2" x14ac:dyDescent="0.2">
      <c r="B60" s="251"/>
    </row>
    <row r="61" spans="2:2" x14ac:dyDescent="0.2">
      <c r="B61" s="251"/>
    </row>
    <row r="62" spans="2:2" x14ac:dyDescent="0.2">
      <c r="B62" s="251"/>
    </row>
    <row r="63" spans="2:2" x14ac:dyDescent="0.2">
      <c r="B63" s="251"/>
    </row>
    <row r="64" spans="2:2" x14ac:dyDescent="0.2">
      <c r="B64" s="251"/>
    </row>
    <row r="65" spans="2:2" x14ac:dyDescent="0.2">
      <c r="B65" s="251"/>
    </row>
    <row r="66" spans="2:2" x14ac:dyDescent="0.2">
      <c r="B66" s="251"/>
    </row>
    <row r="67" spans="2:2" x14ac:dyDescent="0.2">
      <c r="B67" s="251"/>
    </row>
    <row r="68" spans="2:2" x14ac:dyDescent="0.2">
      <c r="B68" s="251"/>
    </row>
    <row r="69" spans="2:2" x14ac:dyDescent="0.2">
      <c r="B69" s="251"/>
    </row>
    <row r="70" spans="2:2" x14ac:dyDescent="0.2">
      <c r="B70" s="251"/>
    </row>
    <row r="71" spans="2:2" x14ac:dyDescent="0.2">
      <c r="B71" s="251"/>
    </row>
    <row r="72" spans="2:2" x14ac:dyDescent="0.2">
      <c r="B72" s="251"/>
    </row>
    <row r="73" spans="2:2" x14ac:dyDescent="0.2">
      <c r="B73" s="251"/>
    </row>
    <row r="74" spans="2:2" x14ac:dyDescent="0.2">
      <c r="B74" s="251"/>
    </row>
  </sheetData>
  <mergeCells count="1">
    <mergeCell ref="H1:I1"/>
  </mergeCells>
  <hyperlinks>
    <hyperlink ref="H1:I1" location="Index!A1" display="Regresar al Índice" xr:uid="{B97269C3-DB31-414D-9156-DA180B5A56AD}"/>
  </hyperlink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04344-6914-491D-AAFD-4E6993226C77}">
  <sheetPr codeName="Hoja64"/>
  <dimension ref="A1:I38"/>
  <sheetViews>
    <sheetView zoomScaleNormal="100" workbookViewId="0"/>
  </sheetViews>
  <sheetFormatPr baseColWidth="10" defaultColWidth="9.140625" defaultRowHeight="12.75" x14ac:dyDescent="0.2"/>
  <cols>
    <col min="1" max="1" width="60.7109375" style="82" customWidth="1" collapsed="1"/>
    <col min="2" max="2" width="17.7109375" style="82" customWidth="1" collapsed="1"/>
    <col min="3" max="3" width="14.7109375" style="82" customWidth="1" collapsed="1"/>
    <col min="4" max="4" width="8.28515625" style="82" bestFit="1" customWidth="1" collapsed="1"/>
    <col min="5" max="5" width="22.7109375" style="82" customWidth="1" collapsed="1"/>
    <col min="6" max="6" width="19.7109375" style="82" customWidth="1" collapsed="1"/>
    <col min="7" max="7" width="11.7109375" style="82" customWidth="1" collapsed="1"/>
    <col min="8" max="8" width="10.7109375" style="82" customWidth="1" collapsed="1"/>
    <col min="9" max="16384" width="9.140625" style="82"/>
  </cols>
  <sheetData>
    <row r="1" spans="1:9" ht="15" x14ac:dyDescent="0.25">
      <c r="A1" s="27" t="s">
        <v>1876</v>
      </c>
      <c r="B1" s="82" t="s">
        <v>53</v>
      </c>
      <c r="C1" s="82" t="s">
        <v>53</v>
      </c>
      <c r="D1" s="82" t="s">
        <v>53</v>
      </c>
      <c r="E1" s="82" t="s">
        <v>53</v>
      </c>
      <c r="F1" s="82" t="s">
        <v>53</v>
      </c>
      <c r="G1" s="82" t="s">
        <v>53</v>
      </c>
      <c r="H1" s="151" t="s">
        <v>1294</v>
      </c>
      <c r="I1" s="151"/>
    </row>
    <row r="2" spans="1:9" x14ac:dyDescent="0.2">
      <c r="A2" s="82" t="s">
        <v>141</v>
      </c>
      <c r="B2" s="82" t="s">
        <v>53</v>
      </c>
      <c r="C2" s="82" t="s">
        <v>53</v>
      </c>
      <c r="D2" s="82" t="s">
        <v>53</v>
      </c>
      <c r="E2" s="82" t="s">
        <v>53</v>
      </c>
      <c r="F2" s="82" t="s">
        <v>53</v>
      </c>
      <c r="G2" s="82" t="s">
        <v>53</v>
      </c>
      <c r="H2" s="82" t="s">
        <v>53</v>
      </c>
    </row>
    <row r="6" spans="1:9" x14ac:dyDescent="0.2">
      <c r="A6" s="82" t="s">
        <v>2</v>
      </c>
      <c r="B6" s="82" t="s">
        <v>1777</v>
      </c>
    </row>
    <row r="7" spans="1:9" x14ac:dyDescent="0.2">
      <c r="A7" s="82" t="s">
        <v>15</v>
      </c>
      <c r="B7" s="251">
        <v>-233</v>
      </c>
    </row>
    <row r="8" spans="1:9" x14ac:dyDescent="0.2">
      <c r="A8" s="82" t="s">
        <v>33</v>
      </c>
      <c r="B8" s="251">
        <v>26</v>
      </c>
      <c r="E8" s="82" t="s">
        <v>536</v>
      </c>
      <c r="F8" s="82" t="s">
        <v>537</v>
      </c>
      <c r="G8" s="82" t="s">
        <v>538</v>
      </c>
    </row>
    <row r="9" spans="1:9" x14ac:dyDescent="0.2">
      <c r="A9" s="82" t="s">
        <v>28</v>
      </c>
      <c r="B9" s="251">
        <v>121</v>
      </c>
      <c r="E9" s="251">
        <v>7265</v>
      </c>
      <c r="F9" s="251">
        <v>6125</v>
      </c>
      <c r="G9" s="251">
        <v>1140</v>
      </c>
    </row>
    <row r="10" spans="1:9" x14ac:dyDescent="0.2">
      <c r="A10" s="82" t="s">
        <v>18</v>
      </c>
      <c r="B10" s="251">
        <v>267</v>
      </c>
      <c r="F10" s="226">
        <f>F9/E9</f>
        <v>0.84308327598072952</v>
      </c>
      <c r="G10" s="226">
        <f>G9/E9</f>
        <v>0.15691672401927048</v>
      </c>
    </row>
    <row r="11" spans="1:9" x14ac:dyDescent="0.2">
      <c r="A11" s="82" t="s">
        <v>21</v>
      </c>
      <c r="B11" s="251">
        <v>431</v>
      </c>
    </row>
    <row r="12" spans="1:9" x14ac:dyDescent="0.2">
      <c r="A12" s="82" t="s">
        <v>4</v>
      </c>
      <c r="B12" s="251">
        <v>489</v>
      </c>
    </row>
    <row r="13" spans="1:9" x14ac:dyDescent="0.2">
      <c r="A13" s="82" t="s">
        <v>6</v>
      </c>
      <c r="B13" s="251">
        <v>651</v>
      </c>
    </row>
    <row r="14" spans="1:9" x14ac:dyDescent="0.2">
      <c r="A14" s="82" t="s">
        <v>30</v>
      </c>
      <c r="B14" s="251">
        <v>758</v>
      </c>
    </row>
    <row r="15" spans="1:9" x14ac:dyDescent="0.2">
      <c r="A15" s="82" t="s">
        <v>26</v>
      </c>
      <c r="B15" s="251">
        <v>864</v>
      </c>
    </row>
    <row r="16" spans="1:9" x14ac:dyDescent="0.2">
      <c r="A16" s="82" t="s">
        <v>12</v>
      </c>
      <c r="B16" s="251">
        <v>994</v>
      </c>
    </row>
    <row r="17" spans="1:2" x14ac:dyDescent="0.2">
      <c r="A17" s="82" t="s">
        <v>8</v>
      </c>
      <c r="B17" s="251">
        <v>998</v>
      </c>
    </row>
    <row r="18" spans="1:2" x14ac:dyDescent="0.2">
      <c r="A18" s="82" t="s">
        <v>7</v>
      </c>
      <c r="B18" s="251">
        <v>1009</v>
      </c>
    </row>
    <row r="19" spans="1:2" x14ac:dyDescent="0.2">
      <c r="A19" s="82" t="s">
        <v>5</v>
      </c>
      <c r="B19" s="251">
        <v>1061</v>
      </c>
    </row>
    <row r="20" spans="1:2" x14ac:dyDescent="0.2">
      <c r="A20" s="82" t="s">
        <v>11</v>
      </c>
      <c r="B20" s="251">
        <v>1327</v>
      </c>
    </row>
    <row r="21" spans="1:2" x14ac:dyDescent="0.2">
      <c r="A21" s="82" t="s">
        <v>19</v>
      </c>
      <c r="B21" s="251">
        <v>1613</v>
      </c>
    </row>
    <row r="22" spans="1:2" x14ac:dyDescent="0.2">
      <c r="A22" s="82" t="s">
        <v>22</v>
      </c>
      <c r="B22" s="251">
        <v>1992</v>
      </c>
    </row>
    <row r="23" spans="1:2" x14ac:dyDescent="0.2">
      <c r="A23" s="82" t="s">
        <v>3</v>
      </c>
      <c r="B23" s="251">
        <v>2038</v>
      </c>
    </row>
    <row r="24" spans="1:2" x14ac:dyDescent="0.2">
      <c r="A24" s="82" t="s">
        <v>32</v>
      </c>
      <c r="B24" s="251">
        <v>2038</v>
      </c>
    </row>
    <row r="25" spans="1:2" x14ac:dyDescent="0.2">
      <c r="A25" s="82" t="s">
        <v>17</v>
      </c>
      <c r="B25" s="251">
        <v>2125</v>
      </c>
    </row>
    <row r="26" spans="1:2" x14ac:dyDescent="0.2">
      <c r="A26" s="82" t="s">
        <v>27</v>
      </c>
      <c r="B26" s="251">
        <v>2321</v>
      </c>
    </row>
    <row r="27" spans="1:2" x14ac:dyDescent="0.2">
      <c r="A27" s="82" t="s">
        <v>16</v>
      </c>
      <c r="B27" s="251">
        <v>2613</v>
      </c>
    </row>
    <row r="28" spans="1:2" x14ac:dyDescent="0.2">
      <c r="A28" s="82" t="s">
        <v>25</v>
      </c>
      <c r="B28" s="251">
        <v>2740</v>
      </c>
    </row>
    <row r="29" spans="1:2" x14ac:dyDescent="0.2">
      <c r="A29" s="82" t="s">
        <v>24</v>
      </c>
      <c r="B29" s="251">
        <v>2985</v>
      </c>
    </row>
    <row r="30" spans="1:2" x14ac:dyDescent="0.2">
      <c r="A30" s="82" t="s">
        <v>29</v>
      </c>
      <c r="B30" s="251">
        <v>3145</v>
      </c>
    </row>
    <row r="31" spans="1:2" x14ac:dyDescent="0.2">
      <c r="A31" s="82" t="s">
        <v>31</v>
      </c>
      <c r="B31" s="251">
        <v>3265</v>
      </c>
    </row>
    <row r="32" spans="1:2" x14ac:dyDescent="0.2">
      <c r="A32" s="82" t="s">
        <v>13</v>
      </c>
      <c r="B32" s="251">
        <v>3419</v>
      </c>
    </row>
    <row r="33" spans="1:2" x14ac:dyDescent="0.2">
      <c r="A33" s="82" t="s">
        <v>10</v>
      </c>
      <c r="B33" s="251">
        <v>4982</v>
      </c>
    </row>
    <row r="34" spans="1:2" x14ac:dyDescent="0.2">
      <c r="A34" s="82" t="s">
        <v>23</v>
      </c>
      <c r="B34" s="251">
        <v>5532</v>
      </c>
    </row>
    <row r="35" spans="1:2" x14ac:dyDescent="0.2">
      <c r="A35" s="82" t="s">
        <v>14</v>
      </c>
      <c r="B35" s="251">
        <v>6027</v>
      </c>
    </row>
    <row r="36" spans="1:2" x14ac:dyDescent="0.2">
      <c r="A36" s="82" t="s">
        <v>0</v>
      </c>
      <c r="B36" s="251">
        <v>6089</v>
      </c>
    </row>
    <row r="37" spans="1:2" x14ac:dyDescent="0.2">
      <c r="A37" s="82" t="s">
        <v>20</v>
      </c>
      <c r="B37" s="251">
        <v>7999</v>
      </c>
    </row>
    <row r="38" spans="1:2" x14ac:dyDescent="0.2">
      <c r="A38" s="82" t="s">
        <v>9</v>
      </c>
      <c r="B38" s="251">
        <v>11308</v>
      </c>
    </row>
  </sheetData>
  <mergeCells count="1">
    <mergeCell ref="H1:I1"/>
  </mergeCells>
  <hyperlinks>
    <hyperlink ref="H1:I1" location="Index!A1" display="Regresar al Índice" xr:uid="{C4CE9E50-D496-4119-A31E-C34406A4B63A}"/>
  </hyperlink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0F2E6-8778-4C81-81F7-07CD48E2FA1F}">
  <sheetPr codeName="Hoja70"/>
  <dimension ref="A1:AA216"/>
  <sheetViews>
    <sheetView zoomScaleNormal="100" workbookViewId="0"/>
  </sheetViews>
  <sheetFormatPr baseColWidth="10" defaultColWidth="11.42578125" defaultRowHeight="12.75" x14ac:dyDescent="0.2"/>
  <cols>
    <col min="1" max="1" width="19.42578125" style="146" customWidth="1"/>
    <col min="2" max="2" width="18.5703125" style="62" bestFit="1" customWidth="1"/>
    <col min="3" max="3" width="15.5703125" style="146" bestFit="1" customWidth="1"/>
    <col min="4" max="4" width="28.7109375" style="146" bestFit="1" customWidth="1"/>
    <col min="5" max="5" width="27.140625" style="6" bestFit="1" customWidth="1"/>
    <col min="6" max="6" width="29.7109375" style="6" bestFit="1" customWidth="1"/>
    <col min="7" max="7" width="11.7109375" style="146" bestFit="1" customWidth="1"/>
    <col min="8" max="8" width="18.5703125" style="146" bestFit="1" customWidth="1"/>
    <col min="9" max="9" width="27.140625" style="146" bestFit="1" customWidth="1"/>
    <col min="10" max="11" width="11.42578125" style="146"/>
    <col min="12" max="12" width="18.5703125" style="146" bestFit="1" customWidth="1"/>
    <col min="13" max="13" width="6.28515625" style="146" bestFit="1" customWidth="1"/>
    <col min="14" max="14" width="7.28515625" style="146" bestFit="1" customWidth="1"/>
    <col min="15" max="15" width="18.5703125" style="146" bestFit="1" customWidth="1"/>
    <col min="16" max="16" width="29.7109375" style="146" bestFit="1" customWidth="1"/>
    <col min="17" max="17" width="14" style="146" bestFit="1" customWidth="1"/>
    <col min="18" max="18" width="11.42578125" style="146"/>
    <col min="19" max="19" width="18.5703125" style="146" bestFit="1" customWidth="1"/>
    <col min="20" max="20" width="5.85546875" style="146" bestFit="1" customWidth="1"/>
    <col min="21" max="21" width="7.28515625" style="146" bestFit="1" customWidth="1"/>
    <col min="22" max="22" width="13.5703125" style="146" bestFit="1" customWidth="1"/>
    <col min="23" max="23" width="12.85546875" style="146" bestFit="1" customWidth="1"/>
    <col min="24" max="24" width="14.42578125" style="146" bestFit="1" customWidth="1"/>
    <col min="25" max="25" width="11.42578125" style="146"/>
    <col min="26" max="26" width="27.140625" style="146" bestFit="1" customWidth="1"/>
    <col min="27" max="27" width="29.7109375" style="146" bestFit="1" customWidth="1"/>
    <col min="28" max="16384" width="11.42578125" style="146"/>
  </cols>
  <sheetData>
    <row r="1" spans="1:27" ht="15" x14ac:dyDescent="0.25">
      <c r="A1" s="27" t="s">
        <v>1820</v>
      </c>
      <c r="G1" s="27"/>
      <c r="H1" s="149" t="s">
        <v>1294</v>
      </c>
      <c r="I1" s="149"/>
    </row>
    <row r="2" spans="1:27" x14ac:dyDescent="0.2">
      <c r="A2" s="146" t="s">
        <v>1956</v>
      </c>
    </row>
    <row r="5" spans="1:27" ht="25.5" customHeight="1" x14ac:dyDescent="0.2">
      <c r="Z5" s="20"/>
      <c r="AA5" s="20"/>
    </row>
    <row r="6" spans="1:27" ht="12.75" customHeight="1" x14ac:dyDescent="0.2">
      <c r="A6" s="299" t="s">
        <v>2</v>
      </c>
      <c r="B6" s="299" t="s">
        <v>993</v>
      </c>
      <c r="C6" s="299" t="s">
        <v>1581</v>
      </c>
      <c r="D6" s="299" t="s">
        <v>994</v>
      </c>
      <c r="E6" s="299" t="s">
        <v>992</v>
      </c>
      <c r="M6" s="213"/>
      <c r="N6" s="213"/>
      <c r="O6" s="213"/>
      <c r="P6" s="213"/>
      <c r="Q6" s="213"/>
      <c r="T6" s="213"/>
      <c r="U6" s="213"/>
      <c r="V6" s="213"/>
      <c r="W6" s="213"/>
      <c r="X6" s="213"/>
      <c r="Z6" s="20"/>
      <c r="AA6" s="20"/>
    </row>
    <row r="7" spans="1:27" x14ac:dyDescent="0.2">
      <c r="A7" s="308" t="s">
        <v>3</v>
      </c>
      <c r="B7" s="307">
        <v>22893</v>
      </c>
      <c r="C7" s="303">
        <v>6.4399999999999999E-2</v>
      </c>
      <c r="D7" s="303">
        <v>3.7000000000000002E-3</v>
      </c>
      <c r="E7" s="303">
        <v>0.1104</v>
      </c>
      <c r="M7" s="213"/>
      <c r="N7" s="213"/>
      <c r="O7" s="213"/>
      <c r="P7" s="213"/>
      <c r="Q7" s="213"/>
      <c r="T7" s="213"/>
      <c r="U7" s="213"/>
      <c r="V7" s="213"/>
      <c r="W7" s="213"/>
      <c r="X7" s="213"/>
      <c r="Z7" s="20"/>
      <c r="AA7" s="20"/>
    </row>
    <row r="8" spans="1:27" x14ac:dyDescent="0.2">
      <c r="A8" s="308" t="s">
        <v>4</v>
      </c>
      <c r="B8" s="305">
        <v>74811</v>
      </c>
      <c r="C8" s="306">
        <v>7.17E-2</v>
      </c>
      <c r="D8" s="306">
        <v>-7.7999999999999996E-3</v>
      </c>
      <c r="E8" s="306">
        <v>6.4799999999999996E-2</v>
      </c>
      <c r="M8" s="213"/>
      <c r="N8" s="213"/>
      <c r="O8" s="213"/>
      <c r="P8" s="213"/>
      <c r="Q8" s="213"/>
      <c r="T8" s="213"/>
      <c r="U8" s="213"/>
      <c r="V8" s="213"/>
      <c r="W8" s="213"/>
      <c r="X8" s="213"/>
      <c r="Z8" s="20"/>
      <c r="AA8" s="20"/>
    </row>
    <row r="9" spans="1:27" x14ac:dyDescent="0.2">
      <c r="A9" s="308" t="s">
        <v>5</v>
      </c>
      <c r="B9" s="307">
        <v>60940</v>
      </c>
      <c r="C9" s="303">
        <v>0.27450000000000002</v>
      </c>
      <c r="D9" s="303">
        <v>-1.0699999999999999E-2</v>
      </c>
      <c r="E9" s="303">
        <v>5.5399999999999998E-2</v>
      </c>
      <c r="M9" s="213"/>
      <c r="N9" s="213"/>
      <c r="O9" s="213"/>
      <c r="P9" s="213"/>
      <c r="Q9" s="213"/>
      <c r="T9" s="213"/>
      <c r="U9" s="213"/>
      <c r="V9" s="213"/>
      <c r="W9" s="213"/>
      <c r="X9" s="213"/>
      <c r="Z9" s="20"/>
      <c r="AA9" s="20"/>
    </row>
    <row r="10" spans="1:27" x14ac:dyDescent="0.2">
      <c r="A10" s="308" t="s">
        <v>6</v>
      </c>
      <c r="B10" s="305">
        <v>7448</v>
      </c>
      <c r="C10" s="306">
        <v>5.2400000000000002E-2</v>
      </c>
      <c r="D10" s="306">
        <v>-8.9999999999999998E-4</v>
      </c>
      <c r="E10" s="306">
        <v>3.1600000000000003E-2</v>
      </c>
      <c r="M10" s="213"/>
      <c r="N10" s="213"/>
      <c r="O10" s="213"/>
      <c r="P10" s="213"/>
      <c r="Q10" s="213"/>
      <c r="T10" s="213"/>
      <c r="U10" s="213"/>
      <c r="V10" s="213"/>
      <c r="W10" s="213"/>
      <c r="X10" s="213"/>
      <c r="Z10" s="20"/>
      <c r="AA10" s="20"/>
    </row>
    <row r="11" spans="1:27" x14ac:dyDescent="0.2">
      <c r="A11" s="308" t="s">
        <v>7</v>
      </c>
      <c r="B11" s="307">
        <v>15423</v>
      </c>
      <c r="C11" s="303">
        <v>6.2199999999999998E-2</v>
      </c>
      <c r="D11" s="303">
        <v>-1.6000000000000001E-3</v>
      </c>
      <c r="E11" s="303">
        <v>4.2500000000000003E-2</v>
      </c>
      <c r="M11" s="213"/>
      <c r="N11" s="213"/>
      <c r="O11" s="213"/>
      <c r="P11" s="213"/>
      <c r="Q11" s="213"/>
      <c r="T11" s="213"/>
      <c r="U11" s="213"/>
      <c r="V11" s="213"/>
      <c r="W11" s="213"/>
      <c r="X11" s="213"/>
      <c r="Z11" s="20"/>
      <c r="AA11" s="20"/>
    </row>
    <row r="12" spans="1:27" x14ac:dyDescent="0.2">
      <c r="A12" s="308" t="s">
        <v>8</v>
      </c>
      <c r="B12" s="305">
        <v>55563</v>
      </c>
      <c r="C12" s="306">
        <v>5.6099999999999997E-2</v>
      </c>
      <c r="D12" s="306">
        <v>-4.5999999999999999E-3</v>
      </c>
      <c r="E12" s="306">
        <v>5.8700000000000002E-2</v>
      </c>
      <c r="M12" s="213"/>
      <c r="N12" s="213"/>
      <c r="O12" s="213"/>
      <c r="P12" s="213"/>
      <c r="Q12" s="213"/>
      <c r="T12" s="213"/>
      <c r="U12" s="213"/>
      <c r="V12" s="213"/>
      <c r="W12" s="213"/>
      <c r="X12" s="213"/>
      <c r="Z12" s="20"/>
      <c r="AA12" s="20"/>
    </row>
    <row r="13" spans="1:27" x14ac:dyDescent="0.2">
      <c r="A13" s="308" t="s">
        <v>9</v>
      </c>
      <c r="B13" s="307">
        <v>329663</v>
      </c>
      <c r="C13" s="303">
        <v>9.5299999999999996E-2</v>
      </c>
      <c r="D13" s="303">
        <v>2E-3</v>
      </c>
      <c r="E13" s="303">
        <v>5.8799999999999998E-2</v>
      </c>
      <c r="M13" s="213"/>
      <c r="N13" s="213"/>
      <c r="O13" s="213"/>
      <c r="P13" s="213"/>
      <c r="Q13" s="213"/>
      <c r="T13" s="213"/>
      <c r="U13" s="213"/>
      <c r="V13" s="213"/>
      <c r="W13" s="213"/>
      <c r="X13" s="213"/>
      <c r="Z13" s="20"/>
      <c r="AA13" s="20"/>
    </row>
    <row r="14" spans="1:27" x14ac:dyDescent="0.2">
      <c r="A14" s="308" t="s">
        <v>10</v>
      </c>
      <c r="B14" s="305">
        <v>43302</v>
      </c>
      <c r="C14" s="306">
        <v>5.0099999999999999E-2</v>
      </c>
      <c r="D14" s="306">
        <v>6.0000000000000001E-3</v>
      </c>
      <c r="E14" s="306">
        <v>3.6999999999999998E-2</v>
      </c>
      <c r="M14" s="213"/>
      <c r="N14" s="213"/>
      <c r="O14" s="213"/>
      <c r="P14" s="213"/>
      <c r="Q14" s="213"/>
      <c r="T14" s="213"/>
      <c r="U14" s="213"/>
      <c r="V14" s="213"/>
      <c r="W14" s="213"/>
      <c r="X14" s="213"/>
      <c r="Z14" s="20"/>
      <c r="AA14" s="20"/>
    </row>
    <row r="15" spans="1:27" x14ac:dyDescent="0.2">
      <c r="A15" s="308" t="s">
        <v>11</v>
      </c>
      <c r="B15" s="307">
        <v>11199</v>
      </c>
      <c r="C15" s="303">
        <v>7.4999999999999997E-2</v>
      </c>
      <c r="D15" s="303">
        <v>-1.5699999999999999E-2</v>
      </c>
      <c r="E15" s="303">
        <v>6.6799999999999998E-2</v>
      </c>
      <c r="M15" s="213"/>
      <c r="N15" s="213"/>
      <c r="O15" s="213"/>
      <c r="P15" s="213"/>
      <c r="Q15" s="213"/>
      <c r="T15" s="213"/>
      <c r="U15" s="213"/>
      <c r="V15" s="213"/>
      <c r="W15" s="213"/>
      <c r="X15" s="213"/>
      <c r="Z15" s="20"/>
      <c r="AA15" s="20"/>
    </row>
    <row r="16" spans="1:27" x14ac:dyDescent="0.2">
      <c r="A16" s="308" t="s">
        <v>12</v>
      </c>
      <c r="B16" s="305">
        <v>11745</v>
      </c>
      <c r="C16" s="306">
        <v>4.4999999999999998E-2</v>
      </c>
      <c r="D16" s="306">
        <v>4.0000000000000001E-3</v>
      </c>
      <c r="E16" s="306">
        <v>5.79E-2</v>
      </c>
      <c r="M16" s="213"/>
      <c r="N16" s="213"/>
      <c r="O16" s="213"/>
      <c r="P16" s="213"/>
      <c r="Q16" s="213"/>
      <c r="T16" s="213"/>
      <c r="U16" s="213"/>
      <c r="V16" s="213"/>
      <c r="W16" s="213"/>
      <c r="X16" s="213"/>
      <c r="Z16" s="20"/>
      <c r="AA16" s="20"/>
    </row>
    <row r="17" spans="1:27" x14ac:dyDescent="0.2">
      <c r="A17" s="308" t="s">
        <v>13</v>
      </c>
      <c r="B17" s="305">
        <v>85183</v>
      </c>
      <c r="C17" s="306">
        <v>4.7800000000000002E-2</v>
      </c>
      <c r="D17" s="306">
        <v>-1.2999999999999999E-3</v>
      </c>
      <c r="E17" s="306">
        <v>9.2999999999999999E-2</v>
      </c>
      <c r="M17" s="213"/>
      <c r="N17" s="213"/>
      <c r="O17" s="213"/>
      <c r="P17" s="213"/>
      <c r="Q17" s="213"/>
      <c r="T17" s="213"/>
      <c r="U17" s="213"/>
      <c r="V17" s="213"/>
      <c r="W17" s="213"/>
      <c r="X17" s="213"/>
      <c r="Z17" s="20"/>
      <c r="AA17" s="20"/>
    </row>
    <row r="18" spans="1:27" x14ac:dyDescent="0.2">
      <c r="A18" s="308" t="s">
        <v>14</v>
      </c>
      <c r="B18" s="305">
        <v>64951</v>
      </c>
      <c r="C18" s="306">
        <v>5.9299999999999999E-2</v>
      </c>
      <c r="D18" s="306">
        <v>1.0800000000000001E-2</v>
      </c>
      <c r="E18" s="306">
        <v>6.4299999999999996E-2</v>
      </c>
      <c r="M18" s="213"/>
      <c r="N18" s="213"/>
      <c r="O18" s="213"/>
      <c r="P18" s="213"/>
      <c r="Q18" s="213"/>
      <c r="T18" s="213"/>
      <c r="U18" s="213"/>
      <c r="V18" s="213"/>
      <c r="W18" s="213"/>
      <c r="X18" s="213"/>
      <c r="Z18" s="20"/>
      <c r="AA18" s="20"/>
    </row>
    <row r="19" spans="1:27" x14ac:dyDescent="0.2">
      <c r="A19" s="308" t="s">
        <v>15</v>
      </c>
      <c r="B19" s="305">
        <v>29880</v>
      </c>
      <c r="C19" s="306">
        <v>0.18640000000000001</v>
      </c>
      <c r="D19" s="306">
        <v>-8.1000000000000003E-2</v>
      </c>
      <c r="E19" s="306">
        <v>3.9100000000000003E-2</v>
      </c>
      <c r="M19" s="213"/>
      <c r="N19" s="213"/>
      <c r="O19" s="213"/>
      <c r="P19" s="213"/>
      <c r="Q19" s="213"/>
      <c r="T19" s="213"/>
      <c r="U19" s="213"/>
      <c r="V19" s="213"/>
      <c r="W19" s="213"/>
      <c r="X19" s="213"/>
      <c r="Z19" s="20"/>
      <c r="AA19" s="20"/>
    </row>
    <row r="20" spans="1:27" x14ac:dyDescent="0.2">
      <c r="A20" s="308" t="s">
        <v>16</v>
      </c>
      <c r="B20" s="305">
        <v>12560</v>
      </c>
      <c r="C20" s="306">
        <v>4.6699999999999998E-2</v>
      </c>
      <c r="D20" s="306">
        <v>1.0500000000000001E-2</v>
      </c>
      <c r="E20" s="306">
        <v>8.1600000000000006E-2</v>
      </c>
      <c r="M20" s="213"/>
      <c r="N20" s="213"/>
      <c r="O20" s="213"/>
      <c r="P20" s="213"/>
      <c r="Q20" s="213"/>
      <c r="T20" s="213"/>
      <c r="U20" s="213"/>
      <c r="V20" s="213"/>
      <c r="W20" s="213"/>
      <c r="X20" s="213"/>
      <c r="Z20" s="20"/>
      <c r="AA20" s="20"/>
    </row>
    <row r="21" spans="1:27" x14ac:dyDescent="0.2">
      <c r="A21" s="308" t="s">
        <v>0</v>
      </c>
      <c r="B21" s="305">
        <v>145349</v>
      </c>
      <c r="C21" s="306">
        <v>7.3099999999999998E-2</v>
      </c>
      <c r="D21" s="306">
        <v>-7.7999999999999996E-3</v>
      </c>
      <c r="E21" s="306">
        <v>8.5999999999999993E-2</v>
      </c>
      <c r="M21" s="213"/>
      <c r="N21" s="213"/>
      <c r="O21" s="213"/>
      <c r="P21" s="213"/>
      <c r="Q21" s="213"/>
      <c r="T21" s="213"/>
      <c r="U21" s="213"/>
      <c r="V21" s="213"/>
      <c r="W21" s="213"/>
      <c r="X21" s="213"/>
      <c r="Z21" s="20"/>
      <c r="AA21" s="20"/>
    </row>
    <row r="22" spans="1:27" x14ac:dyDescent="0.2">
      <c r="A22" s="308" t="s">
        <v>17</v>
      </c>
      <c r="B22" s="305">
        <v>26044</v>
      </c>
      <c r="C22" s="306">
        <v>5.4800000000000001E-2</v>
      </c>
      <c r="D22" s="306">
        <v>5.4000000000000003E-3</v>
      </c>
      <c r="E22" s="306">
        <v>1.32E-2</v>
      </c>
      <c r="M22" s="213"/>
      <c r="N22" s="213"/>
      <c r="O22" s="213"/>
      <c r="P22" s="213"/>
      <c r="Q22" s="213"/>
      <c r="T22" s="213"/>
      <c r="U22" s="213"/>
      <c r="V22" s="213"/>
      <c r="W22" s="213"/>
      <c r="X22" s="213"/>
      <c r="Z22" s="20"/>
      <c r="AA22" s="20"/>
    </row>
    <row r="23" spans="1:27" x14ac:dyDescent="0.2">
      <c r="A23" s="308" t="s">
        <v>18</v>
      </c>
      <c r="B23" s="305">
        <v>17210</v>
      </c>
      <c r="C23" s="306">
        <v>7.9100000000000004E-2</v>
      </c>
      <c r="D23" s="306">
        <v>1E-4</v>
      </c>
      <c r="E23" s="306">
        <v>7.7999999999999996E-3</v>
      </c>
      <c r="M23" s="213"/>
      <c r="N23" s="213"/>
      <c r="O23" s="213"/>
      <c r="P23" s="213"/>
      <c r="Q23" s="213"/>
      <c r="T23" s="213"/>
      <c r="U23" s="213"/>
      <c r="V23" s="213"/>
      <c r="W23" s="213"/>
      <c r="X23" s="213"/>
      <c r="Z23" s="20"/>
      <c r="AA23" s="20"/>
    </row>
    <row r="24" spans="1:27" x14ac:dyDescent="0.2">
      <c r="A24" s="308" t="s">
        <v>19</v>
      </c>
      <c r="B24" s="305">
        <v>35575</v>
      </c>
      <c r="C24" s="306">
        <v>0.19520000000000001</v>
      </c>
      <c r="D24" s="306">
        <v>-8.3000000000000001E-3</v>
      </c>
      <c r="E24" s="306">
        <v>7.5999999999999998E-2</v>
      </c>
      <c r="M24" s="213"/>
      <c r="N24" s="213"/>
      <c r="O24" s="213"/>
      <c r="P24" s="213"/>
      <c r="Q24" s="213"/>
      <c r="T24" s="213"/>
      <c r="U24" s="213"/>
      <c r="V24" s="213"/>
      <c r="W24" s="213"/>
      <c r="X24" s="213"/>
      <c r="Z24" s="20"/>
      <c r="AA24" s="20"/>
    </row>
    <row r="25" spans="1:27" x14ac:dyDescent="0.2">
      <c r="A25" s="308" t="s">
        <v>20</v>
      </c>
      <c r="B25" s="305">
        <v>108293</v>
      </c>
      <c r="C25" s="306">
        <v>5.8400000000000001E-2</v>
      </c>
      <c r="D25" s="306">
        <v>-6.4000000000000003E-3</v>
      </c>
      <c r="E25" s="306">
        <v>6.59E-2</v>
      </c>
      <c r="M25" s="213"/>
      <c r="N25" s="213"/>
      <c r="O25" s="213"/>
      <c r="P25" s="213"/>
      <c r="Q25" s="213"/>
      <c r="T25" s="213"/>
      <c r="U25" s="213"/>
      <c r="V25" s="213"/>
      <c r="W25" s="213"/>
      <c r="X25" s="213"/>
      <c r="Z25" s="20"/>
      <c r="AA25" s="20"/>
    </row>
    <row r="26" spans="1:27" x14ac:dyDescent="0.2">
      <c r="A26" s="308" t="s">
        <v>21</v>
      </c>
      <c r="B26" s="305">
        <v>18152</v>
      </c>
      <c r="C26" s="306">
        <v>8.0299999999999996E-2</v>
      </c>
      <c r="D26" s="306">
        <v>-3.2599999999999997E-2</v>
      </c>
      <c r="E26" s="306">
        <v>3.0800000000000001E-2</v>
      </c>
      <c r="M26" s="213"/>
      <c r="N26" s="213"/>
      <c r="O26" s="213"/>
      <c r="P26" s="213"/>
      <c r="Q26" s="213"/>
      <c r="T26" s="213"/>
      <c r="U26" s="213"/>
      <c r="V26" s="213"/>
      <c r="W26" s="213"/>
      <c r="X26" s="213"/>
      <c r="Z26" s="20"/>
      <c r="AA26" s="20"/>
    </row>
    <row r="27" spans="1:27" x14ac:dyDescent="0.2">
      <c r="A27" s="308" t="s">
        <v>22</v>
      </c>
      <c r="B27" s="305">
        <v>36142</v>
      </c>
      <c r="C27" s="306">
        <v>5.5899999999999998E-2</v>
      </c>
      <c r="D27" s="306">
        <v>2.3E-3</v>
      </c>
      <c r="E27" s="306">
        <v>7.3499999999999996E-2</v>
      </c>
      <c r="M27" s="213"/>
      <c r="N27" s="213"/>
      <c r="O27" s="213"/>
      <c r="P27" s="213"/>
      <c r="Q27" s="213"/>
      <c r="T27" s="213"/>
      <c r="U27" s="213"/>
      <c r="V27" s="213"/>
      <c r="W27" s="213"/>
      <c r="X27" s="213"/>
      <c r="Z27" s="20"/>
      <c r="AA27" s="20"/>
    </row>
    <row r="28" spans="1:27" x14ac:dyDescent="0.2">
      <c r="A28" s="308" t="s">
        <v>23</v>
      </c>
      <c r="B28" s="305">
        <v>40074</v>
      </c>
      <c r="C28" s="306">
        <v>5.74E-2</v>
      </c>
      <c r="D28" s="306">
        <v>2E-3</v>
      </c>
      <c r="E28" s="306">
        <v>0.1051</v>
      </c>
      <c r="M28" s="213"/>
      <c r="N28" s="213"/>
      <c r="O28" s="213"/>
      <c r="P28" s="213"/>
      <c r="Q28" s="213"/>
      <c r="T28" s="213"/>
      <c r="U28" s="213"/>
      <c r="V28" s="213"/>
      <c r="W28" s="213"/>
      <c r="X28" s="213"/>
      <c r="Z28" s="20"/>
      <c r="AA28" s="20"/>
    </row>
    <row r="29" spans="1:27" x14ac:dyDescent="0.2">
      <c r="A29" s="308" t="s">
        <v>24</v>
      </c>
      <c r="B29" s="305">
        <v>218786</v>
      </c>
      <c r="C29" s="306">
        <v>0.43099999999999999</v>
      </c>
      <c r="D29" s="306">
        <v>-5.7999999999999996E-3</v>
      </c>
      <c r="E29" s="306">
        <v>5.8000000000000003E-2</v>
      </c>
      <c r="M29" s="213"/>
      <c r="N29" s="213"/>
      <c r="O29" s="213"/>
      <c r="P29" s="213"/>
      <c r="Q29" s="213"/>
      <c r="T29" s="213"/>
      <c r="U29" s="213"/>
      <c r="V29" s="213"/>
      <c r="W29" s="213"/>
      <c r="X29" s="213"/>
      <c r="Z29" s="20"/>
      <c r="AA29" s="20"/>
    </row>
    <row r="30" spans="1:27" x14ac:dyDescent="0.2">
      <c r="A30" s="308" t="s">
        <v>25</v>
      </c>
      <c r="B30" s="305">
        <v>27576</v>
      </c>
      <c r="C30" s="306">
        <v>5.7599999999999998E-2</v>
      </c>
      <c r="D30" s="306">
        <v>-4.4000000000000003E-3</v>
      </c>
      <c r="E30" s="306">
        <v>4.8099999999999997E-2</v>
      </c>
      <c r="M30" s="213"/>
      <c r="N30" s="213"/>
      <c r="O30" s="213"/>
      <c r="P30" s="213"/>
      <c r="Q30" s="213"/>
      <c r="T30" s="213"/>
      <c r="U30" s="213"/>
      <c r="V30" s="213"/>
      <c r="W30" s="213"/>
      <c r="X30" s="213"/>
      <c r="Z30" s="20"/>
      <c r="AA30" s="20"/>
    </row>
    <row r="31" spans="1:27" x14ac:dyDescent="0.2">
      <c r="A31" s="308" t="s">
        <v>26</v>
      </c>
      <c r="B31" s="305">
        <v>47971</v>
      </c>
      <c r="C31" s="306">
        <v>8.1699999999999995E-2</v>
      </c>
      <c r="D31" s="306">
        <v>-6.0000000000000001E-3</v>
      </c>
      <c r="E31" s="306">
        <v>5.4300000000000001E-2</v>
      </c>
      <c r="M31" s="213"/>
      <c r="N31" s="213"/>
      <c r="O31" s="213"/>
      <c r="P31" s="213"/>
      <c r="Q31" s="213"/>
      <c r="T31" s="213"/>
      <c r="U31" s="213"/>
      <c r="V31" s="213"/>
      <c r="W31" s="213"/>
      <c r="X31" s="213"/>
      <c r="Z31" s="20"/>
      <c r="AA31" s="20"/>
    </row>
    <row r="32" spans="1:27" x14ac:dyDescent="0.2">
      <c r="A32" s="308" t="s">
        <v>27</v>
      </c>
      <c r="B32" s="305">
        <v>43990</v>
      </c>
      <c r="C32" s="306">
        <v>6.6900000000000001E-2</v>
      </c>
      <c r="D32" s="306">
        <v>-7.4999999999999997E-3</v>
      </c>
      <c r="E32" s="306">
        <v>4.4699999999999997E-2</v>
      </c>
      <c r="M32" s="213"/>
      <c r="N32" s="213"/>
      <c r="O32" s="213"/>
      <c r="P32" s="213"/>
      <c r="Q32" s="213"/>
      <c r="T32" s="213"/>
      <c r="U32" s="213"/>
      <c r="V32" s="213"/>
      <c r="W32" s="213"/>
      <c r="X32" s="213"/>
      <c r="Z32" s="20"/>
      <c r="AA32" s="20"/>
    </row>
    <row r="33" spans="1:27" x14ac:dyDescent="0.2">
      <c r="A33" s="308" t="s">
        <v>28</v>
      </c>
      <c r="B33" s="305">
        <v>12838</v>
      </c>
      <c r="C33" s="306">
        <v>5.2600000000000001E-2</v>
      </c>
      <c r="D33" s="306">
        <v>-5.4999999999999997E-3</v>
      </c>
      <c r="E33" s="306">
        <v>7.7100000000000002E-2</v>
      </c>
      <c r="M33" s="213"/>
      <c r="N33" s="213"/>
      <c r="O33" s="213"/>
      <c r="P33" s="213"/>
      <c r="Q33" s="213"/>
      <c r="T33" s="213"/>
      <c r="U33" s="213"/>
      <c r="V33" s="213"/>
      <c r="W33" s="213"/>
      <c r="X33" s="213"/>
      <c r="Z33" s="20"/>
      <c r="AA33" s="20"/>
    </row>
    <row r="34" spans="1:27" x14ac:dyDescent="0.2">
      <c r="A34" s="308" t="s">
        <v>29</v>
      </c>
      <c r="B34" s="305">
        <v>43395</v>
      </c>
      <c r="C34" s="306">
        <v>6.1899999999999997E-2</v>
      </c>
      <c r="D34" s="306">
        <v>-7.1000000000000004E-3</v>
      </c>
      <c r="E34" s="306">
        <v>2.1499999999999998E-2</v>
      </c>
      <c r="M34" s="213"/>
      <c r="N34" s="213"/>
      <c r="O34" s="213"/>
      <c r="P34" s="213"/>
      <c r="Q34" s="213"/>
      <c r="T34" s="213"/>
      <c r="U34" s="213"/>
      <c r="V34" s="213"/>
      <c r="W34" s="213"/>
      <c r="X34" s="213"/>
      <c r="Z34" s="20"/>
      <c r="AA34" s="20"/>
    </row>
    <row r="35" spans="1:27" x14ac:dyDescent="0.2">
      <c r="A35" s="308" t="s">
        <v>30</v>
      </c>
      <c r="B35" s="305">
        <v>3752</v>
      </c>
      <c r="C35" s="306">
        <v>3.2800000000000003E-2</v>
      </c>
      <c r="D35" s="306">
        <v>6.7100000000000007E-2</v>
      </c>
      <c r="E35" s="306">
        <v>0.12</v>
      </c>
      <c r="M35" s="213"/>
      <c r="N35" s="213"/>
      <c r="O35" s="213"/>
      <c r="P35" s="213"/>
      <c r="Q35" s="213"/>
      <c r="T35" s="213"/>
      <c r="U35" s="213"/>
      <c r="V35" s="213"/>
      <c r="W35" s="213"/>
      <c r="X35" s="213"/>
      <c r="Z35" s="20"/>
      <c r="AA35" s="20"/>
    </row>
    <row r="36" spans="1:27" x14ac:dyDescent="0.2">
      <c r="A36" s="308" t="s">
        <v>31</v>
      </c>
      <c r="B36" s="305">
        <v>49722</v>
      </c>
      <c r="C36" s="306">
        <v>6.5500000000000003E-2</v>
      </c>
      <c r="D36" s="306">
        <v>1.4E-3</v>
      </c>
      <c r="E36" s="306">
        <v>4.4600000000000001E-2</v>
      </c>
      <c r="M36" s="213"/>
      <c r="N36" s="213"/>
      <c r="O36" s="213"/>
      <c r="P36" s="213"/>
      <c r="Q36" s="213"/>
      <c r="T36" s="213"/>
      <c r="U36" s="213"/>
      <c r="V36" s="213"/>
      <c r="W36" s="213"/>
      <c r="X36" s="213"/>
      <c r="Z36" s="20"/>
      <c r="AA36" s="20"/>
    </row>
    <row r="37" spans="1:27" x14ac:dyDescent="0.2">
      <c r="A37" s="308" t="s">
        <v>32</v>
      </c>
      <c r="B37" s="305">
        <v>27538</v>
      </c>
      <c r="C37" s="306">
        <v>6.4699999999999994E-2</v>
      </c>
      <c r="D37" s="306">
        <v>6.7000000000000002E-3</v>
      </c>
      <c r="E37" s="306">
        <v>0.14000000000000001</v>
      </c>
      <c r="M37" s="213"/>
      <c r="N37" s="213"/>
      <c r="O37" s="213"/>
      <c r="P37" s="213"/>
      <c r="Q37" s="213"/>
      <c r="T37" s="213"/>
      <c r="U37" s="213"/>
      <c r="V37" s="213"/>
      <c r="W37" s="213"/>
      <c r="X37" s="213"/>
      <c r="Z37" s="20"/>
      <c r="AA37" s="20"/>
    </row>
    <row r="38" spans="1:27" x14ac:dyDescent="0.2">
      <c r="A38" s="308" t="s">
        <v>33</v>
      </c>
      <c r="B38" s="305">
        <v>7470</v>
      </c>
      <c r="C38" s="306">
        <v>3.7900000000000003E-2</v>
      </c>
      <c r="D38" s="306">
        <v>-5.1000000000000004E-3</v>
      </c>
      <c r="E38" s="306">
        <v>5.7000000000000002E-3</v>
      </c>
      <c r="O38" s="6"/>
      <c r="P38" s="6"/>
      <c r="Q38" s="6"/>
      <c r="V38" s="6"/>
      <c r="W38" s="6"/>
      <c r="X38" s="6"/>
      <c r="Z38" s="20"/>
      <c r="AA38" s="20"/>
    </row>
    <row r="39" spans="1:27" x14ac:dyDescent="0.2">
      <c r="A39" s="308" t="s">
        <v>1</v>
      </c>
      <c r="B39" s="305">
        <v>1735438</v>
      </c>
      <c r="C39" s="306">
        <v>8.7300000000000003E-2</v>
      </c>
      <c r="D39" s="306">
        <v>-3.0999999999999999E-3</v>
      </c>
      <c r="E39" s="306">
        <v>6.0400000000000002E-2</v>
      </c>
    </row>
    <row r="40" spans="1:27" x14ac:dyDescent="0.2">
      <c r="A40" s="27"/>
      <c r="B40" s="27"/>
      <c r="C40" s="27"/>
      <c r="D40" s="27"/>
      <c r="E40" s="27"/>
      <c r="F40" s="27"/>
    </row>
    <row r="41" spans="1:27" x14ac:dyDescent="0.2">
      <c r="F41" s="27"/>
    </row>
    <row r="42" spans="1:27" x14ac:dyDescent="0.2">
      <c r="F42" s="27"/>
    </row>
    <row r="50" spans="6:16" x14ac:dyDescent="0.2">
      <c r="F50" s="63"/>
      <c r="G50" s="63"/>
      <c r="H50" s="63"/>
      <c r="I50" s="63"/>
      <c r="J50" s="63"/>
      <c r="K50" s="63"/>
      <c r="L50" s="63"/>
      <c r="M50" s="63"/>
      <c r="N50" s="63"/>
      <c r="O50" s="63" t="s">
        <v>2</v>
      </c>
      <c r="P50" s="19" t="s">
        <v>994</v>
      </c>
    </row>
    <row r="51" spans="6:16" x14ac:dyDescent="0.2">
      <c r="F51" s="63"/>
      <c r="G51" s="63"/>
      <c r="H51" s="63"/>
      <c r="I51" s="63"/>
      <c r="J51" s="63"/>
      <c r="K51" s="63"/>
      <c r="L51" s="63"/>
      <c r="M51" s="63"/>
      <c r="N51" s="63"/>
      <c r="O51" s="63" t="s">
        <v>6</v>
      </c>
      <c r="P51" s="19">
        <v>2.6632667516645503E-2</v>
      </c>
    </row>
    <row r="52" spans="6:16" x14ac:dyDescent="0.2">
      <c r="F52" s="63"/>
      <c r="G52" s="63"/>
      <c r="H52" s="63"/>
      <c r="I52" s="63"/>
      <c r="J52" s="63"/>
      <c r="K52" s="63"/>
      <c r="L52" s="63"/>
      <c r="M52" s="63"/>
      <c r="N52" s="63"/>
      <c r="O52" s="63" t="s">
        <v>29</v>
      </c>
      <c r="P52" s="19">
        <v>2.1756511205330176E-2</v>
      </c>
    </row>
    <row r="53" spans="6:16" x14ac:dyDescent="0.2">
      <c r="F53" s="63"/>
      <c r="G53" s="63"/>
      <c r="H53" s="63"/>
      <c r="I53" s="63"/>
      <c r="J53" s="63"/>
      <c r="K53" s="63"/>
      <c r="L53" s="63"/>
      <c r="M53" s="63"/>
      <c r="N53" s="63"/>
      <c r="O53" s="63" t="s">
        <v>21</v>
      </c>
      <c r="P53" s="19">
        <v>2.019428907859866E-2</v>
      </c>
    </row>
    <row r="54" spans="6:16" x14ac:dyDescent="0.2">
      <c r="F54" s="63"/>
      <c r="G54" s="63"/>
      <c r="H54" s="63"/>
      <c r="I54" s="63"/>
      <c r="J54" s="63"/>
      <c r="K54" s="63"/>
      <c r="L54" s="63"/>
      <c r="M54" s="63"/>
      <c r="N54" s="63"/>
      <c r="O54" s="63" t="s">
        <v>22</v>
      </c>
      <c r="P54" s="19">
        <v>1.6201647729013002E-2</v>
      </c>
    </row>
    <row r="55" spans="6:16" x14ac:dyDescent="0.2">
      <c r="F55" s="63"/>
      <c r="G55" s="63"/>
      <c r="H55" s="63"/>
      <c r="I55" s="63"/>
      <c r="J55" s="63"/>
      <c r="K55" s="63"/>
      <c r="L55" s="63"/>
      <c r="M55" s="63"/>
      <c r="N55" s="63"/>
      <c r="O55" s="63" t="s">
        <v>32</v>
      </c>
      <c r="P55" s="19">
        <v>1.2579692781652385E-2</v>
      </c>
    </row>
    <row r="56" spans="6:16" x14ac:dyDescent="0.2">
      <c r="F56" s="63"/>
      <c r="G56" s="63"/>
      <c r="H56" s="63"/>
      <c r="I56" s="63"/>
      <c r="J56" s="63"/>
      <c r="K56" s="63"/>
      <c r="L56" s="63"/>
      <c r="M56" s="63"/>
      <c r="N56" s="63"/>
      <c r="O56" s="63" t="s">
        <v>12</v>
      </c>
      <c r="P56" s="19">
        <v>1.229060451565922E-2</v>
      </c>
    </row>
    <row r="57" spans="6:16" x14ac:dyDescent="0.2">
      <c r="F57" s="63"/>
      <c r="G57" s="63"/>
      <c r="H57" s="63"/>
      <c r="I57" s="63"/>
      <c r="J57" s="63"/>
      <c r="K57" s="63"/>
      <c r="L57" s="63"/>
      <c r="M57" s="63"/>
      <c r="N57" s="63"/>
      <c r="O57" s="63" t="s">
        <v>5</v>
      </c>
      <c r="P57" s="19">
        <v>1.1955833743582556E-2</v>
      </c>
    </row>
    <row r="58" spans="6:16" x14ac:dyDescent="0.2">
      <c r="F58" s="63"/>
      <c r="G58" s="63"/>
      <c r="H58" s="63"/>
      <c r="I58" s="63"/>
      <c r="J58" s="63"/>
      <c r="K58" s="63"/>
      <c r="L58" s="63"/>
      <c r="M58" s="63"/>
      <c r="N58" s="63"/>
      <c r="O58" s="63" t="s">
        <v>9</v>
      </c>
      <c r="P58" s="19">
        <v>1.1737316907556528E-2</v>
      </c>
    </row>
    <row r="59" spans="6:16" x14ac:dyDescent="0.2">
      <c r="F59" s="63"/>
      <c r="G59" s="63"/>
      <c r="H59" s="63"/>
      <c r="I59" s="63"/>
      <c r="J59" s="63"/>
      <c r="K59" s="63"/>
      <c r="L59" s="63"/>
      <c r="M59" s="63"/>
      <c r="N59" s="63"/>
      <c r="O59" s="63" t="s">
        <v>20</v>
      </c>
      <c r="P59" s="19">
        <v>1.1298861999716081E-2</v>
      </c>
    </row>
    <row r="60" spans="6:16" x14ac:dyDescent="0.2">
      <c r="F60" s="63"/>
      <c r="G60" s="63"/>
      <c r="H60" s="63"/>
      <c r="I60" s="63"/>
      <c r="J60" s="63"/>
      <c r="K60" s="63"/>
      <c r="L60" s="63"/>
      <c r="M60" s="63"/>
      <c r="N60" s="63"/>
      <c r="O60" s="63" t="s">
        <v>14</v>
      </c>
      <c r="P60" s="19">
        <v>1.0297056532195148E-2</v>
      </c>
    </row>
    <row r="61" spans="6:16" x14ac:dyDescent="0.2">
      <c r="F61" s="63"/>
      <c r="G61" s="63"/>
      <c r="H61" s="63"/>
      <c r="I61" s="63"/>
      <c r="J61" s="63"/>
      <c r="K61" s="63"/>
      <c r="L61" s="63"/>
      <c r="M61" s="63"/>
      <c r="N61" s="63"/>
      <c r="O61" s="63" t="s">
        <v>16</v>
      </c>
      <c r="P61" s="19">
        <v>9.8264872521245383E-3</v>
      </c>
    </row>
    <row r="62" spans="6:16" x14ac:dyDescent="0.2">
      <c r="F62" s="63"/>
      <c r="G62" s="63"/>
      <c r="H62" s="63"/>
      <c r="I62" s="63"/>
      <c r="J62" s="63"/>
      <c r="K62" s="63"/>
      <c r="L62" s="63"/>
      <c r="M62" s="63"/>
      <c r="N62" s="63"/>
      <c r="O62" s="63" t="s">
        <v>4</v>
      </c>
      <c r="P62" s="19">
        <v>9.5527316684849151E-3</v>
      </c>
    </row>
    <row r="63" spans="6:16" x14ac:dyDescent="0.2">
      <c r="F63" s="63"/>
      <c r="G63" s="63"/>
      <c r="H63" s="63"/>
      <c r="I63" s="63"/>
      <c r="J63" s="63"/>
      <c r="K63" s="63"/>
      <c r="L63" s="63"/>
      <c r="M63" s="63"/>
      <c r="N63" s="63"/>
      <c r="O63" s="63" t="s">
        <v>18</v>
      </c>
      <c r="P63" s="19">
        <v>9.2420332473144295E-3</v>
      </c>
    </row>
    <row r="64" spans="6:16" x14ac:dyDescent="0.2">
      <c r="F64" s="63"/>
      <c r="G64" s="63"/>
      <c r="H64" s="63"/>
      <c r="I64" s="63"/>
      <c r="J64" s="63"/>
      <c r="K64" s="63"/>
      <c r="L64" s="63"/>
      <c r="M64" s="63"/>
      <c r="N64" s="63"/>
      <c r="O64" s="63" t="s">
        <v>23</v>
      </c>
      <c r="P64" s="19">
        <v>8.7867818776272699E-3</v>
      </c>
    </row>
    <row r="65" spans="1:16" x14ac:dyDescent="0.2">
      <c r="F65" s="63"/>
      <c r="G65" s="63"/>
      <c r="H65" s="63"/>
      <c r="I65" s="63"/>
      <c r="J65" s="63"/>
      <c r="K65" s="63"/>
      <c r="L65" s="63"/>
      <c r="M65" s="63"/>
      <c r="N65" s="63"/>
      <c r="O65" s="63" t="s">
        <v>26</v>
      </c>
      <c r="P65" s="19">
        <v>8.6972277586518931E-3</v>
      </c>
    </row>
    <row r="66" spans="1:16" x14ac:dyDescent="0.2">
      <c r="F66" s="63"/>
      <c r="G66" s="63"/>
      <c r="H66" s="63"/>
      <c r="I66" s="63"/>
      <c r="J66" s="63"/>
      <c r="K66" s="63"/>
      <c r="L66" s="63"/>
      <c r="M66" s="63"/>
      <c r="N66" s="63"/>
      <c r="O66" s="63" t="s">
        <v>7</v>
      </c>
      <c r="P66" s="19">
        <v>7.9550130297627586E-3</v>
      </c>
    </row>
    <row r="67" spans="1:16" x14ac:dyDescent="0.2">
      <c r="F67" s="63"/>
      <c r="G67" s="63"/>
      <c r="H67" s="63"/>
      <c r="I67" s="63"/>
      <c r="J67" s="63"/>
      <c r="K67" s="63"/>
      <c r="L67" s="63"/>
      <c r="M67" s="63"/>
      <c r="N67" s="63"/>
      <c r="O67" s="63" t="s">
        <v>8</v>
      </c>
      <c r="P67" s="19">
        <v>7.9274097965686963E-3</v>
      </c>
    </row>
    <row r="68" spans="1:16" x14ac:dyDescent="0.2">
      <c r="F68" s="63"/>
      <c r="G68" s="63"/>
      <c r="H68" s="63"/>
      <c r="I68" s="63"/>
      <c r="J68" s="63"/>
      <c r="K68" s="63"/>
      <c r="L68" s="63"/>
      <c r="M68" s="63"/>
      <c r="N68" s="63"/>
      <c r="O68" s="63" t="s">
        <v>31</v>
      </c>
      <c r="P68" s="19">
        <v>7.4056734268264091E-3</v>
      </c>
    </row>
    <row r="69" spans="1:16" x14ac:dyDescent="0.2">
      <c r="F69" s="63"/>
      <c r="G69" s="63"/>
      <c r="H69" s="63"/>
      <c r="I69" s="63"/>
      <c r="J69" s="63"/>
      <c r="K69" s="63"/>
      <c r="L69" s="63"/>
      <c r="M69" s="63"/>
      <c r="N69" s="63"/>
      <c r="O69" s="63" t="s">
        <v>1</v>
      </c>
      <c r="P69" s="19">
        <v>6.6350681108129361E-3</v>
      </c>
    </row>
    <row r="70" spans="1:16" x14ac:dyDescent="0.2">
      <c r="F70" s="63"/>
      <c r="G70" s="63"/>
      <c r="H70" s="63"/>
      <c r="I70" s="63"/>
      <c r="J70" s="63"/>
      <c r="K70" s="63"/>
      <c r="L70" s="63"/>
      <c r="M70" s="63"/>
      <c r="N70" s="63"/>
      <c r="O70" s="63" t="s">
        <v>0</v>
      </c>
      <c r="P70" s="19">
        <v>5.0222358533966727E-3</v>
      </c>
    </row>
    <row r="71" spans="1:16" x14ac:dyDescent="0.2">
      <c r="F71" s="63"/>
      <c r="G71" s="63"/>
      <c r="H71" s="63"/>
      <c r="I71" s="63"/>
      <c r="J71" s="63"/>
      <c r="K71" s="63"/>
      <c r="L71" s="63"/>
      <c r="M71" s="63"/>
      <c r="N71" s="63"/>
      <c r="O71" s="63" t="s">
        <v>24</v>
      </c>
      <c r="P71" s="19">
        <v>4.1302271624938935E-3</v>
      </c>
    </row>
    <row r="72" spans="1:16" x14ac:dyDescent="0.2">
      <c r="F72" s="63"/>
      <c r="G72" s="63"/>
      <c r="H72" s="63"/>
      <c r="I72" s="63"/>
      <c r="J72" s="63"/>
      <c r="K72" s="63"/>
      <c r="L72" s="63"/>
      <c r="M72" s="63"/>
      <c r="N72" s="63"/>
      <c r="O72" s="63" t="s">
        <v>11</v>
      </c>
      <c r="P72" s="19">
        <v>3.808798324128837E-3</v>
      </c>
    </row>
    <row r="73" spans="1:16" x14ac:dyDescent="0.2">
      <c r="F73" s="63"/>
      <c r="G73" s="63"/>
      <c r="H73" s="63"/>
      <c r="I73" s="63"/>
      <c r="J73" s="63"/>
      <c r="K73" s="63"/>
      <c r="L73" s="63"/>
      <c r="M73" s="63"/>
      <c r="N73" s="63"/>
      <c r="O73" s="63" t="s">
        <v>30</v>
      </c>
      <c r="P73" s="19">
        <v>3.3152501506932275E-3</v>
      </c>
    </row>
    <row r="74" spans="1:16" x14ac:dyDescent="0.2">
      <c r="F74" s="63"/>
      <c r="G74" s="63"/>
      <c r="H74" s="63"/>
      <c r="I74" s="63"/>
      <c r="J74" s="63"/>
      <c r="K74" s="63"/>
      <c r="L74" s="63"/>
      <c r="M74" s="63"/>
      <c r="N74" s="63"/>
      <c r="O74" s="63" t="s">
        <v>25</v>
      </c>
      <c r="P74" s="19">
        <v>3.2271861269879132E-3</v>
      </c>
    </row>
    <row r="75" spans="1:16" x14ac:dyDescent="0.2">
      <c r="F75" s="63"/>
      <c r="G75" s="63"/>
      <c r="H75" s="63"/>
      <c r="I75" s="63"/>
      <c r="J75" s="63"/>
      <c r="K75" s="63"/>
      <c r="L75" s="63"/>
      <c r="M75" s="63"/>
      <c r="N75" s="63"/>
      <c r="O75" s="63" t="s">
        <v>27</v>
      </c>
      <c r="P75" s="19">
        <v>2.6266507770509318E-3</v>
      </c>
    </row>
    <row r="76" spans="1:16" x14ac:dyDescent="0.2">
      <c r="F76" s="63"/>
      <c r="G76" s="63"/>
      <c r="H76" s="63"/>
      <c r="I76" s="63"/>
      <c r="J76" s="63"/>
      <c r="K76" s="63"/>
      <c r="L76" s="63"/>
      <c r="M76" s="63"/>
      <c r="N76" s="63"/>
      <c r="O76" s="63" t="s">
        <v>28</v>
      </c>
      <c r="P76" s="19">
        <v>2.3882633913339113E-3</v>
      </c>
    </row>
    <row r="77" spans="1:16" x14ac:dyDescent="0.2">
      <c r="F77" s="63"/>
      <c r="G77" s="63"/>
      <c r="H77" s="63"/>
      <c r="I77" s="63"/>
      <c r="J77" s="63"/>
      <c r="K77" s="63"/>
      <c r="L77" s="63"/>
      <c r="M77" s="63"/>
      <c r="N77" s="63"/>
      <c r="O77" s="63" t="s">
        <v>10</v>
      </c>
      <c r="P77" s="19">
        <v>1.2962238309528473E-3</v>
      </c>
    </row>
    <row r="78" spans="1:16" x14ac:dyDescent="0.2">
      <c r="F78" s="63"/>
      <c r="G78" s="63"/>
      <c r="H78" s="63"/>
      <c r="I78" s="63"/>
      <c r="J78" s="63"/>
      <c r="K78" s="63"/>
      <c r="L78" s="63"/>
      <c r="M78" s="63"/>
      <c r="N78" s="63"/>
      <c r="O78" s="63" t="s">
        <v>33</v>
      </c>
      <c r="P78" s="19">
        <v>-8.2999031677966073E-4</v>
      </c>
    </row>
    <row r="79" spans="1:16" x14ac:dyDescent="0.2">
      <c r="A79" s="63"/>
      <c r="B79" s="5"/>
      <c r="C79" s="63"/>
      <c r="D79" s="63"/>
      <c r="E79" s="63"/>
      <c r="F79" s="63"/>
      <c r="G79" s="63"/>
      <c r="H79" s="63"/>
      <c r="I79" s="63"/>
      <c r="J79" s="63"/>
      <c r="K79" s="63"/>
      <c r="L79" s="63"/>
      <c r="M79" s="63"/>
      <c r="N79" s="63"/>
      <c r="O79" s="63" t="s">
        <v>17</v>
      </c>
      <c r="P79" s="19">
        <v>-4.8333658156304304E-3</v>
      </c>
    </row>
    <row r="80" spans="1:16" x14ac:dyDescent="0.2">
      <c r="A80" s="63"/>
      <c r="B80" s="5"/>
      <c r="C80" s="63"/>
      <c r="D80" s="63"/>
      <c r="E80" s="63"/>
      <c r="F80" s="63"/>
      <c r="G80" s="63"/>
      <c r="H80" s="63"/>
      <c r="I80" s="63"/>
      <c r="J80" s="63"/>
      <c r="K80" s="63"/>
      <c r="L80" s="63"/>
      <c r="M80" s="63"/>
      <c r="N80" s="63"/>
      <c r="O80" s="63" t="s">
        <v>15</v>
      </c>
      <c r="P80" s="19">
        <v>-5.7879772542648311E-3</v>
      </c>
    </row>
    <row r="81" spans="1:16" x14ac:dyDescent="0.2">
      <c r="A81" s="63"/>
      <c r="B81" s="5"/>
      <c r="C81" s="63"/>
      <c r="D81" s="63"/>
      <c r="E81" s="63"/>
      <c r="F81" s="63"/>
      <c r="G81" s="63"/>
      <c r="H81" s="63"/>
      <c r="I81" s="63"/>
      <c r="J81" s="63"/>
      <c r="K81" s="63"/>
      <c r="L81" s="63"/>
      <c r="M81" s="63"/>
      <c r="N81" s="63"/>
      <c r="O81" s="63" t="s">
        <v>13</v>
      </c>
      <c r="P81" s="19">
        <v>-7.1752951861944192E-3</v>
      </c>
    </row>
    <row r="82" spans="1:16" x14ac:dyDescent="0.2">
      <c r="A82" s="63"/>
      <c r="B82" s="5"/>
      <c r="C82" s="63"/>
      <c r="D82" s="63"/>
      <c r="E82" s="63"/>
      <c r="F82" s="63"/>
      <c r="G82" s="63"/>
      <c r="H82" s="63"/>
      <c r="I82" s="63"/>
      <c r="J82" s="63"/>
      <c r="K82" s="63"/>
      <c r="L82" s="63"/>
      <c r="M82" s="63"/>
      <c r="N82" s="63"/>
      <c r="O82" s="63" t="s">
        <v>19</v>
      </c>
      <c r="P82" s="19">
        <v>-1.7692788848181595E-2</v>
      </c>
    </row>
    <row r="83" spans="1:16" x14ac:dyDescent="0.2">
      <c r="A83" s="63"/>
      <c r="B83" s="5"/>
      <c r="C83" s="63"/>
      <c r="D83" s="63"/>
      <c r="E83" s="63"/>
      <c r="F83" s="63"/>
      <c r="G83" s="63"/>
      <c r="H83" s="63"/>
      <c r="I83" s="63"/>
      <c r="J83" s="63"/>
      <c r="K83" s="63"/>
      <c r="L83" s="63"/>
      <c r="M83" s="63"/>
      <c r="N83" s="63"/>
      <c r="O83" s="63" t="s">
        <v>3</v>
      </c>
      <c r="P83" s="19">
        <v>-2.709652840611454E-2</v>
      </c>
    </row>
    <row r="84" spans="1:16" x14ac:dyDescent="0.2">
      <c r="A84" s="63"/>
      <c r="B84" s="5"/>
      <c r="C84" s="63"/>
      <c r="D84" s="63"/>
      <c r="E84" s="63"/>
      <c r="F84" s="63"/>
      <c r="G84" s="63"/>
      <c r="H84" s="63"/>
      <c r="I84" s="63"/>
      <c r="J84" s="63"/>
      <c r="K84" s="63"/>
    </row>
    <row r="85" spans="1:16" x14ac:dyDescent="0.2">
      <c r="A85" s="63"/>
      <c r="B85" s="5"/>
      <c r="C85" s="63"/>
      <c r="D85" s="63"/>
      <c r="E85" s="63"/>
      <c r="F85" s="63"/>
      <c r="G85" s="63"/>
      <c r="H85" s="63"/>
      <c r="I85" s="63"/>
      <c r="J85" s="63"/>
      <c r="K85" s="63"/>
    </row>
    <row r="86" spans="1:16" x14ac:dyDescent="0.2">
      <c r="A86" s="63"/>
      <c r="B86" s="5"/>
      <c r="C86" s="63"/>
      <c r="D86" s="63"/>
      <c r="E86" s="63"/>
      <c r="F86" s="63"/>
      <c r="G86" s="63"/>
      <c r="H86" s="63"/>
      <c r="I86" s="63"/>
      <c r="J86" s="63"/>
      <c r="K86" s="63"/>
    </row>
    <row r="87" spans="1:16" x14ac:dyDescent="0.2">
      <c r="A87" s="63"/>
      <c r="B87" s="5"/>
      <c r="C87" s="63"/>
      <c r="D87" s="63"/>
      <c r="E87" s="63"/>
      <c r="F87" s="63"/>
      <c r="G87" s="63"/>
      <c r="H87" s="63"/>
      <c r="I87" s="63"/>
      <c r="J87" s="63"/>
      <c r="K87" s="63"/>
    </row>
    <row r="88" spans="1:16" x14ac:dyDescent="0.2">
      <c r="A88" s="63"/>
      <c r="B88" s="5"/>
      <c r="C88" s="63"/>
      <c r="D88" s="63"/>
      <c r="E88" s="63"/>
      <c r="F88" s="63"/>
      <c r="G88" s="63"/>
      <c r="H88" s="63"/>
      <c r="I88" s="63"/>
      <c r="J88" s="63"/>
      <c r="K88" s="63"/>
    </row>
    <row r="89" spans="1:16" x14ac:dyDescent="0.2">
      <c r="A89" s="63"/>
      <c r="B89" s="5"/>
      <c r="C89" s="63"/>
      <c r="D89" s="63"/>
      <c r="E89" s="63"/>
      <c r="F89" s="63"/>
      <c r="G89" s="63"/>
      <c r="H89" s="63"/>
      <c r="I89" s="63"/>
      <c r="J89" s="63"/>
      <c r="K89" s="63"/>
    </row>
    <row r="90" spans="1:16" x14ac:dyDescent="0.2">
      <c r="A90" s="63"/>
      <c r="B90" s="5"/>
      <c r="C90" s="63"/>
      <c r="D90" s="63"/>
      <c r="E90" s="63"/>
      <c r="F90" s="63"/>
      <c r="G90" s="63"/>
      <c r="H90" s="63"/>
      <c r="I90" s="63"/>
      <c r="J90" s="63"/>
      <c r="K90" s="63"/>
    </row>
    <row r="91" spans="1:16" x14ac:dyDescent="0.2">
      <c r="A91" s="63"/>
      <c r="B91" s="5"/>
      <c r="C91" s="63"/>
      <c r="D91" s="63"/>
      <c r="E91" s="63"/>
      <c r="F91" s="63"/>
      <c r="G91" s="63"/>
      <c r="H91" s="63"/>
      <c r="I91" s="63"/>
      <c r="J91" s="63"/>
      <c r="K91" s="63"/>
    </row>
    <row r="92" spans="1:16" x14ac:dyDescent="0.2">
      <c r="A92" s="63"/>
      <c r="B92" s="5"/>
      <c r="C92" s="63"/>
      <c r="D92" s="63"/>
      <c r="E92" s="63"/>
      <c r="F92" s="63"/>
      <c r="G92" s="63"/>
      <c r="H92" s="63"/>
      <c r="I92" s="63"/>
      <c r="J92" s="63"/>
      <c r="K92" s="63"/>
    </row>
    <row r="93" spans="1:16" x14ac:dyDescent="0.2">
      <c r="A93" s="63"/>
      <c r="B93" s="5"/>
      <c r="C93" s="63"/>
      <c r="D93" s="63"/>
      <c r="E93" s="63"/>
      <c r="F93" s="63"/>
      <c r="G93" s="63"/>
      <c r="H93" s="63"/>
      <c r="I93" s="63"/>
      <c r="J93" s="63"/>
      <c r="K93" s="63"/>
    </row>
    <row r="94" spans="1:16" x14ac:dyDescent="0.2">
      <c r="A94" s="63"/>
      <c r="B94" s="5"/>
      <c r="C94" s="63"/>
      <c r="D94" s="63"/>
      <c r="E94" s="63"/>
      <c r="F94" s="63"/>
      <c r="G94" s="63"/>
      <c r="H94" s="63"/>
      <c r="I94" s="63"/>
      <c r="J94" s="63"/>
      <c r="K94" s="63"/>
    </row>
    <row r="95" spans="1:16" x14ac:dyDescent="0.2">
      <c r="A95" s="63"/>
      <c r="B95" s="5"/>
      <c r="C95" s="63"/>
      <c r="D95" s="63"/>
      <c r="E95" s="63"/>
      <c r="F95" s="63"/>
      <c r="G95" s="63"/>
      <c r="H95" s="63"/>
      <c r="I95" s="63"/>
      <c r="J95" s="63"/>
      <c r="K95" s="63"/>
    </row>
    <row r="96" spans="1:16" x14ac:dyDescent="0.2">
      <c r="A96" s="63"/>
      <c r="B96" s="5"/>
      <c r="C96" s="63"/>
      <c r="D96" s="63"/>
      <c r="E96" s="63"/>
      <c r="F96" s="63"/>
      <c r="G96" s="63"/>
      <c r="H96" s="63"/>
      <c r="I96" s="63"/>
      <c r="J96" s="63"/>
      <c r="K96" s="63"/>
    </row>
    <row r="97" spans="1:11" x14ac:dyDescent="0.2">
      <c r="A97" s="63"/>
      <c r="B97" s="5"/>
      <c r="C97" s="63"/>
      <c r="D97" s="63"/>
      <c r="E97" s="63"/>
      <c r="F97" s="63"/>
      <c r="G97" s="63"/>
      <c r="H97" s="63"/>
      <c r="I97" s="63"/>
      <c r="J97" s="63"/>
      <c r="K97" s="63"/>
    </row>
    <row r="98" spans="1:11" x14ac:dyDescent="0.2">
      <c r="A98" s="63"/>
      <c r="B98" s="5"/>
      <c r="C98" s="63"/>
      <c r="D98" s="63"/>
      <c r="E98" s="63"/>
      <c r="F98" s="63"/>
      <c r="G98" s="63"/>
      <c r="H98" s="63"/>
      <c r="I98" s="63"/>
      <c r="J98" s="63"/>
      <c r="K98" s="63"/>
    </row>
    <row r="99" spans="1:11" x14ac:dyDescent="0.2">
      <c r="A99" s="63"/>
      <c r="B99" s="5"/>
      <c r="C99" s="63"/>
      <c r="D99" s="63"/>
      <c r="E99" s="63"/>
      <c r="F99" s="63"/>
      <c r="G99" s="63"/>
      <c r="H99" s="63"/>
      <c r="I99" s="63"/>
      <c r="J99" s="63"/>
      <c r="K99" s="63"/>
    </row>
    <row r="100" spans="1:11" x14ac:dyDescent="0.2">
      <c r="A100" s="63"/>
      <c r="B100" s="5"/>
      <c r="C100" s="63"/>
      <c r="D100" s="63"/>
      <c r="E100" s="63"/>
      <c r="F100" s="63"/>
      <c r="G100" s="63"/>
      <c r="H100" s="63"/>
      <c r="I100" s="63"/>
      <c r="J100" s="63"/>
      <c r="K100" s="63"/>
    </row>
    <row r="101" spans="1:11" x14ac:dyDescent="0.2">
      <c r="A101" s="63"/>
      <c r="B101" s="5"/>
      <c r="C101" s="63"/>
      <c r="D101" s="63"/>
      <c r="E101" s="63"/>
      <c r="F101" s="63"/>
      <c r="G101" s="63"/>
      <c r="H101" s="63"/>
      <c r="I101" s="63"/>
      <c r="J101" s="63"/>
      <c r="K101" s="63"/>
    </row>
    <row r="102" spans="1:11" x14ac:dyDescent="0.2">
      <c r="A102" s="63"/>
      <c r="B102" s="5"/>
      <c r="C102" s="63"/>
      <c r="D102" s="63"/>
      <c r="E102" s="63"/>
      <c r="F102" s="63"/>
      <c r="G102" s="63"/>
      <c r="H102" s="63"/>
      <c r="I102" s="63"/>
      <c r="J102" s="63"/>
      <c r="K102" s="63"/>
    </row>
    <row r="103" spans="1:11" x14ac:dyDescent="0.2">
      <c r="A103" s="63"/>
      <c r="B103" s="5"/>
      <c r="C103" s="63"/>
      <c r="D103" s="63"/>
      <c r="E103" s="63"/>
      <c r="F103" s="63"/>
      <c r="G103" s="63"/>
      <c r="H103" s="63"/>
      <c r="I103" s="63"/>
      <c r="J103" s="63"/>
      <c r="K103" s="63"/>
    </row>
    <row r="104" spans="1:11" x14ac:dyDescent="0.2">
      <c r="A104" s="63"/>
      <c r="B104" s="5"/>
      <c r="C104" s="63"/>
      <c r="D104" s="63"/>
      <c r="E104" s="63"/>
      <c r="F104" s="63"/>
      <c r="G104" s="63"/>
      <c r="H104" s="63"/>
      <c r="I104" s="63"/>
      <c r="J104" s="63"/>
      <c r="K104" s="63"/>
    </row>
    <row r="105" spans="1:11" x14ac:dyDescent="0.2">
      <c r="A105" s="63"/>
      <c r="B105" s="5"/>
      <c r="C105" s="63"/>
      <c r="D105" s="63"/>
      <c r="E105" s="63"/>
      <c r="F105" s="63"/>
      <c r="G105" s="63"/>
      <c r="H105" s="63"/>
      <c r="I105" s="63"/>
      <c r="J105" s="63"/>
      <c r="K105" s="63"/>
    </row>
    <row r="106" spans="1:11" x14ac:dyDescent="0.2">
      <c r="A106" s="63"/>
      <c r="B106" s="5"/>
      <c r="C106" s="63"/>
      <c r="D106" s="63"/>
      <c r="E106" s="63"/>
      <c r="F106" s="63"/>
      <c r="G106" s="63"/>
      <c r="H106" s="63"/>
      <c r="I106" s="63"/>
      <c r="J106" s="63"/>
      <c r="K106" s="63"/>
    </row>
    <row r="107" spans="1:11" x14ac:dyDescent="0.2">
      <c r="A107" s="63"/>
      <c r="B107" s="5"/>
      <c r="C107" s="63"/>
      <c r="D107" s="63"/>
      <c r="E107" s="63"/>
      <c r="F107" s="63"/>
      <c r="G107" s="63"/>
      <c r="H107" s="63"/>
      <c r="I107" s="63"/>
      <c r="J107" s="63"/>
      <c r="K107" s="63"/>
    </row>
    <row r="108" spans="1:11" x14ac:dyDescent="0.2">
      <c r="A108" s="63"/>
      <c r="B108" s="5"/>
      <c r="C108" s="63"/>
      <c r="D108" s="63"/>
      <c r="E108" s="63"/>
      <c r="F108" s="63"/>
      <c r="G108" s="63"/>
      <c r="H108" s="63"/>
      <c r="I108" s="63"/>
      <c r="J108" s="63"/>
      <c r="K108" s="63"/>
    </row>
    <row r="109" spans="1:11" x14ac:dyDescent="0.2">
      <c r="A109" s="63"/>
      <c r="B109" s="5"/>
      <c r="C109" s="63"/>
      <c r="D109" s="63"/>
      <c r="E109" s="63"/>
      <c r="F109" s="63"/>
      <c r="G109" s="63"/>
      <c r="H109" s="63"/>
      <c r="I109" s="63"/>
      <c r="J109" s="63"/>
      <c r="K109" s="63"/>
    </row>
    <row r="110" spans="1:11" x14ac:dyDescent="0.2">
      <c r="A110" s="63"/>
      <c r="B110" s="5"/>
      <c r="C110" s="63"/>
      <c r="D110" s="63"/>
      <c r="E110" s="63"/>
      <c r="F110" s="63"/>
      <c r="G110" s="63"/>
      <c r="H110" s="63"/>
      <c r="I110" s="63"/>
      <c r="J110" s="63"/>
      <c r="K110" s="63"/>
    </row>
    <row r="111" spans="1:11" x14ac:dyDescent="0.2">
      <c r="A111" s="63"/>
      <c r="B111" s="5"/>
      <c r="C111" s="63"/>
      <c r="D111" s="63"/>
      <c r="E111" s="63"/>
      <c r="F111" s="63"/>
      <c r="G111" s="63"/>
      <c r="H111" s="63"/>
      <c r="I111" s="63"/>
      <c r="J111" s="63"/>
      <c r="K111" s="63"/>
    </row>
    <row r="112" spans="1:11" x14ac:dyDescent="0.2">
      <c r="A112" s="63"/>
      <c r="B112" s="5"/>
      <c r="C112" s="63"/>
      <c r="D112" s="63"/>
      <c r="E112" s="63"/>
      <c r="F112" s="63"/>
      <c r="G112" s="63"/>
      <c r="H112" s="63"/>
      <c r="I112" s="63"/>
      <c r="J112" s="63"/>
      <c r="K112" s="63"/>
    </row>
    <row r="113" spans="1:11" x14ac:dyDescent="0.2">
      <c r="A113" s="63"/>
      <c r="B113" s="5"/>
      <c r="C113" s="63"/>
      <c r="D113" s="63"/>
      <c r="E113" s="63"/>
      <c r="F113" s="63"/>
      <c r="G113" s="63"/>
      <c r="H113" s="63"/>
      <c r="I113" s="63"/>
      <c r="J113" s="63"/>
      <c r="K113" s="63"/>
    </row>
    <row r="114" spans="1:11" x14ac:dyDescent="0.2">
      <c r="A114" s="63"/>
      <c r="B114" s="5"/>
      <c r="C114" s="63"/>
      <c r="D114" s="63"/>
      <c r="E114" s="63"/>
      <c r="F114" s="63"/>
      <c r="G114" s="63"/>
      <c r="H114" s="63"/>
      <c r="I114" s="63"/>
      <c r="J114" s="63"/>
      <c r="K114" s="63"/>
    </row>
    <row r="115" spans="1:11" x14ac:dyDescent="0.2">
      <c r="A115" s="63"/>
      <c r="B115" s="5"/>
      <c r="C115" s="63"/>
      <c r="D115" s="63"/>
      <c r="E115" s="63"/>
      <c r="F115" s="63"/>
      <c r="G115" s="63"/>
      <c r="H115" s="63"/>
      <c r="I115" s="63"/>
      <c r="J115" s="63"/>
      <c r="K115" s="63"/>
    </row>
    <row r="116" spans="1:11" x14ac:dyDescent="0.2">
      <c r="A116" s="63"/>
      <c r="B116" s="5"/>
      <c r="C116" s="63"/>
      <c r="D116" s="63"/>
      <c r="E116" s="63"/>
      <c r="F116" s="63"/>
      <c r="G116" s="63"/>
      <c r="H116" s="63"/>
      <c r="I116" s="63"/>
      <c r="J116" s="63"/>
      <c r="K116" s="63"/>
    </row>
    <row r="117" spans="1:11" x14ac:dyDescent="0.2">
      <c r="A117" s="63"/>
      <c r="B117" s="5"/>
      <c r="C117" s="63"/>
      <c r="D117" s="63"/>
      <c r="E117" s="63"/>
      <c r="F117" s="63"/>
      <c r="G117" s="63"/>
      <c r="H117" s="63"/>
      <c r="I117" s="63"/>
      <c r="J117" s="63"/>
      <c r="K117" s="63"/>
    </row>
    <row r="118" spans="1:11" x14ac:dyDescent="0.2">
      <c r="A118" s="63"/>
      <c r="B118" s="5"/>
      <c r="C118" s="63"/>
      <c r="D118" s="63"/>
      <c r="E118" s="63"/>
      <c r="F118" s="63"/>
      <c r="G118" s="63"/>
      <c r="H118" s="63"/>
      <c r="I118" s="63"/>
      <c r="J118" s="63"/>
      <c r="K118" s="63"/>
    </row>
    <row r="119" spans="1:11" x14ac:dyDescent="0.2">
      <c r="A119" s="63"/>
      <c r="B119" s="5"/>
      <c r="C119" s="63"/>
      <c r="D119" s="63"/>
      <c r="E119" s="63"/>
      <c r="F119" s="63"/>
      <c r="G119" s="63"/>
      <c r="H119" s="63"/>
      <c r="I119" s="63"/>
      <c r="J119" s="63"/>
      <c r="K119" s="63"/>
    </row>
    <row r="120" spans="1:11" x14ac:dyDescent="0.2">
      <c r="A120" s="63"/>
      <c r="B120" s="5"/>
      <c r="C120" s="63"/>
      <c r="D120" s="63"/>
      <c r="E120" s="63"/>
      <c r="F120" s="63"/>
      <c r="G120" s="63"/>
      <c r="H120" s="63"/>
      <c r="I120" s="63"/>
      <c r="J120" s="63"/>
      <c r="K120" s="63"/>
    </row>
    <row r="121" spans="1:11" x14ac:dyDescent="0.2">
      <c r="A121" s="63"/>
      <c r="B121" s="5"/>
      <c r="C121" s="63"/>
      <c r="D121" s="63"/>
      <c r="E121" s="63"/>
      <c r="F121" s="63"/>
      <c r="G121" s="63"/>
      <c r="H121" s="63"/>
      <c r="I121" s="63"/>
      <c r="J121" s="63"/>
      <c r="K121" s="63"/>
    </row>
    <row r="122" spans="1:11" x14ac:dyDescent="0.2">
      <c r="A122" s="63"/>
      <c r="B122" s="5"/>
      <c r="C122" s="63"/>
      <c r="D122" s="63"/>
      <c r="E122" s="63"/>
      <c r="F122" s="63"/>
      <c r="G122" s="63"/>
      <c r="H122" s="63"/>
      <c r="I122" s="63"/>
      <c r="J122" s="63"/>
      <c r="K122" s="63"/>
    </row>
    <row r="123" spans="1:11" x14ac:dyDescent="0.2">
      <c r="A123" s="63"/>
      <c r="B123" s="5"/>
      <c r="C123" s="63"/>
      <c r="D123" s="63"/>
      <c r="E123" s="63"/>
      <c r="F123" s="63"/>
      <c r="G123" s="63"/>
      <c r="H123" s="63"/>
      <c r="I123" s="63"/>
      <c r="J123" s="63"/>
      <c r="K123" s="63"/>
    </row>
    <row r="124" spans="1:11" x14ac:dyDescent="0.2">
      <c r="A124" s="63"/>
      <c r="B124" s="5"/>
      <c r="C124" s="63"/>
      <c r="D124" s="63"/>
      <c r="E124" s="63"/>
      <c r="F124" s="63"/>
      <c r="G124" s="63"/>
      <c r="H124" s="63"/>
      <c r="I124" s="63"/>
      <c r="J124" s="63"/>
      <c r="K124" s="63"/>
    </row>
    <row r="125" spans="1:11" x14ac:dyDescent="0.2">
      <c r="A125" s="63"/>
      <c r="B125" s="5"/>
      <c r="C125" s="63"/>
      <c r="D125" s="63"/>
      <c r="E125" s="63"/>
      <c r="F125" s="63"/>
      <c r="G125" s="63"/>
      <c r="H125" s="63"/>
      <c r="I125" s="63"/>
      <c r="J125" s="63"/>
      <c r="K125" s="63"/>
    </row>
    <row r="126" spans="1:11" x14ac:dyDescent="0.2">
      <c r="A126" s="63"/>
      <c r="B126" s="5"/>
      <c r="C126" s="63"/>
      <c r="D126" s="63"/>
      <c r="E126" s="63"/>
      <c r="F126" s="63"/>
      <c r="G126" s="63"/>
      <c r="H126" s="63"/>
      <c r="I126" s="63"/>
      <c r="J126" s="63"/>
      <c r="K126" s="63"/>
    </row>
    <row r="127" spans="1:11" x14ac:dyDescent="0.2">
      <c r="A127" s="63"/>
      <c r="B127" s="5"/>
      <c r="C127" s="63"/>
      <c r="D127" s="63"/>
      <c r="E127" s="63"/>
      <c r="F127" s="63"/>
      <c r="G127" s="63"/>
      <c r="H127" s="63"/>
      <c r="I127" s="63"/>
      <c r="J127" s="63"/>
      <c r="K127" s="63"/>
    </row>
    <row r="128" spans="1:11" x14ac:dyDescent="0.2">
      <c r="A128" s="63"/>
      <c r="B128" s="5"/>
      <c r="C128" s="63"/>
      <c r="D128" s="63"/>
      <c r="E128" s="63"/>
      <c r="F128" s="63"/>
      <c r="G128" s="63"/>
      <c r="H128" s="63"/>
      <c r="I128" s="63"/>
      <c r="J128" s="63"/>
      <c r="K128" s="63"/>
    </row>
    <row r="129" spans="1:11" x14ac:dyDescent="0.2">
      <c r="A129" s="63"/>
      <c r="B129" s="5"/>
      <c r="C129" s="63"/>
      <c r="D129" s="63"/>
      <c r="E129" s="63"/>
      <c r="F129" s="63"/>
      <c r="G129" s="63"/>
      <c r="H129" s="63"/>
      <c r="I129" s="63"/>
      <c r="J129" s="63"/>
      <c r="K129" s="63"/>
    </row>
    <row r="130" spans="1:11" x14ac:dyDescent="0.2">
      <c r="A130" s="63"/>
      <c r="B130" s="5"/>
      <c r="C130" s="63"/>
      <c r="D130" s="63"/>
      <c r="E130" s="63"/>
      <c r="F130" s="63"/>
      <c r="G130" s="63"/>
      <c r="H130" s="63"/>
      <c r="I130" s="63"/>
      <c r="J130" s="63"/>
      <c r="K130" s="63"/>
    </row>
    <row r="131" spans="1:11" x14ac:dyDescent="0.2">
      <c r="A131" s="63"/>
      <c r="B131" s="5"/>
      <c r="C131" s="63"/>
      <c r="D131" s="63"/>
      <c r="E131" s="63"/>
      <c r="F131" s="63"/>
      <c r="G131" s="63"/>
      <c r="H131" s="63"/>
      <c r="I131" s="63"/>
      <c r="J131" s="63"/>
      <c r="K131" s="63"/>
    </row>
    <row r="132" spans="1:11" x14ac:dyDescent="0.2">
      <c r="A132" s="63"/>
      <c r="B132" s="5"/>
      <c r="C132" s="63"/>
      <c r="D132" s="63"/>
      <c r="E132" s="63"/>
      <c r="F132" s="63"/>
      <c r="G132" s="63"/>
      <c r="H132" s="63"/>
      <c r="I132" s="63"/>
      <c r="J132" s="63"/>
      <c r="K132" s="63"/>
    </row>
    <row r="133" spans="1:11" x14ac:dyDescent="0.2">
      <c r="A133" s="63"/>
      <c r="B133" s="5"/>
      <c r="C133" s="63"/>
      <c r="D133" s="63"/>
      <c r="E133" s="63"/>
      <c r="F133" s="63"/>
      <c r="G133" s="63"/>
      <c r="H133" s="63"/>
      <c r="I133" s="63"/>
      <c r="J133" s="63"/>
      <c r="K133" s="63"/>
    </row>
    <row r="134" spans="1:11" x14ac:dyDescent="0.2">
      <c r="A134" s="63"/>
      <c r="B134" s="5"/>
      <c r="C134" s="63"/>
      <c r="D134" s="63"/>
      <c r="E134" s="63"/>
      <c r="F134" s="63"/>
      <c r="G134" s="63"/>
      <c r="H134" s="63"/>
      <c r="I134" s="63"/>
      <c r="J134" s="63"/>
      <c r="K134" s="63"/>
    </row>
    <row r="135" spans="1:11" x14ac:dyDescent="0.2">
      <c r="A135" s="63"/>
      <c r="B135" s="5"/>
      <c r="C135" s="63"/>
      <c r="D135" s="63"/>
      <c r="E135" s="63"/>
      <c r="F135" s="63"/>
      <c r="G135" s="63"/>
      <c r="H135" s="63"/>
      <c r="I135" s="63"/>
      <c r="J135" s="63"/>
      <c r="K135" s="63"/>
    </row>
    <row r="136" spans="1:11" x14ac:dyDescent="0.2">
      <c r="A136" s="63"/>
      <c r="B136" s="5"/>
      <c r="C136" s="63"/>
      <c r="D136" s="63"/>
      <c r="E136" s="63"/>
      <c r="F136" s="63"/>
      <c r="G136" s="63"/>
      <c r="H136" s="63"/>
      <c r="I136" s="63"/>
      <c r="J136" s="63"/>
      <c r="K136" s="63"/>
    </row>
    <row r="137" spans="1:11" x14ac:dyDescent="0.2">
      <c r="A137" s="63"/>
      <c r="B137" s="5"/>
      <c r="C137" s="63"/>
      <c r="D137" s="63"/>
      <c r="E137" s="63"/>
      <c r="F137" s="63"/>
      <c r="G137" s="63"/>
      <c r="H137" s="63"/>
      <c r="I137" s="63"/>
      <c r="J137" s="63"/>
      <c r="K137" s="63"/>
    </row>
    <row r="138" spans="1:11" x14ac:dyDescent="0.2">
      <c r="A138" s="63"/>
      <c r="B138" s="5"/>
      <c r="C138" s="63"/>
      <c r="D138" s="63"/>
      <c r="E138" s="63"/>
      <c r="F138" s="63"/>
      <c r="G138" s="63"/>
      <c r="H138" s="63"/>
      <c r="I138" s="63"/>
      <c r="J138" s="63"/>
      <c r="K138" s="63"/>
    </row>
    <row r="139" spans="1:11" x14ac:dyDescent="0.2">
      <c r="A139" s="63"/>
      <c r="B139" s="5"/>
      <c r="C139" s="63"/>
      <c r="D139" s="63"/>
      <c r="E139" s="63"/>
      <c r="F139" s="63"/>
      <c r="G139" s="63"/>
      <c r="H139" s="63"/>
      <c r="I139" s="63"/>
      <c r="J139" s="63"/>
      <c r="K139" s="63"/>
    </row>
    <row r="140" spans="1:11" x14ac:dyDescent="0.2">
      <c r="A140" s="63"/>
      <c r="B140" s="5"/>
      <c r="C140" s="63"/>
      <c r="D140" s="63"/>
      <c r="E140" s="63"/>
      <c r="F140" s="63"/>
      <c r="G140" s="63"/>
      <c r="H140" s="63"/>
      <c r="I140" s="63"/>
      <c r="J140" s="63"/>
      <c r="K140" s="63"/>
    </row>
    <row r="141" spans="1:11" x14ac:dyDescent="0.2">
      <c r="A141" s="63"/>
      <c r="B141" s="5"/>
      <c r="C141" s="63"/>
      <c r="D141" s="63"/>
      <c r="E141" s="63"/>
      <c r="F141" s="63"/>
      <c r="G141" s="63"/>
      <c r="H141" s="63"/>
      <c r="I141" s="63"/>
      <c r="J141" s="63"/>
      <c r="K141" s="63"/>
    </row>
    <row r="142" spans="1:11" x14ac:dyDescent="0.2">
      <c r="A142" s="63"/>
      <c r="B142" s="5"/>
      <c r="C142" s="63"/>
      <c r="D142" s="63"/>
      <c r="E142" s="63"/>
      <c r="F142" s="63"/>
      <c r="G142" s="63"/>
      <c r="H142" s="63"/>
      <c r="I142" s="63"/>
      <c r="J142" s="63"/>
      <c r="K142" s="63"/>
    </row>
    <row r="143" spans="1:11" x14ac:dyDescent="0.2">
      <c r="A143" s="63"/>
      <c r="B143" s="5"/>
      <c r="C143" s="63"/>
      <c r="D143" s="63"/>
      <c r="E143" s="63"/>
      <c r="F143" s="63"/>
      <c r="G143" s="63"/>
      <c r="H143" s="63"/>
      <c r="I143" s="63"/>
      <c r="J143" s="63"/>
      <c r="K143" s="63"/>
    </row>
    <row r="144" spans="1:11" x14ac:dyDescent="0.2">
      <c r="A144" s="63"/>
      <c r="B144" s="5"/>
      <c r="C144" s="63"/>
      <c r="D144" s="63"/>
      <c r="E144" s="63"/>
      <c r="F144" s="63"/>
      <c r="G144" s="63"/>
      <c r="H144" s="63"/>
      <c r="I144" s="63"/>
      <c r="J144" s="63"/>
      <c r="K144" s="63"/>
    </row>
    <row r="145" spans="1:11" x14ac:dyDescent="0.2">
      <c r="A145" s="63"/>
      <c r="B145" s="5"/>
      <c r="C145" s="63"/>
      <c r="D145" s="63"/>
      <c r="E145" s="63"/>
      <c r="F145" s="63"/>
      <c r="G145" s="63"/>
      <c r="H145" s="63"/>
      <c r="I145" s="63"/>
      <c r="J145" s="63"/>
      <c r="K145" s="63"/>
    </row>
    <row r="146" spans="1:11" x14ac:dyDescent="0.2">
      <c r="A146" s="63"/>
      <c r="B146" s="5"/>
      <c r="C146" s="63"/>
      <c r="D146" s="63"/>
      <c r="E146" s="63"/>
      <c r="F146" s="63"/>
      <c r="G146" s="63"/>
      <c r="H146" s="63"/>
      <c r="I146" s="63"/>
      <c r="J146" s="63"/>
      <c r="K146" s="63"/>
    </row>
    <row r="147" spans="1:11" x14ac:dyDescent="0.2">
      <c r="A147" s="63"/>
      <c r="B147" s="5"/>
      <c r="C147" s="63"/>
      <c r="D147" s="63"/>
      <c r="E147" s="63"/>
      <c r="F147" s="63"/>
      <c r="G147" s="63"/>
      <c r="H147" s="63"/>
      <c r="I147" s="63"/>
      <c r="J147" s="63"/>
      <c r="K147" s="63"/>
    </row>
    <row r="148" spans="1:11" x14ac:dyDescent="0.2">
      <c r="A148" s="63"/>
      <c r="B148" s="5"/>
      <c r="C148" s="63"/>
      <c r="D148" s="63"/>
      <c r="E148" s="63"/>
      <c r="F148" s="63"/>
      <c r="G148" s="63"/>
      <c r="H148" s="63"/>
      <c r="I148" s="63"/>
      <c r="J148" s="63"/>
      <c r="K148" s="63"/>
    </row>
    <row r="149" spans="1:11" x14ac:dyDescent="0.2">
      <c r="A149" s="63"/>
      <c r="B149" s="5"/>
      <c r="C149" s="63"/>
      <c r="D149" s="63"/>
      <c r="E149" s="63"/>
      <c r="F149" s="63"/>
      <c r="G149" s="63"/>
      <c r="H149" s="63"/>
      <c r="I149" s="63"/>
      <c r="J149" s="63"/>
      <c r="K149" s="63"/>
    </row>
    <row r="150" spans="1:11" x14ac:dyDescent="0.2">
      <c r="A150" s="63"/>
      <c r="B150" s="5"/>
      <c r="C150" s="63"/>
      <c r="D150" s="63"/>
      <c r="E150" s="63"/>
      <c r="F150" s="63"/>
      <c r="G150" s="63"/>
      <c r="H150" s="63"/>
      <c r="I150" s="63"/>
      <c r="J150" s="63"/>
      <c r="K150" s="63"/>
    </row>
    <row r="151" spans="1:11" x14ac:dyDescent="0.2">
      <c r="A151" s="63"/>
      <c r="B151" s="5"/>
      <c r="C151" s="63"/>
      <c r="D151" s="63"/>
      <c r="E151" s="63"/>
      <c r="F151" s="63"/>
      <c r="G151" s="63"/>
      <c r="H151" s="63"/>
      <c r="I151" s="63"/>
      <c r="J151" s="63"/>
      <c r="K151" s="63"/>
    </row>
    <row r="152" spans="1:11" x14ac:dyDescent="0.2">
      <c r="A152" s="63"/>
      <c r="B152" s="5"/>
      <c r="C152" s="63"/>
      <c r="D152" s="63"/>
      <c r="E152" s="63"/>
      <c r="F152" s="63"/>
      <c r="G152" s="63"/>
      <c r="H152" s="63"/>
      <c r="I152" s="63"/>
      <c r="J152" s="63"/>
      <c r="K152" s="63"/>
    </row>
    <row r="153" spans="1:11" x14ac:dyDescent="0.2">
      <c r="A153" s="63"/>
      <c r="B153" s="5"/>
      <c r="C153" s="63"/>
      <c r="D153" s="63"/>
      <c r="E153" s="63"/>
      <c r="F153" s="63"/>
      <c r="G153" s="63"/>
      <c r="H153" s="63"/>
      <c r="I153" s="63"/>
      <c r="J153" s="63"/>
      <c r="K153" s="63"/>
    </row>
    <row r="154" spans="1:11" x14ac:dyDescent="0.2">
      <c r="A154" s="63"/>
      <c r="B154" s="5"/>
      <c r="C154" s="63"/>
      <c r="D154" s="63"/>
      <c r="E154" s="63"/>
      <c r="F154" s="63"/>
      <c r="G154" s="63"/>
      <c r="H154" s="63"/>
      <c r="I154" s="63"/>
      <c r="J154" s="63"/>
      <c r="K154" s="63"/>
    </row>
    <row r="155" spans="1:11" x14ac:dyDescent="0.2">
      <c r="A155" s="63"/>
      <c r="B155" s="5"/>
      <c r="C155" s="63"/>
      <c r="D155" s="63"/>
      <c r="E155" s="63"/>
      <c r="F155" s="63"/>
      <c r="G155" s="63"/>
      <c r="H155" s="63"/>
      <c r="I155" s="63"/>
      <c r="J155" s="63"/>
      <c r="K155" s="63"/>
    </row>
    <row r="156" spans="1:11" x14ac:dyDescent="0.2">
      <c r="A156" s="63"/>
      <c r="B156" s="5"/>
      <c r="C156" s="63"/>
      <c r="D156" s="63"/>
      <c r="E156" s="63"/>
      <c r="F156" s="63"/>
      <c r="G156" s="63"/>
      <c r="H156" s="63"/>
      <c r="I156" s="63"/>
      <c r="J156" s="63"/>
      <c r="K156" s="63"/>
    </row>
    <row r="157" spans="1:11" x14ac:dyDescent="0.2">
      <c r="A157" s="63"/>
      <c r="B157" s="5"/>
      <c r="C157" s="63"/>
      <c r="D157" s="63"/>
      <c r="E157" s="63"/>
      <c r="F157" s="63"/>
      <c r="G157" s="63"/>
      <c r="H157" s="63"/>
      <c r="I157" s="63"/>
      <c r="J157" s="63"/>
      <c r="K157" s="63"/>
    </row>
    <row r="158" spans="1:11" x14ac:dyDescent="0.2">
      <c r="A158" s="63"/>
      <c r="B158" s="5"/>
      <c r="C158" s="63"/>
      <c r="D158" s="63"/>
      <c r="E158" s="63"/>
      <c r="F158" s="63"/>
      <c r="G158" s="63"/>
      <c r="H158" s="63"/>
      <c r="I158" s="63"/>
      <c r="J158" s="63"/>
      <c r="K158" s="63"/>
    </row>
    <row r="159" spans="1:11" x14ac:dyDescent="0.2">
      <c r="B159" s="5"/>
    </row>
    <row r="160" spans="1:11"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autoFilter ref="A6:E7" xr:uid="{00000000-0009-0000-0000-000008000000}">
    <sortState ref="A9:E40">
      <sortCondition ref="A6:A7"/>
    </sortState>
  </autoFilter>
  <mergeCells count="1">
    <mergeCell ref="H1:I1"/>
  </mergeCells>
  <hyperlinks>
    <hyperlink ref="H1:I1" location="Index!A1" display="Regresar al Índice" xr:uid="{DFD7ECBB-ACE6-4535-9131-595D2837674E}"/>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B94A5-D7DC-46AB-B167-84ACC1B45EB5}">
  <sheetPr codeName="Hoja65"/>
  <dimension ref="A1:J135"/>
  <sheetViews>
    <sheetView zoomScale="96" zoomScaleNormal="96" workbookViewId="0">
      <selection activeCell="A2" sqref="A2"/>
    </sheetView>
  </sheetViews>
  <sheetFormatPr baseColWidth="10" defaultColWidth="9.140625" defaultRowHeight="12.75" x14ac:dyDescent="0.2"/>
  <cols>
    <col min="1" max="1" width="44.7109375" style="82" customWidth="1"/>
    <col min="2" max="2" width="32.7109375" style="82" customWidth="1"/>
    <col min="3" max="6" width="8.7109375" style="82" customWidth="1"/>
    <col min="7" max="7" width="10" style="82" bestFit="1" customWidth="1"/>
    <col min="8" max="8" width="11.7109375" style="82" customWidth="1"/>
    <col min="9" max="9" width="10.7109375" style="82" customWidth="1"/>
    <col min="10" max="12" width="9.140625" style="82"/>
    <col min="13" max="15" width="11.85546875" style="82" bestFit="1" customWidth="1"/>
    <col min="16" max="16" width="9.140625" style="82"/>
    <col min="17" max="17" width="11.85546875" style="82" bestFit="1" customWidth="1"/>
    <col min="18" max="16384" width="9.140625" style="82"/>
  </cols>
  <sheetData>
    <row r="1" spans="1:10" ht="15" x14ac:dyDescent="0.25">
      <c r="A1" s="27" t="s">
        <v>1975</v>
      </c>
      <c r="B1" s="82" t="s">
        <v>53</v>
      </c>
      <c r="C1" s="82" t="s">
        <v>53</v>
      </c>
      <c r="D1" s="82" t="s">
        <v>53</v>
      </c>
      <c r="E1" s="82" t="s">
        <v>53</v>
      </c>
      <c r="F1" s="82" t="s">
        <v>53</v>
      </c>
      <c r="G1" s="82" t="s">
        <v>53</v>
      </c>
      <c r="H1" s="151" t="s">
        <v>1294</v>
      </c>
      <c r="I1" s="151"/>
    </row>
    <row r="2" spans="1:10" x14ac:dyDescent="0.2">
      <c r="A2" s="82" t="s">
        <v>141</v>
      </c>
      <c r="B2" s="82" t="s">
        <v>53</v>
      </c>
      <c r="C2" s="82" t="s">
        <v>53</v>
      </c>
      <c r="D2" s="82" t="s">
        <v>53</v>
      </c>
      <c r="E2" s="82" t="s">
        <v>53</v>
      </c>
      <c r="F2" s="82" t="s">
        <v>53</v>
      </c>
      <c r="G2" s="82" t="s">
        <v>53</v>
      </c>
      <c r="H2" s="82" t="s">
        <v>53</v>
      </c>
    </row>
    <row r="6" spans="1:10" x14ac:dyDescent="0.2">
      <c r="A6" s="82" t="s">
        <v>539</v>
      </c>
      <c r="B6" s="82" t="s">
        <v>540</v>
      </c>
      <c r="C6" s="82" t="s">
        <v>1778</v>
      </c>
      <c r="D6" s="82" t="s">
        <v>1779</v>
      </c>
      <c r="E6" s="82" t="s">
        <v>1780</v>
      </c>
      <c r="F6" s="82" t="s">
        <v>1781</v>
      </c>
      <c r="G6" s="82" t="s">
        <v>536</v>
      </c>
      <c r="H6" s="82" t="s">
        <v>537</v>
      </c>
      <c r="I6" s="82" t="s">
        <v>538</v>
      </c>
    </row>
    <row r="7" spans="1:10" x14ac:dyDescent="0.2">
      <c r="A7" s="82">
        <v>39</v>
      </c>
      <c r="B7" s="82" t="s">
        <v>55</v>
      </c>
      <c r="C7" s="262">
        <v>694680</v>
      </c>
      <c r="D7" s="262">
        <v>632285</v>
      </c>
      <c r="E7" s="262">
        <v>695474</v>
      </c>
      <c r="F7" s="262">
        <v>632805</v>
      </c>
      <c r="G7" s="262">
        <v>-794</v>
      </c>
      <c r="H7" s="262">
        <v>-520</v>
      </c>
      <c r="I7" s="262">
        <v>-274</v>
      </c>
      <c r="J7" s="251"/>
    </row>
    <row r="8" spans="1:10" x14ac:dyDescent="0.2">
      <c r="A8" s="82">
        <v>119</v>
      </c>
      <c r="B8" s="82" t="s">
        <v>264</v>
      </c>
      <c r="C8" s="262">
        <v>2335</v>
      </c>
      <c r="D8" s="262">
        <v>1556</v>
      </c>
      <c r="E8" s="262">
        <v>2686</v>
      </c>
      <c r="F8" s="262">
        <v>1577</v>
      </c>
      <c r="G8" s="262">
        <v>-351</v>
      </c>
      <c r="H8" s="262">
        <v>-21</v>
      </c>
      <c r="I8" s="262">
        <v>-330</v>
      </c>
      <c r="J8" s="251"/>
    </row>
    <row r="9" spans="1:10" x14ac:dyDescent="0.2">
      <c r="A9" s="82">
        <v>95</v>
      </c>
      <c r="B9" s="82" t="s">
        <v>161</v>
      </c>
      <c r="C9" s="262">
        <v>194</v>
      </c>
      <c r="D9" s="262">
        <v>178</v>
      </c>
      <c r="E9" s="262">
        <v>496</v>
      </c>
      <c r="F9" s="262">
        <v>478</v>
      </c>
      <c r="G9" s="262">
        <v>-302</v>
      </c>
      <c r="H9" s="262">
        <v>-300</v>
      </c>
      <c r="I9" s="262">
        <v>-2</v>
      </c>
      <c r="J9" s="251"/>
    </row>
    <row r="10" spans="1:10" x14ac:dyDescent="0.2">
      <c r="A10" s="82">
        <v>15</v>
      </c>
      <c r="B10" s="82" t="s">
        <v>255</v>
      </c>
      <c r="C10" s="262">
        <v>11147</v>
      </c>
      <c r="D10" s="262">
        <v>8562</v>
      </c>
      <c r="E10" s="262">
        <v>11397</v>
      </c>
      <c r="F10" s="262">
        <v>8712</v>
      </c>
      <c r="G10" s="262">
        <v>-250</v>
      </c>
      <c r="H10" s="262">
        <v>-150</v>
      </c>
      <c r="I10" s="262">
        <v>-100</v>
      </c>
      <c r="J10" s="251"/>
    </row>
    <row r="11" spans="1:10" x14ac:dyDescent="0.2">
      <c r="A11" s="82">
        <v>3</v>
      </c>
      <c r="B11" s="82" t="s">
        <v>157</v>
      </c>
      <c r="C11" s="262">
        <v>1560</v>
      </c>
      <c r="D11" s="262">
        <v>1210</v>
      </c>
      <c r="E11" s="262">
        <v>1803</v>
      </c>
      <c r="F11" s="262">
        <v>1194</v>
      </c>
      <c r="G11" s="262">
        <v>-243</v>
      </c>
      <c r="H11" s="262">
        <v>16</v>
      </c>
      <c r="I11" s="262">
        <v>-259</v>
      </c>
      <c r="J11" s="251"/>
    </row>
    <row r="12" spans="1:10" x14ac:dyDescent="0.2">
      <c r="A12" s="82">
        <v>44</v>
      </c>
      <c r="B12" s="82" t="s">
        <v>246</v>
      </c>
      <c r="C12" s="262">
        <v>7131</v>
      </c>
      <c r="D12" s="262">
        <v>6742</v>
      </c>
      <c r="E12" s="262">
        <v>7316</v>
      </c>
      <c r="F12" s="262">
        <v>6900</v>
      </c>
      <c r="G12" s="262">
        <v>-185</v>
      </c>
      <c r="H12" s="262">
        <v>-158</v>
      </c>
      <c r="I12" s="262">
        <v>-27</v>
      </c>
      <c r="J12" s="251"/>
    </row>
    <row r="13" spans="1:10" x14ac:dyDescent="0.2">
      <c r="A13" s="82">
        <v>24</v>
      </c>
      <c r="B13" s="82" t="s">
        <v>165</v>
      </c>
      <c r="C13" s="262">
        <v>3307</v>
      </c>
      <c r="D13" s="262">
        <v>2201</v>
      </c>
      <c r="E13" s="262">
        <v>3486</v>
      </c>
      <c r="F13" s="262">
        <v>2199</v>
      </c>
      <c r="G13" s="262">
        <v>-179</v>
      </c>
      <c r="H13" s="262">
        <v>2</v>
      </c>
      <c r="I13" s="262">
        <v>-181</v>
      </c>
      <c r="J13" s="251"/>
    </row>
    <row r="14" spans="1:10" x14ac:dyDescent="0.2">
      <c r="A14" s="82">
        <v>108</v>
      </c>
      <c r="B14" s="82" t="s">
        <v>158</v>
      </c>
      <c r="C14" s="262">
        <v>2850</v>
      </c>
      <c r="D14" s="262">
        <v>2050</v>
      </c>
      <c r="E14" s="262">
        <v>3019</v>
      </c>
      <c r="F14" s="262">
        <v>2077</v>
      </c>
      <c r="G14" s="262">
        <v>-169</v>
      </c>
      <c r="H14" s="262">
        <v>-27</v>
      </c>
      <c r="I14" s="262">
        <v>-142</v>
      </c>
      <c r="J14" s="251"/>
    </row>
    <row r="15" spans="1:10" x14ac:dyDescent="0.2">
      <c r="A15" s="82">
        <v>123</v>
      </c>
      <c r="B15" s="82" t="s">
        <v>150</v>
      </c>
      <c r="C15" s="262">
        <v>2584</v>
      </c>
      <c r="D15" s="262">
        <v>2560</v>
      </c>
      <c r="E15" s="262">
        <v>2745</v>
      </c>
      <c r="F15" s="262">
        <v>2718</v>
      </c>
      <c r="G15" s="262">
        <v>-161</v>
      </c>
      <c r="H15" s="262">
        <v>-158</v>
      </c>
      <c r="I15" s="262">
        <v>-3</v>
      </c>
      <c r="J15" s="251"/>
    </row>
    <row r="16" spans="1:10" x14ac:dyDescent="0.2">
      <c r="A16" s="82">
        <v>94</v>
      </c>
      <c r="B16" s="82" t="s">
        <v>251</v>
      </c>
      <c r="C16" s="262">
        <v>9422</v>
      </c>
      <c r="D16" s="262">
        <v>5343</v>
      </c>
      <c r="E16" s="262">
        <v>9572</v>
      </c>
      <c r="F16" s="262">
        <v>5402</v>
      </c>
      <c r="G16" s="262">
        <v>-150</v>
      </c>
      <c r="H16" s="262">
        <v>-59</v>
      </c>
      <c r="I16" s="262">
        <v>-91</v>
      </c>
      <c r="J16" s="251"/>
    </row>
    <row r="17" spans="1:10" x14ac:dyDescent="0.2">
      <c r="A17" s="82">
        <v>23</v>
      </c>
      <c r="B17" s="82" t="s">
        <v>146</v>
      </c>
      <c r="C17" s="262">
        <v>36320</v>
      </c>
      <c r="D17" s="262">
        <v>26385</v>
      </c>
      <c r="E17" s="262">
        <v>36463</v>
      </c>
      <c r="F17" s="262">
        <v>26425</v>
      </c>
      <c r="G17" s="262">
        <v>-143</v>
      </c>
      <c r="H17" s="262">
        <v>-40</v>
      </c>
      <c r="I17" s="262">
        <v>-103</v>
      </c>
      <c r="J17" s="251"/>
    </row>
    <row r="18" spans="1:10" x14ac:dyDescent="0.2">
      <c r="A18" s="82">
        <v>10</v>
      </c>
      <c r="B18" s="82" t="s">
        <v>202</v>
      </c>
      <c r="C18" s="262">
        <v>802</v>
      </c>
      <c r="D18" s="262">
        <v>228</v>
      </c>
      <c r="E18" s="262">
        <v>926</v>
      </c>
      <c r="F18" s="262">
        <v>297</v>
      </c>
      <c r="G18" s="262">
        <v>-124</v>
      </c>
      <c r="H18" s="262">
        <v>-69</v>
      </c>
      <c r="I18" s="262">
        <v>-55</v>
      </c>
      <c r="J18" s="251"/>
    </row>
    <row r="19" spans="1:10" x14ac:dyDescent="0.2">
      <c r="A19" s="82">
        <v>20</v>
      </c>
      <c r="B19" s="82" t="s">
        <v>173</v>
      </c>
      <c r="C19" s="262">
        <v>280</v>
      </c>
      <c r="D19" s="262">
        <v>259</v>
      </c>
      <c r="E19" s="262">
        <v>375</v>
      </c>
      <c r="F19" s="262">
        <v>355</v>
      </c>
      <c r="G19" s="262">
        <v>-95</v>
      </c>
      <c r="H19" s="262">
        <v>-96</v>
      </c>
      <c r="I19" s="262">
        <v>1</v>
      </c>
      <c r="J19" s="251"/>
    </row>
    <row r="20" spans="1:10" x14ac:dyDescent="0.2">
      <c r="A20" s="82">
        <v>106</v>
      </c>
      <c r="B20" s="82" t="s">
        <v>171</v>
      </c>
      <c r="C20" s="262">
        <v>4690</v>
      </c>
      <c r="D20" s="262">
        <v>1431</v>
      </c>
      <c r="E20" s="262">
        <v>4778</v>
      </c>
      <c r="F20" s="262">
        <v>1550</v>
      </c>
      <c r="G20" s="262">
        <v>-88</v>
      </c>
      <c r="H20" s="262">
        <v>-119</v>
      </c>
      <c r="I20" s="262">
        <v>31</v>
      </c>
      <c r="J20" s="251"/>
    </row>
    <row r="21" spans="1:10" x14ac:dyDescent="0.2">
      <c r="A21" s="82">
        <v>8</v>
      </c>
      <c r="B21" s="82" t="s">
        <v>148</v>
      </c>
      <c r="C21" s="262">
        <v>13311</v>
      </c>
      <c r="D21" s="262">
        <v>12469</v>
      </c>
      <c r="E21" s="262">
        <v>13393</v>
      </c>
      <c r="F21" s="262">
        <v>12555</v>
      </c>
      <c r="G21" s="262">
        <v>-82</v>
      </c>
      <c r="H21" s="262">
        <v>-86</v>
      </c>
      <c r="I21" s="262">
        <v>4</v>
      </c>
      <c r="J21" s="251"/>
    </row>
    <row r="22" spans="1:10" x14ac:dyDescent="0.2">
      <c r="A22" s="82">
        <v>113</v>
      </c>
      <c r="B22" s="82" t="s">
        <v>263</v>
      </c>
      <c r="C22" s="262">
        <v>3224</v>
      </c>
      <c r="D22" s="262">
        <v>1802</v>
      </c>
      <c r="E22" s="262">
        <v>3289</v>
      </c>
      <c r="F22" s="262">
        <v>1810</v>
      </c>
      <c r="G22" s="262">
        <v>-65</v>
      </c>
      <c r="H22" s="262">
        <v>-8</v>
      </c>
      <c r="I22" s="262">
        <v>-57</v>
      </c>
      <c r="J22" s="251"/>
    </row>
    <row r="23" spans="1:10" x14ac:dyDescent="0.2">
      <c r="A23" s="82">
        <v>78</v>
      </c>
      <c r="B23" s="82" t="s">
        <v>181</v>
      </c>
      <c r="C23" s="262">
        <v>3950</v>
      </c>
      <c r="D23" s="262">
        <v>3902</v>
      </c>
      <c r="E23" s="262">
        <v>4008</v>
      </c>
      <c r="F23" s="262">
        <v>3957</v>
      </c>
      <c r="G23" s="262">
        <v>-58</v>
      </c>
      <c r="H23" s="262">
        <v>-55</v>
      </c>
      <c r="I23" s="262">
        <v>-3</v>
      </c>
      <c r="J23" s="251"/>
    </row>
    <row r="24" spans="1:10" x14ac:dyDescent="0.2">
      <c r="A24" s="82">
        <v>19</v>
      </c>
      <c r="B24" s="82" t="s">
        <v>260</v>
      </c>
      <c r="C24" s="262">
        <v>497</v>
      </c>
      <c r="D24" s="262">
        <v>327</v>
      </c>
      <c r="E24" s="262">
        <v>552</v>
      </c>
      <c r="F24" s="262">
        <v>335</v>
      </c>
      <c r="G24" s="262">
        <v>-55</v>
      </c>
      <c r="H24" s="262">
        <v>-8</v>
      </c>
      <c r="I24" s="262">
        <v>-47</v>
      </c>
      <c r="J24" s="251"/>
    </row>
    <row r="25" spans="1:10" x14ac:dyDescent="0.2">
      <c r="A25" s="82">
        <v>77</v>
      </c>
      <c r="B25" s="82" t="s">
        <v>180</v>
      </c>
      <c r="C25" s="262">
        <v>1256</v>
      </c>
      <c r="D25" s="262">
        <v>984</v>
      </c>
      <c r="E25" s="262">
        <v>1306</v>
      </c>
      <c r="F25" s="262">
        <v>1017</v>
      </c>
      <c r="G25" s="262">
        <v>-50</v>
      </c>
      <c r="H25" s="262">
        <v>-33</v>
      </c>
      <c r="I25" s="262">
        <v>-17</v>
      </c>
      <c r="J25" s="251"/>
    </row>
    <row r="26" spans="1:10" x14ac:dyDescent="0.2">
      <c r="A26" s="82">
        <v>105</v>
      </c>
      <c r="B26" s="82" t="s">
        <v>248</v>
      </c>
      <c r="C26" s="262">
        <v>1933</v>
      </c>
      <c r="D26" s="262">
        <v>1752</v>
      </c>
      <c r="E26" s="262">
        <v>1977</v>
      </c>
      <c r="F26" s="262">
        <v>1785</v>
      </c>
      <c r="G26" s="262">
        <v>-44</v>
      </c>
      <c r="H26" s="262">
        <v>-33</v>
      </c>
      <c r="I26" s="262">
        <v>-11</v>
      </c>
      <c r="J26" s="251"/>
    </row>
    <row r="27" spans="1:10" x14ac:dyDescent="0.2">
      <c r="A27" s="82">
        <v>89</v>
      </c>
      <c r="B27" s="82" t="s">
        <v>224</v>
      </c>
      <c r="C27" s="262">
        <v>734</v>
      </c>
      <c r="D27" s="262">
        <v>70</v>
      </c>
      <c r="E27" s="262">
        <v>776</v>
      </c>
      <c r="F27" s="262">
        <v>68</v>
      </c>
      <c r="G27" s="262">
        <v>-42</v>
      </c>
      <c r="H27" s="262">
        <v>2</v>
      </c>
      <c r="I27" s="262">
        <v>-44</v>
      </c>
      <c r="J27" s="251"/>
    </row>
    <row r="28" spans="1:10" x14ac:dyDescent="0.2">
      <c r="A28" s="82">
        <v>109</v>
      </c>
      <c r="B28" s="82" t="s">
        <v>184</v>
      </c>
      <c r="C28" s="262">
        <v>1575</v>
      </c>
      <c r="D28" s="262">
        <v>1459</v>
      </c>
      <c r="E28" s="262">
        <v>1613</v>
      </c>
      <c r="F28" s="262">
        <v>1494</v>
      </c>
      <c r="G28" s="262">
        <v>-38</v>
      </c>
      <c r="H28" s="262">
        <v>-35</v>
      </c>
      <c r="I28" s="262">
        <v>-3</v>
      </c>
      <c r="J28" s="251"/>
    </row>
    <row r="29" spans="1:10" x14ac:dyDescent="0.2">
      <c r="A29" s="82">
        <v>86</v>
      </c>
      <c r="B29" s="82" t="s">
        <v>155</v>
      </c>
      <c r="C29" s="262">
        <v>2806</v>
      </c>
      <c r="D29" s="262">
        <v>1460</v>
      </c>
      <c r="E29" s="262">
        <v>2838</v>
      </c>
      <c r="F29" s="262">
        <v>1442</v>
      </c>
      <c r="G29" s="262">
        <v>-32</v>
      </c>
      <c r="H29" s="262">
        <v>18</v>
      </c>
      <c r="I29" s="262">
        <v>-50</v>
      </c>
      <c r="J29" s="251"/>
    </row>
    <row r="30" spans="1:10" x14ac:dyDescent="0.2">
      <c r="A30" s="82">
        <v>43</v>
      </c>
      <c r="B30" s="82" t="s">
        <v>159</v>
      </c>
      <c r="C30" s="262">
        <v>2274</v>
      </c>
      <c r="D30" s="262">
        <v>1178</v>
      </c>
      <c r="E30" s="262">
        <v>2299</v>
      </c>
      <c r="F30" s="262">
        <v>1187</v>
      </c>
      <c r="G30" s="262">
        <v>-25</v>
      </c>
      <c r="H30" s="262">
        <v>-9</v>
      </c>
      <c r="I30" s="262">
        <v>-16</v>
      </c>
      <c r="J30" s="251"/>
    </row>
    <row r="31" spans="1:10" x14ac:dyDescent="0.2">
      <c r="A31" s="82">
        <v>46</v>
      </c>
      <c r="B31" s="82" t="s">
        <v>167</v>
      </c>
      <c r="C31" s="262">
        <v>2743</v>
      </c>
      <c r="D31" s="262">
        <v>2705</v>
      </c>
      <c r="E31" s="262">
        <v>2761</v>
      </c>
      <c r="F31" s="262">
        <v>2720</v>
      </c>
      <c r="G31" s="262">
        <v>-18</v>
      </c>
      <c r="H31" s="262">
        <v>-15</v>
      </c>
      <c r="I31" s="262">
        <v>-3</v>
      </c>
      <c r="J31" s="251"/>
    </row>
    <row r="32" spans="1:10" x14ac:dyDescent="0.2">
      <c r="A32" s="82">
        <v>99</v>
      </c>
      <c r="B32" s="82" t="s">
        <v>256</v>
      </c>
      <c r="C32" s="262">
        <v>975</v>
      </c>
      <c r="D32" s="262">
        <v>375</v>
      </c>
      <c r="E32" s="262">
        <v>993</v>
      </c>
      <c r="F32" s="262">
        <v>365</v>
      </c>
      <c r="G32" s="262">
        <v>-18</v>
      </c>
      <c r="H32" s="262">
        <v>10</v>
      </c>
      <c r="I32" s="262">
        <v>-28</v>
      </c>
      <c r="J32" s="251"/>
    </row>
    <row r="33" spans="1:10" x14ac:dyDescent="0.2">
      <c r="A33" s="82">
        <v>100</v>
      </c>
      <c r="B33" s="82" t="s">
        <v>262</v>
      </c>
      <c r="C33" s="262">
        <v>1536</v>
      </c>
      <c r="D33" s="262">
        <v>1142</v>
      </c>
      <c r="E33" s="262">
        <v>1552</v>
      </c>
      <c r="F33" s="262">
        <v>1101</v>
      </c>
      <c r="G33" s="262">
        <v>-16</v>
      </c>
      <c r="H33" s="262">
        <v>41</v>
      </c>
      <c r="I33" s="262">
        <v>-57</v>
      </c>
      <c r="J33" s="251"/>
    </row>
    <row r="34" spans="1:10" x14ac:dyDescent="0.2">
      <c r="A34" s="82">
        <v>58</v>
      </c>
      <c r="B34" s="82" t="s">
        <v>232</v>
      </c>
      <c r="C34" s="262">
        <v>476</v>
      </c>
      <c r="D34" s="262">
        <v>444</v>
      </c>
      <c r="E34" s="262">
        <v>491</v>
      </c>
      <c r="F34" s="262">
        <v>447</v>
      </c>
      <c r="G34" s="262">
        <v>-15</v>
      </c>
      <c r="H34" s="262">
        <v>-3</v>
      </c>
      <c r="I34" s="262">
        <v>-12</v>
      </c>
      <c r="J34" s="251"/>
    </row>
    <row r="35" spans="1:10" x14ac:dyDescent="0.2">
      <c r="A35" s="82">
        <v>91</v>
      </c>
      <c r="B35" s="82" t="s">
        <v>178</v>
      </c>
      <c r="C35" s="262">
        <v>1238</v>
      </c>
      <c r="D35" s="262">
        <v>1114</v>
      </c>
      <c r="E35" s="262">
        <v>1253</v>
      </c>
      <c r="F35" s="262">
        <v>1126</v>
      </c>
      <c r="G35" s="262">
        <v>-15</v>
      </c>
      <c r="H35" s="262">
        <v>-12</v>
      </c>
      <c r="I35" s="262">
        <v>-3</v>
      </c>
      <c r="J35" s="251"/>
    </row>
    <row r="36" spans="1:10" x14ac:dyDescent="0.2">
      <c r="A36" s="82">
        <v>92</v>
      </c>
      <c r="B36" s="82" t="s">
        <v>163</v>
      </c>
      <c r="C36" s="262">
        <v>705</v>
      </c>
      <c r="D36" s="262">
        <v>315</v>
      </c>
      <c r="E36" s="262">
        <v>720</v>
      </c>
      <c r="F36" s="262">
        <v>311</v>
      </c>
      <c r="G36" s="262">
        <v>-15</v>
      </c>
      <c r="H36" s="262">
        <v>4</v>
      </c>
      <c r="I36" s="262">
        <v>-19</v>
      </c>
      <c r="J36" s="251"/>
    </row>
    <row r="37" spans="1:10" x14ac:dyDescent="0.2">
      <c r="A37" s="82">
        <v>96</v>
      </c>
      <c r="B37" s="82" t="s">
        <v>194</v>
      </c>
      <c r="C37" s="262">
        <v>504</v>
      </c>
      <c r="D37" s="262">
        <v>416</v>
      </c>
      <c r="E37" s="262">
        <v>519</v>
      </c>
      <c r="F37" s="262">
        <v>421</v>
      </c>
      <c r="G37" s="262">
        <v>-15</v>
      </c>
      <c r="H37" s="262">
        <v>-5</v>
      </c>
      <c r="I37" s="262">
        <v>-10</v>
      </c>
      <c r="J37" s="251"/>
    </row>
    <row r="38" spans="1:10" x14ac:dyDescent="0.2">
      <c r="A38" s="82">
        <v>37</v>
      </c>
      <c r="B38" s="82" t="s">
        <v>198</v>
      </c>
      <c r="C38" s="262">
        <v>2519</v>
      </c>
      <c r="D38" s="262">
        <v>2039</v>
      </c>
      <c r="E38" s="262">
        <v>2532</v>
      </c>
      <c r="F38" s="262">
        <v>2046</v>
      </c>
      <c r="G38" s="262">
        <v>-13</v>
      </c>
      <c r="H38" s="262">
        <v>-7</v>
      </c>
      <c r="I38" s="262">
        <v>-6</v>
      </c>
      <c r="J38" s="251"/>
    </row>
    <row r="39" spans="1:10" x14ac:dyDescent="0.2">
      <c r="A39" s="82">
        <v>13</v>
      </c>
      <c r="B39" s="82" t="s">
        <v>186</v>
      </c>
      <c r="C39" s="262">
        <v>13321</v>
      </c>
      <c r="D39" s="262">
        <v>11130</v>
      </c>
      <c r="E39" s="262">
        <v>13333</v>
      </c>
      <c r="F39" s="262">
        <v>11153</v>
      </c>
      <c r="G39" s="262">
        <v>-12</v>
      </c>
      <c r="H39" s="262">
        <v>-23</v>
      </c>
      <c r="I39" s="262">
        <v>11</v>
      </c>
      <c r="J39" s="251"/>
    </row>
    <row r="40" spans="1:10" x14ac:dyDescent="0.2">
      <c r="A40" s="82">
        <v>17</v>
      </c>
      <c r="B40" s="82" t="s">
        <v>204</v>
      </c>
      <c r="C40" s="262">
        <v>366</v>
      </c>
      <c r="D40" s="262">
        <v>328</v>
      </c>
      <c r="E40" s="262">
        <v>378</v>
      </c>
      <c r="F40" s="262">
        <v>325</v>
      </c>
      <c r="G40" s="262">
        <v>-12</v>
      </c>
      <c r="H40" s="262">
        <v>3</v>
      </c>
      <c r="I40" s="262">
        <v>-15</v>
      </c>
      <c r="J40" s="251"/>
    </row>
    <row r="41" spans="1:10" x14ac:dyDescent="0.2">
      <c r="A41" s="82">
        <v>74</v>
      </c>
      <c r="B41" s="82" t="s">
        <v>221</v>
      </c>
      <c r="C41" s="262">
        <v>984</v>
      </c>
      <c r="D41" s="262">
        <v>965</v>
      </c>
      <c r="E41" s="262">
        <v>996</v>
      </c>
      <c r="F41" s="262">
        <v>976</v>
      </c>
      <c r="G41" s="262">
        <v>-12</v>
      </c>
      <c r="H41" s="262">
        <v>-11</v>
      </c>
      <c r="I41" s="262">
        <v>-1</v>
      </c>
      <c r="J41" s="251"/>
    </row>
    <row r="42" spans="1:10" x14ac:dyDescent="0.2">
      <c r="A42" s="82">
        <v>12</v>
      </c>
      <c r="B42" s="82" t="s">
        <v>211</v>
      </c>
      <c r="C42" s="262">
        <v>71</v>
      </c>
      <c r="D42" s="262">
        <v>68</v>
      </c>
      <c r="E42" s="262">
        <v>81</v>
      </c>
      <c r="F42" s="262">
        <v>78</v>
      </c>
      <c r="G42" s="262">
        <v>-10</v>
      </c>
      <c r="H42" s="262">
        <v>-10</v>
      </c>
      <c r="I42" s="262">
        <v>0</v>
      </c>
      <c r="J42" s="251"/>
    </row>
    <row r="43" spans="1:10" x14ac:dyDescent="0.2">
      <c r="A43" s="82">
        <v>45</v>
      </c>
      <c r="B43" s="82" t="s">
        <v>200</v>
      </c>
      <c r="C43" s="262">
        <v>651</v>
      </c>
      <c r="D43" s="262">
        <v>574</v>
      </c>
      <c r="E43" s="262">
        <v>661</v>
      </c>
      <c r="F43" s="262">
        <v>580</v>
      </c>
      <c r="G43" s="262">
        <v>-10</v>
      </c>
      <c r="H43" s="262">
        <v>-6</v>
      </c>
      <c r="I43" s="262">
        <v>-4</v>
      </c>
      <c r="J43" s="251"/>
    </row>
    <row r="44" spans="1:10" x14ac:dyDescent="0.2">
      <c r="A44" s="82">
        <v>88</v>
      </c>
      <c r="B44" s="82" t="s">
        <v>188</v>
      </c>
      <c r="C44" s="262">
        <v>1176</v>
      </c>
      <c r="D44" s="262">
        <v>1007</v>
      </c>
      <c r="E44" s="262">
        <v>1186</v>
      </c>
      <c r="F44" s="262">
        <v>1034</v>
      </c>
      <c r="G44" s="262">
        <v>-10</v>
      </c>
      <c r="H44" s="262">
        <v>-27</v>
      </c>
      <c r="I44" s="262">
        <v>17</v>
      </c>
      <c r="J44" s="251"/>
    </row>
    <row r="45" spans="1:10" x14ac:dyDescent="0.2">
      <c r="A45" s="82">
        <v>62</v>
      </c>
      <c r="B45" s="82" t="s">
        <v>217</v>
      </c>
      <c r="C45" s="262">
        <v>23</v>
      </c>
      <c r="D45" s="262">
        <v>23</v>
      </c>
      <c r="E45" s="262">
        <v>32</v>
      </c>
      <c r="F45" s="262">
        <v>32</v>
      </c>
      <c r="G45" s="262">
        <v>-9</v>
      </c>
      <c r="H45" s="262">
        <v>-9</v>
      </c>
      <c r="I45" s="262">
        <v>0</v>
      </c>
      <c r="J45" s="251"/>
    </row>
    <row r="46" spans="1:10" x14ac:dyDescent="0.2">
      <c r="A46" s="82">
        <v>40</v>
      </c>
      <c r="B46" s="82" t="s">
        <v>205</v>
      </c>
      <c r="C46" s="262">
        <v>208</v>
      </c>
      <c r="D46" s="262">
        <v>130</v>
      </c>
      <c r="E46" s="262">
        <v>216</v>
      </c>
      <c r="F46" s="262">
        <v>138</v>
      </c>
      <c r="G46" s="262">
        <v>-8</v>
      </c>
      <c r="H46" s="262">
        <v>-8</v>
      </c>
      <c r="I46" s="262">
        <v>0</v>
      </c>
      <c r="J46" s="251"/>
    </row>
    <row r="47" spans="1:10" x14ac:dyDescent="0.2">
      <c r="A47" s="82">
        <v>47</v>
      </c>
      <c r="B47" s="82" t="s">
        <v>179</v>
      </c>
      <c r="C47" s="262">
        <v>1272</v>
      </c>
      <c r="D47" s="262">
        <v>1219</v>
      </c>
      <c r="E47" s="262">
        <v>1280</v>
      </c>
      <c r="F47" s="262">
        <v>1226</v>
      </c>
      <c r="G47" s="262">
        <v>-8</v>
      </c>
      <c r="H47" s="262">
        <v>-7</v>
      </c>
      <c r="I47" s="262">
        <v>-1</v>
      </c>
      <c r="J47" s="251"/>
    </row>
    <row r="48" spans="1:10" x14ac:dyDescent="0.2">
      <c r="A48" s="82">
        <v>51</v>
      </c>
      <c r="B48" s="82" t="s">
        <v>166</v>
      </c>
      <c r="C48" s="262">
        <v>1557</v>
      </c>
      <c r="D48" s="262">
        <v>1297</v>
      </c>
      <c r="E48" s="262">
        <v>1564</v>
      </c>
      <c r="F48" s="262">
        <v>1286</v>
      </c>
      <c r="G48" s="262">
        <v>-7</v>
      </c>
      <c r="H48" s="262">
        <v>11</v>
      </c>
      <c r="I48" s="262">
        <v>-18</v>
      </c>
      <c r="J48" s="251"/>
    </row>
    <row r="49" spans="1:10" x14ac:dyDescent="0.2">
      <c r="A49" s="82">
        <v>121</v>
      </c>
      <c r="B49" s="82" t="s">
        <v>149</v>
      </c>
      <c r="C49" s="262">
        <v>5537</v>
      </c>
      <c r="D49" s="262">
        <v>3524</v>
      </c>
      <c r="E49" s="262">
        <v>5543</v>
      </c>
      <c r="F49" s="262">
        <v>3537</v>
      </c>
      <c r="G49" s="262">
        <v>-6</v>
      </c>
      <c r="H49" s="262">
        <v>-13</v>
      </c>
      <c r="I49" s="262">
        <v>7</v>
      </c>
      <c r="J49" s="251"/>
    </row>
    <row r="50" spans="1:10" x14ac:dyDescent="0.2">
      <c r="A50" s="82">
        <v>32</v>
      </c>
      <c r="B50" s="82" t="s">
        <v>185</v>
      </c>
      <c r="C50" s="262">
        <v>219</v>
      </c>
      <c r="D50" s="262">
        <v>189</v>
      </c>
      <c r="E50" s="262">
        <v>225</v>
      </c>
      <c r="F50" s="262">
        <v>190</v>
      </c>
      <c r="G50" s="262">
        <v>-6</v>
      </c>
      <c r="H50" s="262">
        <v>-1</v>
      </c>
      <c r="I50" s="262">
        <v>-5</v>
      </c>
      <c r="J50" s="251"/>
    </row>
    <row r="51" spans="1:10" x14ac:dyDescent="0.2">
      <c r="A51" s="82">
        <v>41</v>
      </c>
      <c r="B51" s="82" t="s">
        <v>206</v>
      </c>
      <c r="C51" s="262">
        <v>100</v>
      </c>
      <c r="D51" s="262">
        <v>94</v>
      </c>
      <c r="E51" s="262">
        <v>106</v>
      </c>
      <c r="F51" s="262">
        <v>100</v>
      </c>
      <c r="G51" s="262">
        <v>-6</v>
      </c>
      <c r="H51" s="262">
        <v>-6</v>
      </c>
      <c r="I51" s="262">
        <v>0</v>
      </c>
      <c r="J51" s="251"/>
    </row>
    <row r="52" spans="1:10" x14ac:dyDescent="0.2">
      <c r="A52" s="82">
        <v>72</v>
      </c>
      <c r="B52" s="82" t="s">
        <v>231</v>
      </c>
      <c r="C52" s="262">
        <v>75</v>
      </c>
      <c r="D52" s="262">
        <v>72</v>
      </c>
      <c r="E52" s="262">
        <v>81</v>
      </c>
      <c r="F52" s="262">
        <v>78</v>
      </c>
      <c r="G52" s="262">
        <v>-6</v>
      </c>
      <c r="H52" s="262">
        <v>-6</v>
      </c>
      <c r="I52" s="262">
        <v>0</v>
      </c>
      <c r="J52" s="251"/>
    </row>
    <row r="53" spans="1:10" x14ac:dyDescent="0.2">
      <c r="A53" s="82">
        <v>18</v>
      </c>
      <c r="B53" s="82" t="s">
        <v>265</v>
      </c>
      <c r="C53" s="262">
        <v>5737</v>
      </c>
      <c r="D53" s="262">
        <v>4806</v>
      </c>
      <c r="E53" s="262">
        <v>5742</v>
      </c>
      <c r="F53" s="262">
        <v>4764</v>
      </c>
      <c r="G53" s="262">
        <v>-5</v>
      </c>
      <c r="H53" s="262">
        <v>42</v>
      </c>
      <c r="I53" s="262">
        <v>-47</v>
      </c>
      <c r="J53" s="251"/>
    </row>
    <row r="54" spans="1:10" x14ac:dyDescent="0.2">
      <c r="A54" s="82">
        <v>29</v>
      </c>
      <c r="B54" s="82" t="s">
        <v>212</v>
      </c>
      <c r="C54" s="262">
        <v>267</v>
      </c>
      <c r="D54" s="262">
        <v>211</v>
      </c>
      <c r="E54" s="262">
        <v>272</v>
      </c>
      <c r="F54" s="262">
        <v>216</v>
      </c>
      <c r="G54" s="262">
        <v>-5</v>
      </c>
      <c r="H54" s="262">
        <v>-5</v>
      </c>
      <c r="I54" s="262">
        <v>0</v>
      </c>
      <c r="J54" s="251"/>
    </row>
    <row r="55" spans="1:10" x14ac:dyDescent="0.2">
      <c r="A55" s="82">
        <v>54</v>
      </c>
      <c r="B55" s="82" t="s">
        <v>201</v>
      </c>
      <c r="C55" s="262">
        <v>160</v>
      </c>
      <c r="D55" s="262">
        <v>151</v>
      </c>
      <c r="E55" s="262">
        <v>164</v>
      </c>
      <c r="F55" s="262">
        <v>152</v>
      </c>
      <c r="G55" s="262">
        <v>-4</v>
      </c>
      <c r="H55" s="262">
        <v>-1</v>
      </c>
      <c r="I55" s="262">
        <v>-3</v>
      </c>
      <c r="J55" s="251"/>
    </row>
    <row r="56" spans="1:10" x14ac:dyDescent="0.2">
      <c r="A56" s="82">
        <v>104</v>
      </c>
      <c r="B56" s="82" t="s">
        <v>209</v>
      </c>
      <c r="C56" s="262">
        <v>45</v>
      </c>
      <c r="D56" s="262">
        <v>39</v>
      </c>
      <c r="E56" s="262">
        <v>48</v>
      </c>
      <c r="F56" s="262">
        <v>44</v>
      </c>
      <c r="G56" s="262">
        <v>-3</v>
      </c>
      <c r="H56" s="262">
        <v>-5</v>
      </c>
      <c r="I56" s="262">
        <v>2</v>
      </c>
      <c r="J56" s="251"/>
    </row>
    <row r="57" spans="1:10" x14ac:dyDescent="0.2">
      <c r="A57" s="82">
        <v>75</v>
      </c>
      <c r="B57" s="82" t="s">
        <v>222</v>
      </c>
      <c r="C57" s="262">
        <v>42</v>
      </c>
      <c r="D57" s="262">
        <v>35</v>
      </c>
      <c r="E57" s="262">
        <v>45</v>
      </c>
      <c r="F57" s="262">
        <v>36</v>
      </c>
      <c r="G57" s="262">
        <v>-3</v>
      </c>
      <c r="H57" s="262">
        <v>-1</v>
      </c>
      <c r="I57" s="262">
        <v>-2</v>
      </c>
      <c r="J57" s="251"/>
    </row>
    <row r="58" spans="1:10" x14ac:dyDescent="0.2">
      <c r="A58" s="82">
        <v>103</v>
      </c>
      <c r="B58" s="82" t="s">
        <v>189</v>
      </c>
      <c r="C58" s="262">
        <v>430</v>
      </c>
      <c r="D58" s="262">
        <v>399</v>
      </c>
      <c r="E58" s="262">
        <v>432</v>
      </c>
      <c r="F58" s="262">
        <v>401</v>
      </c>
      <c r="G58" s="262">
        <v>-2</v>
      </c>
      <c r="H58" s="262">
        <v>-2</v>
      </c>
      <c r="I58" s="262">
        <v>0</v>
      </c>
      <c r="J58" s="251"/>
    </row>
    <row r="59" spans="1:10" x14ac:dyDescent="0.2">
      <c r="A59" s="82">
        <v>69</v>
      </c>
      <c r="B59" s="82" t="s">
        <v>219</v>
      </c>
      <c r="C59" s="262">
        <v>5</v>
      </c>
      <c r="D59" s="262">
        <v>5</v>
      </c>
      <c r="E59" s="262">
        <v>7</v>
      </c>
      <c r="F59" s="262">
        <v>6</v>
      </c>
      <c r="G59" s="262">
        <v>-2</v>
      </c>
      <c r="H59" s="262">
        <v>-1</v>
      </c>
      <c r="I59" s="262">
        <v>-1</v>
      </c>
      <c r="J59" s="251"/>
    </row>
    <row r="60" spans="1:10" x14ac:dyDescent="0.2">
      <c r="A60" s="82">
        <v>107</v>
      </c>
      <c r="B60" s="82" t="s">
        <v>254</v>
      </c>
      <c r="C60" s="262">
        <v>378</v>
      </c>
      <c r="D60" s="262">
        <v>118</v>
      </c>
      <c r="E60" s="262">
        <v>379</v>
      </c>
      <c r="F60" s="262">
        <v>128</v>
      </c>
      <c r="G60" s="262">
        <v>-1</v>
      </c>
      <c r="H60" s="262">
        <v>-10</v>
      </c>
      <c r="I60" s="262">
        <v>9</v>
      </c>
      <c r="J60" s="251"/>
    </row>
    <row r="61" spans="1:10" x14ac:dyDescent="0.2">
      <c r="A61" s="82">
        <v>76</v>
      </c>
      <c r="B61" s="82" t="s">
        <v>207</v>
      </c>
      <c r="C61" s="262">
        <v>61</v>
      </c>
      <c r="D61" s="262">
        <v>20</v>
      </c>
      <c r="E61" s="262">
        <v>62</v>
      </c>
      <c r="F61" s="262">
        <v>16</v>
      </c>
      <c r="G61" s="262">
        <v>-1</v>
      </c>
      <c r="H61" s="262">
        <v>4</v>
      </c>
      <c r="I61" s="262">
        <v>-5</v>
      </c>
      <c r="J61" s="251"/>
    </row>
    <row r="62" spans="1:10" x14ac:dyDescent="0.2">
      <c r="A62" s="82">
        <v>11</v>
      </c>
      <c r="B62" s="82" t="s">
        <v>225</v>
      </c>
      <c r="C62" s="262">
        <v>22</v>
      </c>
      <c r="D62" s="262">
        <v>22</v>
      </c>
      <c r="E62" s="262">
        <v>22</v>
      </c>
      <c r="F62" s="262">
        <v>22</v>
      </c>
      <c r="G62" s="262">
        <v>0</v>
      </c>
      <c r="H62" s="262">
        <v>0</v>
      </c>
      <c r="I62" s="262">
        <v>0</v>
      </c>
      <c r="J62" s="251"/>
    </row>
    <row r="63" spans="1:10" x14ac:dyDescent="0.2">
      <c r="A63" s="82">
        <v>122</v>
      </c>
      <c r="B63" s="82" t="s">
        <v>190</v>
      </c>
      <c r="C63" s="262">
        <v>50</v>
      </c>
      <c r="D63" s="262">
        <v>50</v>
      </c>
      <c r="E63" s="262">
        <v>50</v>
      </c>
      <c r="F63" s="262">
        <v>50</v>
      </c>
      <c r="G63" s="262">
        <v>0</v>
      </c>
      <c r="H63" s="262">
        <v>0</v>
      </c>
      <c r="I63" s="262">
        <v>0</v>
      </c>
      <c r="J63" s="251"/>
    </row>
    <row r="64" spans="1:10" x14ac:dyDescent="0.2">
      <c r="A64" s="82">
        <v>28</v>
      </c>
      <c r="B64" s="82" t="s">
        <v>229</v>
      </c>
      <c r="C64" s="262">
        <v>66</v>
      </c>
      <c r="D64" s="262">
        <v>14</v>
      </c>
      <c r="E64" s="262">
        <v>66</v>
      </c>
      <c r="F64" s="262">
        <v>14</v>
      </c>
      <c r="G64" s="262">
        <v>0</v>
      </c>
      <c r="H64" s="262">
        <v>0</v>
      </c>
      <c r="I64" s="262">
        <v>0</v>
      </c>
      <c r="J64" s="251"/>
    </row>
    <row r="65" spans="1:10" x14ac:dyDescent="0.2">
      <c r="A65" s="82">
        <v>31</v>
      </c>
      <c r="B65" s="82" t="s">
        <v>230</v>
      </c>
      <c r="C65" s="262">
        <v>8</v>
      </c>
      <c r="D65" s="262">
        <v>8</v>
      </c>
      <c r="E65" s="262">
        <v>8</v>
      </c>
      <c r="F65" s="262">
        <v>8</v>
      </c>
      <c r="G65" s="262">
        <v>0</v>
      </c>
      <c r="H65" s="262">
        <v>0</v>
      </c>
      <c r="I65" s="262">
        <v>0</v>
      </c>
      <c r="J65" s="251"/>
    </row>
    <row r="66" spans="1:10" x14ac:dyDescent="0.2">
      <c r="A66" s="82">
        <v>34</v>
      </c>
      <c r="B66" s="82" t="s">
        <v>237</v>
      </c>
      <c r="C66" s="262">
        <v>13</v>
      </c>
      <c r="D66" s="262">
        <v>13</v>
      </c>
      <c r="E66" s="262">
        <v>13</v>
      </c>
      <c r="F66" s="262">
        <v>13</v>
      </c>
      <c r="G66" s="262">
        <v>0</v>
      </c>
      <c r="H66" s="262">
        <v>0</v>
      </c>
      <c r="I66" s="262">
        <v>0</v>
      </c>
      <c r="J66" s="251"/>
    </row>
    <row r="67" spans="1:10" x14ac:dyDescent="0.2">
      <c r="A67" s="82">
        <v>49</v>
      </c>
      <c r="B67" s="82" t="s">
        <v>235</v>
      </c>
      <c r="C67" s="262">
        <v>59</v>
      </c>
      <c r="D67" s="262">
        <v>57</v>
      </c>
      <c r="E67" s="262">
        <v>59</v>
      </c>
      <c r="F67" s="262">
        <v>57</v>
      </c>
      <c r="G67" s="262">
        <v>0</v>
      </c>
      <c r="H67" s="262">
        <v>0</v>
      </c>
      <c r="I67" s="262">
        <v>0</v>
      </c>
      <c r="J67" s="251"/>
    </row>
    <row r="68" spans="1:10" x14ac:dyDescent="0.2">
      <c r="A68" s="82">
        <v>56</v>
      </c>
      <c r="B68" s="82" t="s">
        <v>213</v>
      </c>
      <c r="C68" s="262">
        <v>0</v>
      </c>
      <c r="D68" s="262">
        <v>0</v>
      </c>
      <c r="E68" s="262">
        <v>0</v>
      </c>
      <c r="F68" s="262">
        <v>0</v>
      </c>
      <c r="G68" s="262">
        <v>0</v>
      </c>
      <c r="H68" s="262">
        <v>0</v>
      </c>
      <c r="I68" s="262">
        <v>0</v>
      </c>
      <c r="J68" s="251"/>
    </row>
    <row r="69" spans="1:10" x14ac:dyDescent="0.2">
      <c r="A69" s="82">
        <v>60</v>
      </c>
      <c r="B69" s="82" t="s">
        <v>215</v>
      </c>
      <c r="C69" s="262">
        <v>15</v>
      </c>
      <c r="D69" s="262">
        <v>14</v>
      </c>
      <c r="E69" s="262">
        <v>15</v>
      </c>
      <c r="F69" s="262">
        <v>14</v>
      </c>
      <c r="G69" s="262">
        <v>0</v>
      </c>
      <c r="H69" s="262">
        <v>0</v>
      </c>
      <c r="I69" s="262">
        <v>0</v>
      </c>
      <c r="J69" s="251"/>
    </row>
    <row r="70" spans="1:10" x14ac:dyDescent="0.2">
      <c r="A70" s="82">
        <v>81</v>
      </c>
      <c r="B70" s="82" t="s">
        <v>223</v>
      </c>
      <c r="C70" s="262">
        <v>1</v>
      </c>
      <c r="D70" s="262">
        <v>1</v>
      </c>
      <c r="E70" s="262">
        <v>1</v>
      </c>
      <c r="F70" s="262">
        <v>1</v>
      </c>
      <c r="G70" s="262">
        <v>0</v>
      </c>
      <c r="H70" s="262">
        <v>0</v>
      </c>
      <c r="I70" s="262">
        <v>0</v>
      </c>
      <c r="J70" s="251"/>
    </row>
    <row r="71" spans="1:10" x14ac:dyDescent="0.2">
      <c r="A71" s="82">
        <v>110</v>
      </c>
      <c r="B71" s="82" t="s">
        <v>226</v>
      </c>
      <c r="C71" s="262">
        <v>554</v>
      </c>
      <c r="D71" s="262">
        <v>487</v>
      </c>
      <c r="E71" s="262">
        <v>553</v>
      </c>
      <c r="F71" s="262">
        <v>489</v>
      </c>
      <c r="G71" s="262">
        <v>1</v>
      </c>
      <c r="H71" s="262">
        <v>-2</v>
      </c>
      <c r="I71" s="262">
        <v>3</v>
      </c>
      <c r="J71" s="251"/>
    </row>
    <row r="72" spans="1:10" x14ac:dyDescent="0.2">
      <c r="A72" s="82">
        <v>111</v>
      </c>
      <c r="B72" s="82" t="s">
        <v>257</v>
      </c>
      <c r="C72" s="262">
        <v>2393</v>
      </c>
      <c r="D72" s="262">
        <v>2368</v>
      </c>
      <c r="E72" s="262">
        <v>2392</v>
      </c>
      <c r="F72" s="262">
        <v>2367</v>
      </c>
      <c r="G72" s="262">
        <v>1</v>
      </c>
      <c r="H72" s="262">
        <v>1</v>
      </c>
      <c r="I72" s="262">
        <v>0</v>
      </c>
      <c r="J72" s="251"/>
    </row>
    <row r="73" spans="1:10" x14ac:dyDescent="0.2">
      <c r="A73" s="82">
        <v>52</v>
      </c>
      <c r="B73" s="82" t="s">
        <v>192</v>
      </c>
      <c r="C73" s="262">
        <v>73</v>
      </c>
      <c r="D73" s="262">
        <v>72</v>
      </c>
      <c r="E73" s="262">
        <v>72</v>
      </c>
      <c r="F73" s="262">
        <v>71</v>
      </c>
      <c r="G73" s="262">
        <v>1</v>
      </c>
      <c r="H73" s="262">
        <v>1</v>
      </c>
      <c r="I73" s="262">
        <v>0</v>
      </c>
      <c r="J73" s="251"/>
    </row>
    <row r="74" spans="1:10" x14ac:dyDescent="0.2">
      <c r="A74" s="82">
        <v>7</v>
      </c>
      <c r="B74" s="82" t="s">
        <v>241</v>
      </c>
      <c r="C74" s="262">
        <v>238</v>
      </c>
      <c r="D74" s="262">
        <v>155</v>
      </c>
      <c r="E74" s="262">
        <v>237</v>
      </c>
      <c r="F74" s="262">
        <v>159</v>
      </c>
      <c r="G74" s="262">
        <v>1</v>
      </c>
      <c r="H74" s="262">
        <v>-4</v>
      </c>
      <c r="I74" s="262">
        <v>5</v>
      </c>
      <c r="J74" s="251"/>
    </row>
    <row r="75" spans="1:10" x14ac:dyDescent="0.2">
      <c r="A75" s="82">
        <v>90</v>
      </c>
      <c r="B75" s="82" t="s">
        <v>208</v>
      </c>
      <c r="C75" s="262">
        <v>122</v>
      </c>
      <c r="D75" s="262">
        <v>113</v>
      </c>
      <c r="E75" s="262">
        <v>121</v>
      </c>
      <c r="F75" s="262">
        <v>110</v>
      </c>
      <c r="G75" s="262">
        <v>1</v>
      </c>
      <c r="H75" s="262">
        <v>3</v>
      </c>
      <c r="I75" s="262">
        <v>-2</v>
      </c>
      <c r="J75" s="251"/>
    </row>
    <row r="76" spans="1:10" x14ac:dyDescent="0.2">
      <c r="A76" s="82">
        <v>114</v>
      </c>
      <c r="B76" s="82" t="s">
        <v>250</v>
      </c>
      <c r="C76" s="262">
        <v>1374</v>
      </c>
      <c r="D76" s="262">
        <v>1276</v>
      </c>
      <c r="E76" s="262">
        <v>1372</v>
      </c>
      <c r="F76" s="262">
        <v>1273</v>
      </c>
      <c r="G76" s="262">
        <v>2</v>
      </c>
      <c r="H76" s="262">
        <v>3</v>
      </c>
      <c r="I76" s="262">
        <v>-1</v>
      </c>
      <c r="J76" s="251"/>
    </row>
    <row r="77" spans="1:10" x14ac:dyDescent="0.2">
      <c r="A77" s="82">
        <v>14</v>
      </c>
      <c r="B77" s="82" t="s">
        <v>253</v>
      </c>
      <c r="C77" s="262">
        <v>569</v>
      </c>
      <c r="D77" s="262">
        <v>437</v>
      </c>
      <c r="E77" s="262">
        <v>567</v>
      </c>
      <c r="F77" s="262">
        <v>431</v>
      </c>
      <c r="G77" s="262">
        <v>2</v>
      </c>
      <c r="H77" s="262">
        <v>6</v>
      </c>
      <c r="I77" s="262">
        <v>-4</v>
      </c>
      <c r="J77" s="251"/>
    </row>
    <row r="78" spans="1:10" x14ac:dyDescent="0.2">
      <c r="A78" s="82">
        <v>26</v>
      </c>
      <c r="B78" s="82" t="s">
        <v>234</v>
      </c>
      <c r="C78" s="262">
        <v>141</v>
      </c>
      <c r="D78" s="262">
        <v>135</v>
      </c>
      <c r="E78" s="262">
        <v>139</v>
      </c>
      <c r="F78" s="262">
        <v>133</v>
      </c>
      <c r="G78" s="262">
        <v>2</v>
      </c>
      <c r="H78" s="262">
        <v>2</v>
      </c>
      <c r="I78" s="262">
        <v>0</v>
      </c>
      <c r="J78" s="251"/>
    </row>
    <row r="79" spans="1:10" x14ac:dyDescent="0.2">
      <c r="A79" s="82">
        <v>38</v>
      </c>
      <c r="B79" s="82" t="s">
        <v>199</v>
      </c>
      <c r="C79" s="262">
        <v>170</v>
      </c>
      <c r="D79" s="262">
        <v>100</v>
      </c>
      <c r="E79" s="262">
        <v>168</v>
      </c>
      <c r="F79" s="262">
        <v>100</v>
      </c>
      <c r="G79" s="262">
        <v>2</v>
      </c>
      <c r="H79" s="262">
        <v>0</v>
      </c>
      <c r="I79" s="262">
        <v>2</v>
      </c>
      <c r="J79" s="251"/>
    </row>
    <row r="80" spans="1:10" x14ac:dyDescent="0.2">
      <c r="A80" s="82">
        <v>61</v>
      </c>
      <c r="B80" s="82" t="s">
        <v>216</v>
      </c>
      <c r="C80" s="262">
        <v>255</v>
      </c>
      <c r="D80" s="262">
        <v>251</v>
      </c>
      <c r="E80" s="262">
        <v>253</v>
      </c>
      <c r="F80" s="262">
        <v>249</v>
      </c>
      <c r="G80" s="262">
        <v>2</v>
      </c>
      <c r="H80" s="262">
        <v>2</v>
      </c>
      <c r="I80" s="262">
        <v>0</v>
      </c>
      <c r="J80" s="251"/>
    </row>
    <row r="81" spans="1:10" x14ac:dyDescent="0.2">
      <c r="A81" s="82">
        <v>115</v>
      </c>
      <c r="B81" s="82" t="s">
        <v>203</v>
      </c>
      <c r="C81" s="262">
        <v>48</v>
      </c>
      <c r="D81" s="262">
        <v>48</v>
      </c>
      <c r="E81" s="262">
        <v>45</v>
      </c>
      <c r="F81" s="262">
        <v>45</v>
      </c>
      <c r="G81" s="262">
        <v>3</v>
      </c>
      <c r="H81" s="262">
        <v>3</v>
      </c>
      <c r="I81" s="262">
        <v>0</v>
      </c>
      <c r="J81" s="251"/>
    </row>
    <row r="82" spans="1:10" x14ac:dyDescent="0.2">
      <c r="A82" s="82">
        <v>59</v>
      </c>
      <c r="B82" s="82" t="s">
        <v>240</v>
      </c>
      <c r="C82" s="262">
        <v>1004</v>
      </c>
      <c r="D82" s="262">
        <v>891</v>
      </c>
      <c r="E82" s="262">
        <v>1000</v>
      </c>
      <c r="F82" s="262">
        <v>873</v>
      </c>
      <c r="G82" s="262">
        <v>4</v>
      </c>
      <c r="H82" s="262">
        <v>18</v>
      </c>
      <c r="I82" s="262">
        <v>-14</v>
      </c>
      <c r="J82" s="251"/>
    </row>
    <row r="83" spans="1:10" x14ac:dyDescent="0.2">
      <c r="A83" s="82">
        <v>116</v>
      </c>
      <c r="B83" s="82" t="s">
        <v>177</v>
      </c>
      <c r="C83" s="262">
        <v>640</v>
      </c>
      <c r="D83" s="262">
        <v>610</v>
      </c>
      <c r="E83" s="262">
        <v>634</v>
      </c>
      <c r="F83" s="262">
        <v>605</v>
      </c>
      <c r="G83" s="262">
        <v>6</v>
      </c>
      <c r="H83" s="262">
        <v>5</v>
      </c>
      <c r="I83" s="262">
        <v>1</v>
      </c>
      <c r="J83" s="251"/>
    </row>
    <row r="84" spans="1:10" x14ac:dyDescent="0.2">
      <c r="A84" s="82">
        <v>4</v>
      </c>
      <c r="B84" s="82" t="s">
        <v>196</v>
      </c>
      <c r="C84" s="262">
        <v>105</v>
      </c>
      <c r="D84" s="262">
        <v>96</v>
      </c>
      <c r="E84" s="262">
        <v>98</v>
      </c>
      <c r="F84" s="262">
        <v>89</v>
      </c>
      <c r="G84" s="262">
        <v>7</v>
      </c>
      <c r="H84" s="262">
        <v>7</v>
      </c>
      <c r="I84" s="262">
        <v>0</v>
      </c>
      <c r="J84" s="251"/>
    </row>
    <row r="85" spans="1:10" x14ac:dyDescent="0.2">
      <c r="A85" s="82">
        <v>27</v>
      </c>
      <c r="B85" s="82" t="s">
        <v>247</v>
      </c>
      <c r="C85" s="262">
        <v>53</v>
      </c>
      <c r="D85" s="262">
        <v>53</v>
      </c>
      <c r="E85" s="262">
        <v>43</v>
      </c>
      <c r="F85" s="262">
        <v>43</v>
      </c>
      <c r="G85" s="262">
        <v>10</v>
      </c>
      <c r="H85" s="262">
        <v>10</v>
      </c>
      <c r="I85" s="262">
        <v>0</v>
      </c>
      <c r="J85" s="251"/>
    </row>
    <row r="86" spans="1:10" x14ac:dyDescent="0.2">
      <c r="A86" s="82">
        <v>64</v>
      </c>
      <c r="B86" s="82" t="s">
        <v>245</v>
      </c>
      <c r="C86" s="262">
        <v>693</v>
      </c>
      <c r="D86" s="262">
        <v>552</v>
      </c>
      <c r="E86" s="262">
        <v>683</v>
      </c>
      <c r="F86" s="262">
        <v>545</v>
      </c>
      <c r="G86" s="262">
        <v>10</v>
      </c>
      <c r="H86" s="262">
        <v>7</v>
      </c>
      <c r="I86" s="262">
        <v>3</v>
      </c>
      <c r="J86" s="251"/>
    </row>
    <row r="87" spans="1:10" x14ac:dyDescent="0.2">
      <c r="A87" s="82">
        <v>118</v>
      </c>
      <c r="B87" s="82" t="s">
        <v>242</v>
      </c>
      <c r="C87" s="262">
        <v>569</v>
      </c>
      <c r="D87" s="262">
        <v>473</v>
      </c>
      <c r="E87" s="262">
        <v>558</v>
      </c>
      <c r="F87" s="262">
        <v>471</v>
      </c>
      <c r="G87" s="262">
        <v>11</v>
      </c>
      <c r="H87" s="262">
        <v>2</v>
      </c>
      <c r="I87" s="262">
        <v>9</v>
      </c>
      <c r="J87" s="251"/>
    </row>
    <row r="88" spans="1:10" x14ac:dyDescent="0.2">
      <c r="A88" s="82">
        <v>57</v>
      </c>
      <c r="B88" s="82" t="s">
        <v>214</v>
      </c>
      <c r="C88" s="262">
        <v>187</v>
      </c>
      <c r="D88" s="262">
        <v>170</v>
      </c>
      <c r="E88" s="262">
        <v>176</v>
      </c>
      <c r="F88" s="262">
        <v>165</v>
      </c>
      <c r="G88" s="262">
        <v>11</v>
      </c>
      <c r="H88" s="262">
        <v>5</v>
      </c>
      <c r="I88" s="262">
        <v>6</v>
      </c>
      <c r="J88" s="251"/>
    </row>
    <row r="89" spans="1:10" x14ac:dyDescent="0.2">
      <c r="A89" s="82">
        <v>50</v>
      </c>
      <c r="B89" s="82" t="s">
        <v>152</v>
      </c>
      <c r="C89" s="262">
        <v>6329</v>
      </c>
      <c r="D89" s="262">
        <v>3662</v>
      </c>
      <c r="E89" s="262">
        <v>6317</v>
      </c>
      <c r="F89" s="262">
        <v>3751</v>
      </c>
      <c r="G89" s="262">
        <v>12</v>
      </c>
      <c r="H89" s="262">
        <v>-89</v>
      </c>
      <c r="I89" s="262">
        <v>101</v>
      </c>
      <c r="J89" s="251"/>
    </row>
    <row r="90" spans="1:10" x14ac:dyDescent="0.2">
      <c r="A90" s="82">
        <v>102</v>
      </c>
      <c r="B90" s="82" t="s">
        <v>236</v>
      </c>
      <c r="C90" s="262">
        <v>922</v>
      </c>
      <c r="D90" s="262">
        <v>467</v>
      </c>
      <c r="E90" s="262">
        <v>909</v>
      </c>
      <c r="F90" s="262">
        <v>453</v>
      </c>
      <c r="G90" s="262">
        <v>13</v>
      </c>
      <c r="H90" s="262">
        <v>14</v>
      </c>
      <c r="I90" s="262">
        <v>-1</v>
      </c>
      <c r="J90" s="251"/>
    </row>
    <row r="91" spans="1:10" x14ac:dyDescent="0.2">
      <c r="A91" s="82">
        <v>1</v>
      </c>
      <c r="B91" s="82" t="s">
        <v>174</v>
      </c>
      <c r="C91" s="262">
        <v>5583</v>
      </c>
      <c r="D91" s="262">
        <v>5083</v>
      </c>
      <c r="E91" s="262">
        <v>5569</v>
      </c>
      <c r="F91" s="262">
        <v>5060</v>
      </c>
      <c r="G91" s="262">
        <v>14</v>
      </c>
      <c r="H91" s="262">
        <v>23</v>
      </c>
      <c r="I91" s="262">
        <v>-9</v>
      </c>
      <c r="J91" s="251"/>
    </row>
    <row r="92" spans="1:10" x14ac:dyDescent="0.2">
      <c r="A92" s="82">
        <v>71</v>
      </c>
      <c r="B92" s="82" t="s">
        <v>220</v>
      </c>
      <c r="C92" s="262">
        <v>50</v>
      </c>
      <c r="D92" s="262">
        <v>50</v>
      </c>
      <c r="E92" s="262">
        <v>35</v>
      </c>
      <c r="F92" s="262">
        <v>35</v>
      </c>
      <c r="G92" s="262">
        <v>15</v>
      </c>
      <c r="H92" s="262">
        <v>15</v>
      </c>
      <c r="I92" s="262">
        <v>0</v>
      </c>
      <c r="J92" s="251"/>
    </row>
    <row r="93" spans="1:10" x14ac:dyDescent="0.2">
      <c r="A93" s="82">
        <v>80</v>
      </c>
      <c r="B93" s="82" t="s">
        <v>183</v>
      </c>
      <c r="C93" s="262">
        <v>322</v>
      </c>
      <c r="D93" s="262">
        <v>264</v>
      </c>
      <c r="E93" s="262">
        <v>306</v>
      </c>
      <c r="F93" s="262">
        <v>243</v>
      </c>
      <c r="G93" s="262">
        <v>16</v>
      </c>
      <c r="H93" s="262">
        <v>21</v>
      </c>
      <c r="I93" s="262">
        <v>-5</v>
      </c>
      <c r="J93" s="251"/>
    </row>
    <row r="94" spans="1:10" x14ac:dyDescent="0.2">
      <c r="A94" s="82">
        <v>36</v>
      </c>
      <c r="B94" s="82" t="s">
        <v>195</v>
      </c>
      <c r="C94" s="262">
        <v>757</v>
      </c>
      <c r="D94" s="262">
        <v>694</v>
      </c>
      <c r="E94" s="262">
        <v>739</v>
      </c>
      <c r="F94" s="262">
        <v>676</v>
      </c>
      <c r="G94" s="262">
        <v>18</v>
      </c>
      <c r="H94" s="262">
        <v>18</v>
      </c>
      <c r="I94" s="262">
        <v>0</v>
      </c>
      <c r="J94" s="251"/>
    </row>
    <row r="95" spans="1:10" x14ac:dyDescent="0.2">
      <c r="A95" s="82">
        <v>48</v>
      </c>
      <c r="B95" s="82" t="s">
        <v>252</v>
      </c>
      <c r="C95" s="262">
        <v>1751</v>
      </c>
      <c r="D95" s="262">
        <v>1661</v>
      </c>
      <c r="E95" s="262">
        <v>1733</v>
      </c>
      <c r="F95" s="262">
        <v>1656</v>
      </c>
      <c r="G95" s="262">
        <v>18</v>
      </c>
      <c r="H95" s="262">
        <v>5</v>
      </c>
      <c r="I95" s="262">
        <v>13</v>
      </c>
      <c r="J95" s="251"/>
    </row>
    <row r="96" spans="1:10" x14ac:dyDescent="0.2">
      <c r="A96" s="82">
        <v>68</v>
      </c>
      <c r="B96" s="82" t="s">
        <v>218</v>
      </c>
      <c r="C96" s="262">
        <v>198</v>
      </c>
      <c r="D96" s="262">
        <v>178</v>
      </c>
      <c r="E96" s="262">
        <v>173</v>
      </c>
      <c r="F96" s="262">
        <v>154</v>
      </c>
      <c r="G96" s="262">
        <v>25</v>
      </c>
      <c r="H96" s="262">
        <v>24</v>
      </c>
      <c r="I96" s="262">
        <v>1</v>
      </c>
      <c r="J96" s="251"/>
    </row>
    <row r="97" spans="1:10" x14ac:dyDescent="0.2">
      <c r="A97" s="82">
        <v>117</v>
      </c>
      <c r="B97" s="82" t="s">
        <v>210</v>
      </c>
      <c r="C97" s="262">
        <v>288</v>
      </c>
      <c r="D97" s="262">
        <v>69</v>
      </c>
      <c r="E97" s="262">
        <v>260</v>
      </c>
      <c r="F97" s="262">
        <v>77</v>
      </c>
      <c r="G97" s="262">
        <v>28</v>
      </c>
      <c r="H97" s="262">
        <v>-8</v>
      </c>
      <c r="I97" s="262">
        <v>36</v>
      </c>
      <c r="J97" s="251"/>
    </row>
    <row r="98" spans="1:10" x14ac:dyDescent="0.2">
      <c r="A98" s="82">
        <v>84</v>
      </c>
      <c r="B98" s="82" t="s">
        <v>239</v>
      </c>
      <c r="C98" s="262">
        <v>484</v>
      </c>
      <c r="D98" s="262">
        <v>436</v>
      </c>
      <c r="E98" s="262">
        <v>454</v>
      </c>
      <c r="F98" s="262">
        <v>412</v>
      </c>
      <c r="G98" s="262">
        <v>30</v>
      </c>
      <c r="H98" s="262">
        <v>24</v>
      </c>
      <c r="I98" s="262">
        <v>6</v>
      </c>
      <c r="J98" s="251"/>
    </row>
    <row r="99" spans="1:10" x14ac:dyDescent="0.2">
      <c r="A99" s="82">
        <v>87</v>
      </c>
      <c r="B99" s="82" t="s">
        <v>233</v>
      </c>
      <c r="C99" s="262">
        <v>752</v>
      </c>
      <c r="D99" s="262">
        <v>726</v>
      </c>
      <c r="E99" s="262">
        <v>718</v>
      </c>
      <c r="F99" s="262">
        <v>698</v>
      </c>
      <c r="G99" s="262">
        <v>34</v>
      </c>
      <c r="H99" s="262">
        <v>28</v>
      </c>
      <c r="I99" s="262">
        <v>6</v>
      </c>
      <c r="J99" s="251"/>
    </row>
    <row r="100" spans="1:10" x14ac:dyDescent="0.2">
      <c r="A100" s="82">
        <v>22</v>
      </c>
      <c r="B100" s="82" t="s">
        <v>170</v>
      </c>
      <c r="C100" s="262">
        <v>2064</v>
      </c>
      <c r="D100" s="262">
        <v>1814</v>
      </c>
      <c r="E100" s="262">
        <v>2029</v>
      </c>
      <c r="F100" s="262">
        <v>1791</v>
      </c>
      <c r="G100" s="262">
        <v>35</v>
      </c>
      <c r="H100" s="262">
        <v>23</v>
      </c>
      <c r="I100" s="262">
        <v>12</v>
      </c>
      <c r="J100" s="251"/>
    </row>
    <row r="101" spans="1:10" x14ac:dyDescent="0.2">
      <c r="A101" s="82">
        <v>25</v>
      </c>
      <c r="B101" s="82" t="s">
        <v>228</v>
      </c>
      <c r="C101" s="262">
        <v>646</v>
      </c>
      <c r="D101" s="262">
        <v>569</v>
      </c>
      <c r="E101" s="262">
        <v>602</v>
      </c>
      <c r="F101" s="262">
        <v>519</v>
      </c>
      <c r="G101" s="262">
        <v>44</v>
      </c>
      <c r="H101" s="262">
        <v>50</v>
      </c>
      <c r="I101" s="262">
        <v>-6</v>
      </c>
      <c r="J101" s="251"/>
    </row>
    <row r="102" spans="1:10" x14ac:dyDescent="0.2">
      <c r="A102" s="82">
        <v>66</v>
      </c>
      <c r="B102" s="82" t="s">
        <v>162</v>
      </c>
      <c r="C102" s="262">
        <v>4741</v>
      </c>
      <c r="D102" s="262">
        <v>3710</v>
      </c>
      <c r="E102" s="262">
        <v>4697</v>
      </c>
      <c r="F102" s="262">
        <v>3665</v>
      </c>
      <c r="G102" s="262">
        <v>44</v>
      </c>
      <c r="H102" s="262">
        <v>45</v>
      </c>
      <c r="I102" s="262">
        <v>-1</v>
      </c>
      <c r="J102" s="251"/>
    </row>
    <row r="103" spans="1:10" x14ac:dyDescent="0.2">
      <c r="A103" s="82">
        <v>124</v>
      </c>
      <c r="B103" s="82" t="s">
        <v>227</v>
      </c>
      <c r="C103" s="262">
        <v>6826</v>
      </c>
      <c r="D103" s="262">
        <v>5933</v>
      </c>
      <c r="E103" s="262">
        <v>6781</v>
      </c>
      <c r="F103" s="262">
        <v>5920</v>
      </c>
      <c r="G103" s="262">
        <v>45</v>
      </c>
      <c r="H103" s="262">
        <v>13</v>
      </c>
      <c r="I103" s="262">
        <v>32</v>
      </c>
      <c r="J103" s="251"/>
    </row>
    <row r="104" spans="1:10" x14ac:dyDescent="0.2">
      <c r="A104" s="82">
        <v>125</v>
      </c>
      <c r="B104" s="82" t="s">
        <v>193</v>
      </c>
      <c r="C104" s="262">
        <v>1438</v>
      </c>
      <c r="D104" s="262">
        <v>1208</v>
      </c>
      <c r="E104" s="262">
        <v>1390</v>
      </c>
      <c r="F104" s="262">
        <v>1179</v>
      </c>
      <c r="G104" s="262">
        <v>48</v>
      </c>
      <c r="H104" s="262">
        <v>29</v>
      </c>
      <c r="I104" s="262">
        <v>19</v>
      </c>
      <c r="J104" s="251"/>
    </row>
    <row r="105" spans="1:10" x14ac:dyDescent="0.2">
      <c r="A105" s="82">
        <v>33</v>
      </c>
      <c r="B105" s="82" t="s">
        <v>191</v>
      </c>
      <c r="C105" s="262">
        <v>1084</v>
      </c>
      <c r="D105" s="262">
        <v>1072</v>
      </c>
      <c r="E105" s="262">
        <v>1036</v>
      </c>
      <c r="F105" s="262">
        <v>1024</v>
      </c>
      <c r="G105" s="262">
        <v>48</v>
      </c>
      <c r="H105" s="262">
        <v>48</v>
      </c>
      <c r="I105" s="262">
        <v>0</v>
      </c>
      <c r="J105" s="251"/>
    </row>
    <row r="106" spans="1:10" x14ac:dyDescent="0.2">
      <c r="A106" s="82">
        <v>35</v>
      </c>
      <c r="B106" s="82" t="s">
        <v>169</v>
      </c>
      <c r="C106" s="262">
        <v>3684</v>
      </c>
      <c r="D106" s="262">
        <v>3411</v>
      </c>
      <c r="E106" s="262">
        <v>3634</v>
      </c>
      <c r="F106" s="262">
        <v>3328</v>
      </c>
      <c r="G106" s="262">
        <v>50</v>
      </c>
      <c r="H106" s="262">
        <v>83</v>
      </c>
      <c r="I106" s="262">
        <v>-33</v>
      </c>
      <c r="J106" s="251"/>
    </row>
    <row r="107" spans="1:10" x14ac:dyDescent="0.2">
      <c r="A107" s="82">
        <v>21</v>
      </c>
      <c r="B107" s="82" t="s">
        <v>187</v>
      </c>
      <c r="C107" s="262">
        <v>2879</v>
      </c>
      <c r="D107" s="262">
        <v>2489</v>
      </c>
      <c r="E107" s="262">
        <v>2826</v>
      </c>
      <c r="F107" s="262">
        <v>2462</v>
      </c>
      <c r="G107" s="262">
        <v>53</v>
      </c>
      <c r="H107" s="262">
        <v>27</v>
      </c>
      <c r="I107" s="262">
        <v>26</v>
      </c>
      <c r="J107" s="251"/>
    </row>
    <row r="108" spans="1:10" x14ac:dyDescent="0.2">
      <c r="A108" s="82">
        <v>9</v>
      </c>
      <c r="B108" s="82" t="s">
        <v>258</v>
      </c>
      <c r="C108" s="262">
        <v>3489</v>
      </c>
      <c r="D108" s="262">
        <v>2680</v>
      </c>
      <c r="E108" s="262">
        <v>3436</v>
      </c>
      <c r="F108" s="262">
        <v>2657</v>
      </c>
      <c r="G108" s="262">
        <v>53</v>
      </c>
      <c r="H108" s="262">
        <v>23</v>
      </c>
      <c r="I108" s="262">
        <v>30</v>
      </c>
      <c r="J108" s="251"/>
    </row>
    <row r="109" spans="1:10" x14ac:dyDescent="0.2">
      <c r="A109" s="82">
        <v>16</v>
      </c>
      <c r="B109" s="82" t="s">
        <v>261</v>
      </c>
      <c r="C109" s="262">
        <v>3947</v>
      </c>
      <c r="D109" s="262">
        <v>3751</v>
      </c>
      <c r="E109" s="262">
        <v>3876</v>
      </c>
      <c r="F109" s="262">
        <v>3771</v>
      </c>
      <c r="G109" s="262">
        <v>71</v>
      </c>
      <c r="H109" s="262">
        <v>-20</v>
      </c>
      <c r="I109" s="262">
        <v>91</v>
      </c>
      <c r="J109" s="251"/>
    </row>
    <row r="110" spans="1:10" x14ac:dyDescent="0.2">
      <c r="A110" s="82">
        <v>65</v>
      </c>
      <c r="B110" s="82" t="s">
        <v>197</v>
      </c>
      <c r="C110" s="262">
        <v>653</v>
      </c>
      <c r="D110" s="262">
        <v>649</v>
      </c>
      <c r="E110" s="262">
        <v>580</v>
      </c>
      <c r="F110" s="262">
        <v>576</v>
      </c>
      <c r="G110" s="262">
        <v>73</v>
      </c>
      <c r="H110" s="262">
        <v>73</v>
      </c>
      <c r="I110" s="262">
        <v>0</v>
      </c>
      <c r="J110" s="251"/>
    </row>
    <row r="111" spans="1:10" x14ac:dyDescent="0.2">
      <c r="A111" s="82">
        <v>5</v>
      </c>
      <c r="B111" s="82" t="s">
        <v>176</v>
      </c>
      <c r="C111" s="262">
        <v>3681</v>
      </c>
      <c r="D111" s="262">
        <v>3127</v>
      </c>
      <c r="E111" s="262">
        <v>3562</v>
      </c>
      <c r="F111" s="262">
        <v>3119</v>
      </c>
      <c r="G111" s="262">
        <v>119</v>
      </c>
      <c r="H111" s="262">
        <v>8</v>
      </c>
      <c r="I111" s="262">
        <v>111</v>
      </c>
      <c r="J111" s="251"/>
    </row>
    <row r="112" spans="1:10" x14ac:dyDescent="0.2">
      <c r="A112" s="82">
        <v>63</v>
      </c>
      <c r="B112" s="82" t="s">
        <v>147</v>
      </c>
      <c r="C112" s="262">
        <v>23197</v>
      </c>
      <c r="D112" s="262">
        <v>21912</v>
      </c>
      <c r="E112" s="262">
        <v>23067</v>
      </c>
      <c r="F112" s="262">
        <v>21746</v>
      </c>
      <c r="G112" s="262">
        <v>130</v>
      </c>
      <c r="H112" s="262">
        <v>166</v>
      </c>
      <c r="I112" s="262">
        <v>-36</v>
      </c>
      <c r="J112" s="251"/>
    </row>
    <row r="113" spans="1:10" x14ac:dyDescent="0.2">
      <c r="A113" s="82">
        <v>67</v>
      </c>
      <c r="B113" s="82" t="s">
        <v>144</v>
      </c>
      <c r="C113" s="262">
        <v>79496</v>
      </c>
      <c r="D113" s="262">
        <v>59512</v>
      </c>
      <c r="E113" s="262">
        <v>79358</v>
      </c>
      <c r="F113" s="262">
        <v>59388</v>
      </c>
      <c r="G113" s="262">
        <v>138</v>
      </c>
      <c r="H113" s="262">
        <v>124</v>
      </c>
      <c r="I113" s="262">
        <v>14</v>
      </c>
      <c r="J113" s="251"/>
    </row>
    <row r="114" spans="1:10" x14ac:dyDescent="0.2">
      <c r="A114" s="82">
        <v>79</v>
      </c>
      <c r="B114" s="82" t="s">
        <v>238</v>
      </c>
      <c r="C114" s="262">
        <v>2457</v>
      </c>
      <c r="D114" s="262">
        <v>1307</v>
      </c>
      <c r="E114" s="262">
        <v>2300</v>
      </c>
      <c r="F114" s="262">
        <v>1327</v>
      </c>
      <c r="G114" s="262">
        <v>157</v>
      </c>
      <c r="H114" s="262">
        <v>-20</v>
      </c>
      <c r="I114" s="262">
        <v>177</v>
      </c>
      <c r="J114" s="251"/>
    </row>
    <row r="115" spans="1:10" x14ac:dyDescent="0.2">
      <c r="A115" s="82">
        <v>82</v>
      </c>
      <c r="B115" s="82" t="s">
        <v>164</v>
      </c>
      <c r="C115" s="262">
        <v>6153</v>
      </c>
      <c r="D115" s="262">
        <v>2691</v>
      </c>
      <c r="E115" s="262">
        <v>5967</v>
      </c>
      <c r="F115" s="262">
        <v>2816</v>
      </c>
      <c r="G115" s="262">
        <v>186</v>
      </c>
      <c r="H115" s="262">
        <v>-125</v>
      </c>
      <c r="I115" s="262">
        <v>311</v>
      </c>
      <c r="J115" s="251"/>
    </row>
    <row r="116" spans="1:10" x14ac:dyDescent="0.2">
      <c r="A116" s="82">
        <v>101</v>
      </c>
      <c r="B116" s="82" t="s">
        <v>154</v>
      </c>
      <c r="C116" s="262">
        <v>32654</v>
      </c>
      <c r="D116" s="262">
        <v>30479</v>
      </c>
      <c r="E116" s="262">
        <v>32462</v>
      </c>
      <c r="F116" s="262">
        <v>30344</v>
      </c>
      <c r="G116" s="262">
        <v>192</v>
      </c>
      <c r="H116" s="262">
        <v>135</v>
      </c>
      <c r="I116" s="262">
        <v>57</v>
      </c>
      <c r="J116" s="251"/>
    </row>
    <row r="117" spans="1:10" x14ac:dyDescent="0.2">
      <c r="A117" s="82">
        <v>112</v>
      </c>
      <c r="B117" s="82" t="s">
        <v>249</v>
      </c>
      <c r="C117" s="262">
        <v>738</v>
      </c>
      <c r="D117" s="262">
        <v>733</v>
      </c>
      <c r="E117" s="262">
        <v>539</v>
      </c>
      <c r="F117" s="262">
        <v>535</v>
      </c>
      <c r="G117" s="262">
        <v>199</v>
      </c>
      <c r="H117" s="262">
        <v>198</v>
      </c>
      <c r="I117" s="262">
        <v>1</v>
      </c>
      <c r="J117" s="251"/>
    </row>
    <row r="118" spans="1:10" x14ac:dyDescent="0.2">
      <c r="A118" s="82">
        <v>93</v>
      </c>
      <c r="B118" s="82" t="s">
        <v>259</v>
      </c>
      <c r="C118" s="262">
        <v>40044</v>
      </c>
      <c r="D118" s="262">
        <v>35633</v>
      </c>
      <c r="E118" s="262">
        <v>39825</v>
      </c>
      <c r="F118" s="262">
        <v>35488</v>
      </c>
      <c r="G118" s="262">
        <v>219</v>
      </c>
      <c r="H118" s="262">
        <v>145</v>
      </c>
      <c r="I118" s="262">
        <v>74</v>
      </c>
      <c r="J118" s="251"/>
    </row>
    <row r="119" spans="1:10" x14ac:dyDescent="0.2">
      <c r="A119" s="82">
        <v>73</v>
      </c>
      <c r="B119" s="82" t="s">
        <v>182</v>
      </c>
      <c r="C119" s="262">
        <v>16909</v>
      </c>
      <c r="D119" s="262">
        <v>16510</v>
      </c>
      <c r="E119" s="262">
        <v>16681</v>
      </c>
      <c r="F119" s="262">
        <v>16308</v>
      </c>
      <c r="G119" s="262">
        <v>228</v>
      </c>
      <c r="H119" s="262">
        <v>202</v>
      </c>
      <c r="I119" s="262">
        <v>26</v>
      </c>
      <c r="J119" s="251"/>
    </row>
    <row r="120" spans="1:10" x14ac:dyDescent="0.2">
      <c r="A120" s="82">
        <v>2</v>
      </c>
      <c r="B120" s="82" t="s">
        <v>243</v>
      </c>
      <c r="C120" s="262">
        <v>7017</v>
      </c>
      <c r="D120" s="262">
        <v>6069</v>
      </c>
      <c r="E120" s="262">
        <v>6736</v>
      </c>
      <c r="F120" s="262">
        <v>5829</v>
      </c>
      <c r="G120" s="262">
        <v>281</v>
      </c>
      <c r="H120" s="262">
        <v>240</v>
      </c>
      <c r="I120" s="262">
        <v>41</v>
      </c>
      <c r="J120" s="251"/>
    </row>
    <row r="121" spans="1:10" x14ac:dyDescent="0.2">
      <c r="A121" s="82">
        <v>6</v>
      </c>
      <c r="B121" s="82" t="s">
        <v>172</v>
      </c>
      <c r="C121" s="262">
        <v>6836</v>
      </c>
      <c r="D121" s="262">
        <v>6366</v>
      </c>
      <c r="E121" s="262">
        <v>6524</v>
      </c>
      <c r="F121" s="262">
        <v>6143</v>
      </c>
      <c r="G121" s="262">
        <v>312</v>
      </c>
      <c r="H121" s="262">
        <v>223</v>
      </c>
      <c r="I121" s="262">
        <v>89</v>
      </c>
      <c r="J121" s="251"/>
    </row>
    <row r="122" spans="1:10" x14ac:dyDescent="0.2">
      <c r="A122" s="82">
        <v>55</v>
      </c>
      <c r="B122" s="82" t="s">
        <v>244</v>
      </c>
      <c r="C122" s="262">
        <v>1533</v>
      </c>
      <c r="D122" s="262">
        <v>1434</v>
      </c>
      <c r="E122" s="262">
        <v>1187</v>
      </c>
      <c r="F122" s="262">
        <v>1102</v>
      </c>
      <c r="G122" s="262">
        <v>346</v>
      </c>
      <c r="H122" s="262">
        <v>332</v>
      </c>
      <c r="I122" s="262">
        <v>14</v>
      </c>
      <c r="J122" s="251"/>
    </row>
    <row r="123" spans="1:10" x14ac:dyDescent="0.2">
      <c r="A123" s="82">
        <v>120</v>
      </c>
      <c r="B123" s="82" t="s">
        <v>142</v>
      </c>
      <c r="C123" s="262">
        <v>466643</v>
      </c>
      <c r="D123" s="262">
        <v>411607</v>
      </c>
      <c r="E123" s="262">
        <v>466265</v>
      </c>
      <c r="F123" s="262">
        <v>411779</v>
      </c>
      <c r="G123" s="262">
        <v>378</v>
      </c>
      <c r="H123" s="262">
        <v>-172</v>
      </c>
      <c r="I123" s="262">
        <v>550</v>
      </c>
      <c r="J123" s="251"/>
    </row>
    <row r="124" spans="1:10" x14ac:dyDescent="0.2">
      <c r="A124" s="82">
        <v>30</v>
      </c>
      <c r="B124" s="82" t="s">
        <v>168</v>
      </c>
      <c r="C124" s="262">
        <v>6679</v>
      </c>
      <c r="D124" s="262">
        <v>5688</v>
      </c>
      <c r="E124" s="262">
        <v>6269</v>
      </c>
      <c r="F124" s="262">
        <v>5206</v>
      </c>
      <c r="G124" s="262">
        <v>410</v>
      </c>
      <c r="H124" s="262">
        <v>482</v>
      </c>
      <c r="I124" s="262">
        <v>-72</v>
      </c>
      <c r="J124" s="251"/>
    </row>
    <row r="125" spans="1:10" x14ac:dyDescent="0.2">
      <c r="A125" s="82">
        <v>70</v>
      </c>
      <c r="B125" s="82" t="s">
        <v>156</v>
      </c>
      <c r="C125" s="262">
        <v>68431</v>
      </c>
      <c r="D125" s="262">
        <v>54633</v>
      </c>
      <c r="E125" s="262">
        <v>68006</v>
      </c>
      <c r="F125" s="262">
        <v>54465</v>
      </c>
      <c r="G125" s="262">
        <v>425</v>
      </c>
      <c r="H125" s="262">
        <v>168</v>
      </c>
      <c r="I125" s="262">
        <v>257</v>
      </c>
      <c r="J125" s="251"/>
    </row>
    <row r="126" spans="1:10" x14ac:dyDescent="0.2">
      <c r="A126" s="82">
        <v>83</v>
      </c>
      <c r="B126" s="82" t="s">
        <v>160</v>
      </c>
      <c r="C126" s="262">
        <v>15769</v>
      </c>
      <c r="D126" s="262">
        <v>11782</v>
      </c>
      <c r="E126" s="262">
        <v>15259</v>
      </c>
      <c r="F126" s="262">
        <v>11543</v>
      </c>
      <c r="G126" s="262">
        <v>510</v>
      </c>
      <c r="H126" s="262">
        <v>239</v>
      </c>
      <c r="I126" s="262">
        <v>271</v>
      </c>
      <c r="J126" s="251"/>
    </row>
    <row r="127" spans="1:10" x14ac:dyDescent="0.2">
      <c r="A127" s="82">
        <v>85</v>
      </c>
      <c r="B127" s="82" t="s">
        <v>153</v>
      </c>
      <c r="C127" s="262">
        <v>6438</v>
      </c>
      <c r="D127" s="262">
        <v>5180</v>
      </c>
      <c r="E127" s="262">
        <v>5913</v>
      </c>
      <c r="F127" s="262">
        <v>4663</v>
      </c>
      <c r="G127" s="262">
        <v>525</v>
      </c>
      <c r="H127" s="262">
        <v>517</v>
      </c>
      <c r="I127" s="262">
        <v>8</v>
      </c>
      <c r="J127" s="251"/>
    </row>
    <row r="128" spans="1:10" x14ac:dyDescent="0.2">
      <c r="A128" s="82">
        <v>53</v>
      </c>
      <c r="B128" s="82" t="s">
        <v>151</v>
      </c>
      <c r="C128" s="262">
        <v>38195</v>
      </c>
      <c r="D128" s="262">
        <v>29582</v>
      </c>
      <c r="E128" s="262">
        <v>37630</v>
      </c>
      <c r="F128" s="262">
        <v>28841</v>
      </c>
      <c r="G128" s="262">
        <v>565</v>
      </c>
      <c r="H128" s="262">
        <v>741</v>
      </c>
      <c r="I128" s="262">
        <v>-176</v>
      </c>
      <c r="J128" s="251"/>
    </row>
    <row r="129" spans="1:10" x14ac:dyDescent="0.2">
      <c r="A129" s="82">
        <v>42</v>
      </c>
      <c r="B129" s="82" t="s">
        <v>175</v>
      </c>
      <c r="C129" s="262">
        <v>1642</v>
      </c>
      <c r="D129" s="262">
        <v>1587</v>
      </c>
      <c r="E129" s="262">
        <v>968</v>
      </c>
      <c r="F129" s="262">
        <v>931</v>
      </c>
      <c r="G129" s="262">
        <v>674</v>
      </c>
      <c r="H129" s="262">
        <v>656</v>
      </c>
      <c r="I129" s="262">
        <v>18</v>
      </c>
      <c r="J129" s="251"/>
    </row>
    <row r="130" spans="1:10" x14ac:dyDescent="0.2">
      <c r="A130" s="82">
        <v>97</v>
      </c>
      <c r="B130" s="82" t="s">
        <v>143</v>
      </c>
      <c r="C130" s="262">
        <v>117928</v>
      </c>
      <c r="D130" s="262">
        <v>100417</v>
      </c>
      <c r="E130" s="262">
        <v>116583</v>
      </c>
      <c r="F130" s="262">
        <v>99818</v>
      </c>
      <c r="G130" s="262">
        <v>1345</v>
      </c>
      <c r="H130" s="262">
        <v>599</v>
      </c>
      <c r="I130" s="262">
        <v>746</v>
      </c>
      <c r="J130" s="251"/>
    </row>
    <row r="131" spans="1:10" x14ac:dyDescent="0.2">
      <c r="A131" s="82">
        <v>98</v>
      </c>
      <c r="B131" s="82" t="s">
        <v>145</v>
      </c>
      <c r="C131" s="262">
        <v>135754</v>
      </c>
      <c r="D131" s="262">
        <v>117528</v>
      </c>
      <c r="E131" s="262">
        <v>132359</v>
      </c>
      <c r="F131" s="262">
        <v>114810</v>
      </c>
      <c r="G131" s="262">
        <v>3395</v>
      </c>
      <c r="H131" s="262">
        <v>2718</v>
      </c>
      <c r="I131" s="262">
        <v>677</v>
      </c>
      <c r="J131" s="251"/>
    </row>
    <row r="132" spans="1:10" x14ac:dyDescent="0.2">
      <c r="H132" s="263"/>
      <c r="I132" s="263"/>
    </row>
    <row r="133" spans="1:10" x14ac:dyDescent="0.2">
      <c r="G133" s="226">
        <f>57/125</f>
        <v>0.45600000000000002</v>
      </c>
    </row>
    <row r="134" spans="1:10" x14ac:dyDescent="0.2">
      <c r="G134" s="226">
        <f>59/125</f>
        <v>0.47199999999999998</v>
      </c>
    </row>
    <row r="135" spans="1:10" x14ac:dyDescent="0.2">
      <c r="G135" s="226">
        <f>9/125</f>
        <v>7.1999999999999995E-2</v>
      </c>
    </row>
  </sheetData>
  <autoFilter ref="A6:I131" xr:uid="{C921B0AF-B9CF-4669-9D02-92648AE83710}"/>
  <mergeCells count="1">
    <mergeCell ref="H1:I1"/>
  </mergeCells>
  <hyperlinks>
    <hyperlink ref="H1:I1" location="Index!A1" display="Regresar al Índice" xr:uid="{3453F864-E46E-47C4-A3A3-6CD063CBD8E9}"/>
  </hyperlinks>
  <pageMargins left="0.7" right="0.7" top="0.75" bottom="0.75" header="0.3" footer="0.3"/>
  <pageSetup paperSize="9" orientation="portrait" horizontalDpi="300" verticalDpi="3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B7885-5AB7-41AE-AA78-4E39FA18D752}">
  <sheetPr codeName="Hoja69"/>
  <dimension ref="A1:I110"/>
  <sheetViews>
    <sheetView workbookViewId="0"/>
  </sheetViews>
  <sheetFormatPr baseColWidth="10" defaultRowHeight="12.75" x14ac:dyDescent="0.2"/>
  <cols>
    <col min="1" max="2" width="11.7109375" style="82" customWidth="1"/>
    <col min="3" max="3" width="13.7109375" style="82" customWidth="1"/>
    <col min="4" max="16384" width="11.42578125" style="82"/>
  </cols>
  <sheetData>
    <row r="1" spans="1:9" ht="15" x14ac:dyDescent="0.25">
      <c r="A1" s="27" t="s">
        <v>1877</v>
      </c>
      <c r="H1" s="151" t="s">
        <v>1294</v>
      </c>
      <c r="I1" s="151"/>
    </row>
    <row r="2" spans="1:9" x14ac:dyDescent="0.2">
      <c r="A2" s="82" t="s">
        <v>1576</v>
      </c>
    </row>
    <row r="6" spans="1:9" ht="30" customHeight="1" x14ac:dyDescent="0.2">
      <c r="A6" s="257" t="s">
        <v>285</v>
      </c>
      <c r="B6" s="257" t="s">
        <v>329</v>
      </c>
      <c r="C6" s="257" t="s">
        <v>1577</v>
      </c>
    </row>
    <row r="7" spans="1:9" x14ac:dyDescent="0.2">
      <c r="A7" s="222">
        <v>2015</v>
      </c>
      <c r="B7" s="222" t="s">
        <v>1055</v>
      </c>
      <c r="C7" s="223">
        <v>105324</v>
      </c>
    </row>
    <row r="8" spans="1:9" x14ac:dyDescent="0.2">
      <c r="A8" s="224"/>
      <c r="B8" s="224" t="s">
        <v>623</v>
      </c>
      <c r="C8" s="225">
        <v>106367</v>
      </c>
    </row>
    <row r="9" spans="1:9" x14ac:dyDescent="0.2">
      <c r="A9" s="222"/>
      <c r="B9" s="222" t="s">
        <v>625</v>
      </c>
      <c r="C9" s="223">
        <v>106891</v>
      </c>
    </row>
    <row r="10" spans="1:9" x14ac:dyDescent="0.2">
      <c r="A10" s="224"/>
      <c r="B10" s="224" t="s">
        <v>627</v>
      </c>
      <c r="C10" s="225">
        <v>107285</v>
      </c>
    </row>
    <row r="11" spans="1:9" x14ac:dyDescent="0.2">
      <c r="A11" s="222"/>
      <c r="B11" s="222" t="s">
        <v>629</v>
      </c>
      <c r="C11" s="223">
        <v>106928</v>
      </c>
    </row>
    <row r="12" spans="1:9" x14ac:dyDescent="0.2">
      <c r="A12" s="224"/>
      <c r="B12" s="224" t="s">
        <v>630</v>
      </c>
      <c r="C12" s="225">
        <v>106609</v>
      </c>
    </row>
    <row r="13" spans="1:9" x14ac:dyDescent="0.2">
      <c r="A13" s="222"/>
      <c r="B13" s="222" t="s">
        <v>631</v>
      </c>
      <c r="C13" s="223">
        <v>108348</v>
      </c>
    </row>
    <row r="14" spans="1:9" x14ac:dyDescent="0.2">
      <c r="A14" s="224"/>
      <c r="B14" s="224" t="s">
        <v>632</v>
      </c>
      <c r="C14" s="225">
        <v>108082</v>
      </c>
    </row>
    <row r="15" spans="1:9" x14ac:dyDescent="0.2">
      <c r="A15" s="222"/>
      <c r="B15" s="222" t="s">
        <v>1056</v>
      </c>
      <c r="C15" s="223">
        <v>108492</v>
      </c>
    </row>
    <row r="16" spans="1:9" x14ac:dyDescent="0.2">
      <c r="A16" s="224"/>
      <c r="B16" s="224" t="s">
        <v>636</v>
      </c>
      <c r="C16" s="225">
        <v>110258</v>
      </c>
    </row>
    <row r="17" spans="1:3" x14ac:dyDescent="0.2">
      <c r="A17" s="222"/>
      <c r="B17" s="222" t="s">
        <v>638</v>
      </c>
      <c r="C17" s="223">
        <v>112567</v>
      </c>
    </row>
    <row r="18" spans="1:3" x14ac:dyDescent="0.2">
      <c r="A18" s="224"/>
      <c r="B18" s="224" t="s">
        <v>640</v>
      </c>
      <c r="C18" s="225">
        <v>112703</v>
      </c>
    </row>
    <row r="19" spans="1:3" x14ac:dyDescent="0.2">
      <c r="A19" s="222">
        <v>2016</v>
      </c>
      <c r="B19" s="222" t="s">
        <v>1055</v>
      </c>
      <c r="C19" s="223">
        <v>112089</v>
      </c>
    </row>
    <row r="20" spans="1:3" x14ac:dyDescent="0.2">
      <c r="A20" s="224"/>
      <c r="B20" s="224" t="s">
        <v>623</v>
      </c>
      <c r="C20" s="225">
        <v>113118</v>
      </c>
    </row>
    <row r="21" spans="1:3" x14ac:dyDescent="0.2">
      <c r="A21" s="222"/>
      <c r="B21" s="222" t="s">
        <v>625</v>
      </c>
      <c r="C21" s="223">
        <v>113279</v>
      </c>
    </row>
    <row r="22" spans="1:3" x14ac:dyDescent="0.2">
      <c r="A22" s="224"/>
      <c r="B22" s="224" t="s">
        <v>627</v>
      </c>
      <c r="C22" s="225">
        <v>112873</v>
      </c>
    </row>
    <row r="23" spans="1:3" x14ac:dyDescent="0.2">
      <c r="A23" s="222"/>
      <c r="B23" s="222" t="s">
        <v>629</v>
      </c>
      <c r="C23" s="223">
        <v>112578</v>
      </c>
    </row>
    <row r="24" spans="1:3" x14ac:dyDescent="0.2">
      <c r="A24" s="224"/>
      <c r="B24" s="224" t="s">
        <v>630</v>
      </c>
      <c r="C24" s="225">
        <v>113340</v>
      </c>
    </row>
    <row r="25" spans="1:3" x14ac:dyDescent="0.2">
      <c r="A25" s="222"/>
      <c r="B25" s="222" t="s">
        <v>631</v>
      </c>
      <c r="C25" s="223">
        <v>114966</v>
      </c>
    </row>
    <row r="26" spans="1:3" x14ac:dyDescent="0.2">
      <c r="A26" s="224"/>
      <c r="B26" s="224" t="s">
        <v>632</v>
      </c>
      <c r="C26" s="225">
        <v>113363</v>
      </c>
    </row>
    <row r="27" spans="1:3" x14ac:dyDescent="0.2">
      <c r="A27" s="222"/>
      <c r="B27" s="222" t="s">
        <v>1056</v>
      </c>
      <c r="C27" s="223">
        <v>113523</v>
      </c>
    </row>
    <row r="28" spans="1:3" x14ac:dyDescent="0.2">
      <c r="A28" s="224"/>
      <c r="B28" s="224" t="s">
        <v>636</v>
      </c>
      <c r="C28" s="225">
        <v>114143</v>
      </c>
    </row>
    <row r="29" spans="1:3" x14ac:dyDescent="0.2">
      <c r="A29" s="222"/>
      <c r="B29" s="222" t="s">
        <v>638</v>
      </c>
      <c r="C29" s="223">
        <v>115374</v>
      </c>
    </row>
    <row r="30" spans="1:3" x14ac:dyDescent="0.2">
      <c r="A30" s="224"/>
      <c r="B30" s="224" t="s">
        <v>640</v>
      </c>
      <c r="C30" s="225">
        <v>115738</v>
      </c>
    </row>
    <row r="31" spans="1:3" x14ac:dyDescent="0.2">
      <c r="A31" s="222">
        <v>2017</v>
      </c>
      <c r="B31" s="222" t="s">
        <v>1055</v>
      </c>
      <c r="C31" s="223">
        <v>116118</v>
      </c>
    </row>
    <row r="32" spans="1:3" x14ac:dyDescent="0.2">
      <c r="A32" s="224"/>
      <c r="B32" s="224" t="s">
        <v>623</v>
      </c>
      <c r="C32" s="225">
        <v>117662</v>
      </c>
    </row>
    <row r="33" spans="1:3" x14ac:dyDescent="0.2">
      <c r="A33" s="222"/>
      <c r="B33" s="222" t="s">
        <v>625</v>
      </c>
      <c r="C33" s="223">
        <v>118916</v>
      </c>
    </row>
    <row r="34" spans="1:3" x14ac:dyDescent="0.2">
      <c r="A34" s="224"/>
      <c r="B34" s="224" t="s">
        <v>627</v>
      </c>
      <c r="C34" s="225">
        <v>118516</v>
      </c>
    </row>
    <row r="35" spans="1:3" x14ac:dyDescent="0.2">
      <c r="A35" s="222"/>
      <c r="B35" s="222" t="s">
        <v>629</v>
      </c>
      <c r="C35" s="223">
        <v>117677</v>
      </c>
    </row>
    <row r="36" spans="1:3" x14ac:dyDescent="0.2">
      <c r="A36" s="224"/>
      <c r="B36" s="224" t="s">
        <v>630</v>
      </c>
      <c r="C36" s="225">
        <v>118993</v>
      </c>
    </row>
    <row r="37" spans="1:3" x14ac:dyDescent="0.2">
      <c r="A37" s="222"/>
      <c r="B37" s="222" t="s">
        <v>631</v>
      </c>
      <c r="C37" s="223">
        <v>121169</v>
      </c>
    </row>
    <row r="38" spans="1:3" x14ac:dyDescent="0.2">
      <c r="A38" s="224"/>
      <c r="B38" s="224" t="s">
        <v>632</v>
      </c>
      <c r="C38" s="225">
        <v>121224</v>
      </c>
    </row>
    <row r="39" spans="1:3" x14ac:dyDescent="0.2">
      <c r="A39" s="222"/>
      <c r="B39" s="222" t="s">
        <v>1056</v>
      </c>
      <c r="C39" s="223">
        <v>121311</v>
      </c>
    </row>
    <row r="40" spans="1:3" x14ac:dyDescent="0.2">
      <c r="A40" s="224"/>
      <c r="B40" s="224" t="s">
        <v>636</v>
      </c>
      <c r="C40" s="225">
        <v>121963</v>
      </c>
    </row>
    <row r="41" spans="1:3" x14ac:dyDescent="0.2">
      <c r="A41" s="222"/>
      <c r="B41" s="222" t="s">
        <v>638</v>
      </c>
      <c r="C41" s="223">
        <v>123560</v>
      </c>
    </row>
    <row r="42" spans="1:3" x14ac:dyDescent="0.2">
      <c r="A42" s="224"/>
      <c r="B42" s="224" t="s">
        <v>640</v>
      </c>
      <c r="C42" s="225">
        <v>122756</v>
      </c>
    </row>
    <row r="43" spans="1:3" x14ac:dyDescent="0.2">
      <c r="A43" s="222">
        <v>2018</v>
      </c>
      <c r="B43" s="222" t="s">
        <v>1055</v>
      </c>
      <c r="C43" s="223">
        <v>122331</v>
      </c>
    </row>
    <row r="44" spans="1:3" x14ac:dyDescent="0.2">
      <c r="A44" s="224"/>
      <c r="B44" s="224" t="s">
        <v>623</v>
      </c>
      <c r="C44" s="225">
        <v>122603</v>
      </c>
    </row>
    <row r="45" spans="1:3" x14ac:dyDescent="0.2">
      <c r="A45" s="222"/>
      <c r="B45" s="222" t="s">
        <v>625</v>
      </c>
      <c r="C45" s="223">
        <v>122822</v>
      </c>
    </row>
    <row r="46" spans="1:3" x14ac:dyDescent="0.2">
      <c r="A46" s="224"/>
      <c r="B46" s="224" t="s">
        <v>627</v>
      </c>
      <c r="C46" s="225">
        <v>122918</v>
      </c>
    </row>
    <row r="47" spans="1:3" x14ac:dyDescent="0.2">
      <c r="A47" s="222"/>
      <c r="B47" s="222" t="s">
        <v>629</v>
      </c>
      <c r="C47" s="223">
        <v>122079</v>
      </c>
    </row>
    <row r="48" spans="1:3" x14ac:dyDescent="0.2">
      <c r="A48" s="224"/>
      <c r="B48" s="224" t="s">
        <v>630</v>
      </c>
      <c r="C48" s="225">
        <v>122022</v>
      </c>
    </row>
    <row r="49" spans="1:3" x14ac:dyDescent="0.2">
      <c r="A49" s="222"/>
      <c r="B49" s="222" t="s">
        <v>631</v>
      </c>
      <c r="C49" s="223">
        <v>122975</v>
      </c>
    </row>
    <row r="50" spans="1:3" x14ac:dyDescent="0.2">
      <c r="A50" s="224"/>
      <c r="B50" s="224" t="s">
        <v>632</v>
      </c>
      <c r="C50" s="225">
        <v>122836</v>
      </c>
    </row>
    <row r="51" spans="1:3" x14ac:dyDescent="0.2">
      <c r="A51" s="222"/>
      <c r="B51" s="222" t="s">
        <v>1056</v>
      </c>
      <c r="C51" s="223">
        <v>123233</v>
      </c>
    </row>
    <row r="52" spans="1:3" x14ac:dyDescent="0.2">
      <c r="A52" s="224"/>
      <c r="B52" s="224" t="s">
        <v>636</v>
      </c>
      <c r="C52" s="225">
        <v>124543</v>
      </c>
    </row>
    <row r="53" spans="1:3" x14ac:dyDescent="0.2">
      <c r="A53" s="222"/>
      <c r="B53" s="222" t="s">
        <v>638</v>
      </c>
      <c r="C53" s="223">
        <v>125780</v>
      </c>
    </row>
    <row r="54" spans="1:3" x14ac:dyDescent="0.2">
      <c r="A54" s="224"/>
      <c r="B54" s="224" t="s">
        <v>640</v>
      </c>
      <c r="C54" s="225">
        <v>125509</v>
      </c>
    </row>
    <row r="55" spans="1:3" x14ac:dyDescent="0.2">
      <c r="A55" s="222">
        <v>2019</v>
      </c>
      <c r="B55" s="222" t="s">
        <v>1055</v>
      </c>
      <c r="C55" s="223">
        <v>125514</v>
      </c>
    </row>
    <row r="56" spans="1:3" x14ac:dyDescent="0.2">
      <c r="A56" s="224"/>
      <c r="B56" s="224" t="s">
        <v>623</v>
      </c>
      <c r="C56" s="225">
        <v>126770</v>
      </c>
    </row>
    <row r="57" spans="1:3" x14ac:dyDescent="0.2">
      <c r="A57" s="222"/>
      <c r="B57" s="222" t="s">
        <v>625</v>
      </c>
      <c r="C57" s="223">
        <v>127506</v>
      </c>
    </row>
    <row r="58" spans="1:3" x14ac:dyDescent="0.2">
      <c r="A58" s="224"/>
      <c r="B58" s="224" t="s">
        <v>627</v>
      </c>
      <c r="C58" s="225">
        <v>128837</v>
      </c>
    </row>
    <row r="59" spans="1:3" x14ac:dyDescent="0.2">
      <c r="A59" s="222"/>
      <c r="B59" s="222" t="s">
        <v>629</v>
      </c>
      <c r="C59" s="223">
        <v>128606</v>
      </c>
    </row>
    <row r="60" spans="1:3" x14ac:dyDescent="0.2">
      <c r="A60" s="224"/>
      <c r="B60" s="224" t="s">
        <v>630</v>
      </c>
      <c r="C60" s="225">
        <v>129478</v>
      </c>
    </row>
    <row r="61" spans="1:3" x14ac:dyDescent="0.2">
      <c r="A61" s="222"/>
      <c r="B61" s="222" t="s">
        <v>631</v>
      </c>
      <c r="C61" s="223">
        <v>130724</v>
      </c>
    </row>
    <row r="62" spans="1:3" x14ac:dyDescent="0.2">
      <c r="A62" s="224"/>
      <c r="B62" s="224" t="s">
        <v>632</v>
      </c>
      <c r="C62" s="225">
        <v>129151</v>
      </c>
    </row>
    <row r="63" spans="1:3" x14ac:dyDescent="0.2">
      <c r="A63" s="222"/>
      <c r="B63" s="222" t="s">
        <v>1056</v>
      </c>
      <c r="C63" s="223">
        <v>129378</v>
      </c>
    </row>
    <row r="64" spans="1:3" x14ac:dyDescent="0.2">
      <c r="A64" s="224"/>
      <c r="B64" s="224" t="s">
        <v>636</v>
      </c>
      <c r="C64" s="225">
        <v>130695</v>
      </c>
    </row>
    <row r="65" spans="1:3" x14ac:dyDescent="0.2">
      <c r="A65" s="222"/>
      <c r="B65" s="222" t="s">
        <v>638</v>
      </c>
      <c r="C65" s="223">
        <v>131903</v>
      </c>
    </row>
    <row r="66" spans="1:3" x14ac:dyDescent="0.2">
      <c r="A66" s="224"/>
      <c r="B66" s="224" t="s">
        <v>640</v>
      </c>
      <c r="C66" s="225">
        <v>130985</v>
      </c>
    </row>
    <row r="67" spans="1:3" x14ac:dyDescent="0.2">
      <c r="A67" s="222">
        <v>2020</v>
      </c>
      <c r="B67" s="222" t="s">
        <v>1055</v>
      </c>
      <c r="C67" s="223">
        <v>130255</v>
      </c>
    </row>
    <row r="68" spans="1:3" x14ac:dyDescent="0.2">
      <c r="A68" s="224"/>
      <c r="B68" s="224" t="s">
        <v>623</v>
      </c>
      <c r="C68" s="225">
        <v>131946</v>
      </c>
    </row>
    <row r="69" spans="1:3" x14ac:dyDescent="0.2">
      <c r="A69" s="222"/>
      <c r="B69" s="222" t="s">
        <v>625</v>
      </c>
      <c r="C69" s="223">
        <v>127827</v>
      </c>
    </row>
    <row r="70" spans="1:3" x14ac:dyDescent="0.2">
      <c r="A70" s="224"/>
      <c r="B70" s="224" t="s">
        <v>627</v>
      </c>
      <c r="C70" s="225">
        <v>117956</v>
      </c>
    </row>
    <row r="71" spans="1:3" x14ac:dyDescent="0.2">
      <c r="A71" s="222"/>
      <c r="B71" s="222" t="s">
        <v>629</v>
      </c>
      <c r="C71" s="223">
        <v>113515</v>
      </c>
    </row>
    <row r="72" spans="1:3" x14ac:dyDescent="0.2">
      <c r="A72" s="224"/>
      <c r="B72" s="224" t="s">
        <v>630</v>
      </c>
      <c r="C72" s="225">
        <v>110253</v>
      </c>
    </row>
    <row r="73" spans="1:3" x14ac:dyDescent="0.2">
      <c r="A73" s="222"/>
      <c r="B73" s="222" t="s">
        <v>631</v>
      </c>
      <c r="C73" s="223">
        <v>110007</v>
      </c>
    </row>
    <row r="74" spans="1:3" x14ac:dyDescent="0.2">
      <c r="A74" s="224"/>
      <c r="B74" s="224" t="s">
        <v>632</v>
      </c>
      <c r="C74" s="225">
        <v>109718</v>
      </c>
    </row>
    <row r="75" spans="1:3" x14ac:dyDescent="0.2">
      <c r="A75" s="222"/>
      <c r="B75" s="222" t="s">
        <v>1056</v>
      </c>
      <c r="C75" s="223">
        <v>109645</v>
      </c>
    </row>
    <row r="76" spans="1:3" x14ac:dyDescent="0.2">
      <c r="A76" s="224"/>
      <c r="B76" s="224" t="s">
        <v>636</v>
      </c>
      <c r="C76" s="225">
        <v>111091</v>
      </c>
    </row>
    <row r="77" spans="1:3" x14ac:dyDescent="0.2">
      <c r="A77" s="222"/>
      <c r="B77" s="222" t="s">
        <v>638</v>
      </c>
      <c r="C77" s="223">
        <v>112630</v>
      </c>
    </row>
    <row r="78" spans="1:3" x14ac:dyDescent="0.2">
      <c r="A78" s="224"/>
      <c r="B78" s="224" t="s">
        <v>640</v>
      </c>
      <c r="C78" s="225">
        <v>112226</v>
      </c>
    </row>
    <row r="79" spans="1:3" x14ac:dyDescent="0.2">
      <c r="A79" s="222">
        <v>2021</v>
      </c>
      <c r="B79" s="222" t="s">
        <v>1055</v>
      </c>
      <c r="C79" s="223">
        <v>110277</v>
      </c>
    </row>
    <row r="80" spans="1:3" x14ac:dyDescent="0.2">
      <c r="A80" s="224"/>
      <c r="B80" s="224" t="s">
        <v>623</v>
      </c>
      <c r="C80" s="225">
        <v>109926</v>
      </c>
    </row>
    <row r="81" spans="1:3" x14ac:dyDescent="0.2">
      <c r="A81" s="222"/>
      <c r="B81" s="222" t="s">
        <v>625</v>
      </c>
      <c r="C81" s="223">
        <v>110564</v>
      </c>
    </row>
    <row r="82" spans="1:3" x14ac:dyDescent="0.2">
      <c r="A82" s="224"/>
      <c r="B82" s="224" t="s">
        <v>627</v>
      </c>
      <c r="C82" s="225">
        <v>111454</v>
      </c>
    </row>
    <row r="83" spans="1:3" x14ac:dyDescent="0.2">
      <c r="A83" s="222"/>
      <c r="B83" s="222" t="s">
        <v>629</v>
      </c>
      <c r="C83" s="223">
        <v>112774</v>
      </c>
    </row>
    <row r="84" spans="1:3" x14ac:dyDescent="0.2">
      <c r="A84" s="224"/>
      <c r="B84" s="224" t="s">
        <v>630</v>
      </c>
      <c r="C84" s="225">
        <v>117956</v>
      </c>
    </row>
    <row r="85" spans="1:3" x14ac:dyDescent="0.2">
      <c r="A85" s="222"/>
      <c r="B85" s="222" t="s">
        <v>631</v>
      </c>
      <c r="C85" s="223">
        <v>123830</v>
      </c>
    </row>
    <row r="86" spans="1:3" x14ac:dyDescent="0.2">
      <c r="A86" s="224"/>
      <c r="B86" s="224" t="s">
        <v>632</v>
      </c>
      <c r="C86" s="225">
        <v>122663</v>
      </c>
    </row>
    <row r="87" spans="1:3" x14ac:dyDescent="0.2">
      <c r="A87" s="222"/>
      <c r="B87" s="222" t="s">
        <v>1056</v>
      </c>
      <c r="C87" s="223">
        <v>121731</v>
      </c>
    </row>
    <row r="88" spans="1:3" x14ac:dyDescent="0.2">
      <c r="A88" s="224"/>
      <c r="B88" s="224" t="s">
        <v>636</v>
      </c>
      <c r="C88" s="225">
        <v>123708</v>
      </c>
    </row>
    <row r="89" spans="1:3" x14ac:dyDescent="0.2">
      <c r="A89" s="222"/>
      <c r="B89" s="222" t="s">
        <v>638</v>
      </c>
      <c r="C89" s="223">
        <v>126082</v>
      </c>
    </row>
    <row r="90" spans="1:3" x14ac:dyDescent="0.2">
      <c r="A90" s="224"/>
      <c r="B90" s="224" t="s">
        <v>640</v>
      </c>
      <c r="C90" s="225">
        <v>126998</v>
      </c>
    </row>
    <row r="91" spans="1:3" x14ac:dyDescent="0.2">
      <c r="A91" s="222">
        <v>2022</v>
      </c>
      <c r="B91" s="222" t="s">
        <v>1055</v>
      </c>
      <c r="C91" s="223">
        <v>127062</v>
      </c>
    </row>
    <row r="92" spans="1:3" x14ac:dyDescent="0.2">
      <c r="A92" s="224"/>
      <c r="B92" s="224" t="s">
        <v>623</v>
      </c>
      <c r="C92" s="225">
        <v>128939</v>
      </c>
    </row>
    <row r="93" spans="1:3" x14ac:dyDescent="0.2">
      <c r="A93" s="222"/>
      <c r="B93" s="222" t="s">
        <v>625</v>
      </c>
      <c r="C93" s="223">
        <v>129615</v>
      </c>
    </row>
    <row r="94" spans="1:3" x14ac:dyDescent="0.2">
      <c r="A94" s="224"/>
      <c r="B94" s="224" t="s">
        <v>627</v>
      </c>
      <c r="C94" s="225">
        <v>130420</v>
      </c>
    </row>
    <row r="95" spans="1:3" x14ac:dyDescent="0.2">
      <c r="A95" s="222"/>
      <c r="B95" s="222" t="s">
        <v>629</v>
      </c>
      <c r="C95" s="223">
        <v>131075</v>
      </c>
    </row>
    <row r="96" spans="1:3" x14ac:dyDescent="0.2">
      <c r="A96" s="224"/>
      <c r="B96" s="224" t="s">
        <v>630</v>
      </c>
      <c r="C96" s="225">
        <v>132748</v>
      </c>
    </row>
    <row r="97" spans="1:3" x14ac:dyDescent="0.2">
      <c r="A97" s="222"/>
      <c r="B97" s="222" t="s">
        <v>631</v>
      </c>
      <c r="C97" s="223">
        <v>133487</v>
      </c>
    </row>
    <row r="98" spans="1:3" x14ac:dyDescent="0.2">
      <c r="A98" s="224"/>
      <c r="B98" s="224" t="s">
        <v>632</v>
      </c>
      <c r="C98" s="225">
        <v>133842</v>
      </c>
    </row>
    <row r="99" spans="1:3" x14ac:dyDescent="0.2">
      <c r="A99" s="222"/>
      <c r="B99" s="222" t="s">
        <v>1056</v>
      </c>
      <c r="C99" s="223">
        <v>135056</v>
      </c>
    </row>
    <row r="100" spans="1:3" x14ac:dyDescent="0.2">
      <c r="A100" s="224"/>
      <c r="B100" s="224" t="s">
        <v>636</v>
      </c>
      <c r="C100" s="225">
        <v>137270</v>
      </c>
    </row>
    <row r="101" spans="1:3" x14ac:dyDescent="0.2">
      <c r="A101" s="222"/>
      <c r="B101" s="222" t="s">
        <v>638</v>
      </c>
      <c r="C101" s="223">
        <v>139180</v>
      </c>
    </row>
    <row r="102" spans="1:3" x14ac:dyDescent="0.2">
      <c r="A102" s="224"/>
      <c r="B102" s="224" t="s">
        <v>640</v>
      </c>
      <c r="C102" s="225">
        <v>138762</v>
      </c>
    </row>
    <row r="103" spans="1:3" x14ac:dyDescent="0.2">
      <c r="A103" s="222">
        <v>2023</v>
      </c>
      <c r="B103" s="222" t="s">
        <v>1055</v>
      </c>
      <c r="C103" s="223">
        <v>138891</v>
      </c>
    </row>
    <row r="104" spans="1:3" x14ac:dyDescent="0.2">
      <c r="A104" s="224"/>
      <c r="B104" s="224" t="s">
        <v>623</v>
      </c>
      <c r="C104" s="225">
        <v>140132</v>
      </c>
    </row>
    <row r="105" spans="1:3" x14ac:dyDescent="0.2">
      <c r="A105" s="222"/>
      <c r="B105" s="222" t="s">
        <v>625</v>
      </c>
      <c r="C105" s="223">
        <v>141747</v>
      </c>
    </row>
    <row r="106" spans="1:3" x14ac:dyDescent="0.2">
      <c r="A106" s="224"/>
      <c r="B106" s="224" t="s">
        <v>627</v>
      </c>
      <c r="C106" s="225">
        <v>143025</v>
      </c>
    </row>
    <row r="107" spans="1:3" x14ac:dyDescent="0.2">
      <c r="A107" s="222"/>
      <c r="B107" s="222" t="s">
        <v>629</v>
      </c>
      <c r="C107" s="223">
        <v>143730</v>
      </c>
    </row>
    <row r="108" spans="1:3" x14ac:dyDescent="0.2">
      <c r="A108" s="224"/>
      <c r="B108" s="224" t="s">
        <v>630</v>
      </c>
      <c r="C108" s="225">
        <v>145034</v>
      </c>
    </row>
    <row r="109" spans="1:3" x14ac:dyDescent="0.2">
      <c r="A109" s="222"/>
      <c r="B109" s="222" t="s">
        <v>631</v>
      </c>
      <c r="C109" s="223">
        <v>146488</v>
      </c>
    </row>
    <row r="110" spans="1:3" x14ac:dyDescent="0.2">
      <c r="A110" s="222"/>
      <c r="B110" s="222" t="s">
        <v>632</v>
      </c>
      <c r="C110" s="223">
        <v>145349</v>
      </c>
    </row>
  </sheetData>
  <mergeCells count="1">
    <mergeCell ref="H1:I1"/>
  </mergeCells>
  <hyperlinks>
    <hyperlink ref="H1:I1" location="Index!A1" display="Regresar al Índice" xr:uid="{C42B3012-8388-43E5-A820-E4601077B699}"/>
  </hyperlink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82DAA-6C24-468F-9897-F0F85B8E3605}">
  <sheetPr codeName="Hoja71"/>
  <dimension ref="A1:I110"/>
  <sheetViews>
    <sheetView workbookViewId="0"/>
  </sheetViews>
  <sheetFormatPr baseColWidth="10" defaultRowHeight="12.75" x14ac:dyDescent="0.2"/>
  <cols>
    <col min="1" max="2" width="11.7109375" style="82" customWidth="1"/>
    <col min="3" max="3" width="13.7109375" style="82" customWidth="1"/>
    <col min="4" max="5" width="15.7109375" style="82" customWidth="1"/>
    <col min="6" max="16384" width="11.42578125" style="82"/>
  </cols>
  <sheetData>
    <row r="1" spans="1:9" ht="15" x14ac:dyDescent="0.25">
      <c r="A1" s="27" t="s">
        <v>1878</v>
      </c>
      <c r="H1" s="151" t="s">
        <v>1294</v>
      </c>
      <c r="I1" s="151"/>
    </row>
    <row r="2" spans="1:9" x14ac:dyDescent="0.2">
      <c r="A2" s="82" t="s">
        <v>1576</v>
      </c>
    </row>
    <row r="6" spans="1:9" ht="30" customHeight="1" x14ac:dyDescent="0.2">
      <c r="A6" s="257" t="s">
        <v>285</v>
      </c>
      <c r="B6" s="257" t="s">
        <v>329</v>
      </c>
      <c r="C6" s="257" t="s">
        <v>1577</v>
      </c>
      <c r="D6" s="257" t="s">
        <v>996</v>
      </c>
      <c r="E6" s="257" t="s">
        <v>994</v>
      </c>
    </row>
    <row r="7" spans="1:9" x14ac:dyDescent="0.2">
      <c r="A7" s="222">
        <v>2015</v>
      </c>
      <c r="B7" s="222" t="s">
        <v>1055</v>
      </c>
      <c r="C7" s="223">
        <v>105324</v>
      </c>
      <c r="D7" s="222">
        <v>-856</v>
      </c>
      <c r="E7" s="218">
        <v>-8.0999999999999996E-3</v>
      </c>
    </row>
    <row r="8" spans="1:9" x14ac:dyDescent="0.2">
      <c r="A8" s="224"/>
      <c r="B8" s="224" t="s">
        <v>623</v>
      </c>
      <c r="C8" s="225">
        <v>106367</v>
      </c>
      <c r="D8" s="225">
        <v>1043</v>
      </c>
      <c r="E8" s="221">
        <v>9.9000000000000008E-3</v>
      </c>
    </row>
    <row r="9" spans="1:9" x14ac:dyDescent="0.2">
      <c r="A9" s="222"/>
      <c r="B9" s="222" t="s">
        <v>625</v>
      </c>
      <c r="C9" s="223">
        <v>106891</v>
      </c>
      <c r="D9" s="222">
        <v>524</v>
      </c>
      <c r="E9" s="218">
        <v>4.8999999999999998E-3</v>
      </c>
    </row>
    <row r="10" spans="1:9" x14ac:dyDescent="0.2">
      <c r="A10" s="224"/>
      <c r="B10" s="224" t="s">
        <v>627</v>
      </c>
      <c r="C10" s="225">
        <v>107285</v>
      </c>
      <c r="D10" s="224">
        <v>394</v>
      </c>
      <c r="E10" s="221">
        <v>3.7000000000000002E-3</v>
      </c>
    </row>
    <row r="11" spans="1:9" x14ac:dyDescent="0.2">
      <c r="A11" s="222"/>
      <c r="B11" s="222" t="s">
        <v>629</v>
      </c>
      <c r="C11" s="223">
        <v>106928</v>
      </c>
      <c r="D11" s="222">
        <v>-357</v>
      </c>
      <c r="E11" s="218">
        <v>-3.3E-3</v>
      </c>
    </row>
    <row r="12" spans="1:9" x14ac:dyDescent="0.2">
      <c r="A12" s="224"/>
      <c r="B12" s="224" t="s">
        <v>630</v>
      </c>
      <c r="C12" s="225">
        <v>106609</v>
      </c>
      <c r="D12" s="224">
        <v>-319</v>
      </c>
      <c r="E12" s="221">
        <v>-3.0000000000000001E-3</v>
      </c>
    </row>
    <row r="13" spans="1:9" x14ac:dyDescent="0.2">
      <c r="A13" s="222"/>
      <c r="B13" s="222" t="s">
        <v>631</v>
      </c>
      <c r="C13" s="223">
        <v>108348</v>
      </c>
      <c r="D13" s="223">
        <v>1739</v>
      </c>
      <c r="E13" s="218">
        <v>1.6299999999999999E-2</v>
      </c>
    </row>
    <row r="14" spans="1:9" x14ac:dyDescent="0.2">
      <c r="A14" s="224"/>
      <c r="B14" s="224" t="s">
        <v>632</v>
      </c>
      <c r="C14" s="225">
        <v>108082</v>
      </c>
      <c r="D14" s="224">
        <v>-266</v>
      </c>
      <c r="E14" s="221">
        <v>-2.5000000000000001E-3</v>
      </c>
    </row>
    <row r="15" spans="1:9" x14ac:dyDescent="0.2">
      <c r="A15" s="222"/>
      <c r="B15" s="222" t="s">
        <v>1056</v>
      </c>
      <c r="C15" s="223">
        <v>108492</v>
      </c>
      <c r="D15" s="222">
        <v>410</v>
      </c>
      <c r="E15" s="218">
        <v>3.8E-3</v>
      </c>
    </row>
    <row r="16" spans="1:9" x14ac:dyDescent="0.2">
      <c r="A16" s="224"/>
      <c r="B16" s="224" t="s">
        <v>636</v>
      </c>
      <c r="C16" s="225">
        <v>110258</v>
      </c>
      <c r="D16" s="225">
        <v>1766</v>
      </c>
      <c r="E16" s="221">
        <v>1.6299999999999999E-2</v>
      </c>
    </row>
    <row r="17" spans="1:5" x14ac:dyDescent="0.2">
      <c r="A17" s="222"/>
      <c r="B17" s="222" t="s">
        <v>638</v>
      </c>
      <c r="C17" s="223">
        <v>112567</v>
      </c>
      <c r="D17" s="223">
        <v>2309</v>
      </c>
      <c r="E17" s="218">
        <v>2.0899999999999998E-2</v>
      </c>
    </row>
    <row r="18" spans="1:5" x14ac:dyDescent="0.2">
      <c r="A18" s="224"/>
      <c r="B18" s="224" t="s">
        <v>640</v>
      </c>
      <c r="C18" s="225">
        <v>112703</v>
      </c>
      <c r="D18" s="224">
        <v>136</v>
      </c>
      <c r="E18" s="221">
        <v>1.1999999999999999E-3</v>
      </c>
    </row>
    <row r="19" spans="1:5" x14ac:dyDescent="0.2">
      <c r="A19" s="222">
        <v>2016</v>
      </c>
      <c r="B19" s="222" t="s">
        <v>1055</v>
      </c>
      <c r="C19" s="223">
        <v>112089</v>
      </c>
      <c r="D19" s="222">
        <v>-614</v>
      </c>
      <c r="E19" s="218">
        <v>-5.4000000000000003E-3</v>
      </c>
    </row>
    <row r="20" spans="1:5" x14ac:dyDescent="0.2">
      <c r="A20" s="224"/>
      <c r="B20" s="224" t="s">
        <v>623</v>
      </c>
      <c r="C20" s="225">
        <v>113118</v>
      </c>
      <c r="D20" s="225">
        <v>1029</v>
      </c>
      <c r="E20" s="221">
        <v>9.1999999999999998E-3</v>
      </c>
    </row>
    <row r="21" spans="1:5" x14ac:dyDescent="0.2">
      <c r="A21" s="222"/>
      <c r="B21" s="222" t="s">
        <v>625</v>
      </c>
      <c r="C21" s="223">
        <v>113279</v>
      </c>
      <c r="D21" s="222">
        <v>161</v>
      </c>
      <c r="E21" s="218">
        <v>1.4E-3</v>
      </c>
    </row>
    <row r="22" spans="1:5" x14ac:dyDescent="0.2">
      <c r="A22" s="224"/>
      <c r="B22" s="224" t="s">
        <v>627</v>
      </c>
      <c r="C22" s="225">
        <v>112873</v>
      </c>
      <c r="D22" s="224">
        <v>-406</v>
      </c>
      <c r="E22" s="221">
        <v>-3.5999999999999999E-3</v>
      </c>
    </row>
    <row r="23" spans="1:5" x14ac:dyDescent="0.2">
      <c r="A23" s="222"/>
      <c r="B23" s="222" t="s">
        <v>629</v>
      </c>
      <c r="C23" s="223">
        <v>112578</v>
      </c>
      <c r="D23" s="222">
        <v>-295</v>
      </c>
      <c r="E23" s="218">
        <v>-2.5999999999999999E-3</v>
      </c>
    </row>
    <row r="24" spans="1:5" x14ac:dyDescent="0.2">
      <c r="A24" s="224"/>
      <c r="B24" s="224" t="s">
        <v>630</v>
      </c>
      <c r="C24" s="225">
        <v>113340</v>
      </c>
      <c r="D24" s="224">
        <v>762</v>
      </c>
      <c r="E24" s="221">
        <v>6.7999999999999996E-3</v>
      </c>
    </row>
    <row r="25" spans="1:5" x14ac:dyDescent="0.2">
      <c r="A25" s="222"/>
      <c r="B25" s="222" t="s">
        <v>631</v>
      </c>
      <c r="C25" s="223">
        <v>114966</v>
      </c>
      <c r="D25" s="223">
        <v>1626</v>
      </c>
      <c r="E25" s="218">
        <v>1.43E-2</v>
      </c>
    </row>
    <row r="26" spans="1:5" x14ac:dyDescent="0.2">
      <c r="A26" s="224"/>
      <c r="B26" s="224" t="s">
        <v>632</v>
      </c>
      <c r="C26" s="225">
        <v>113363</v>
      </c>
      <c r="D26" s="225">
        <v>-1603</v>
      </c>
      <c r="E26" s="221">
        <v>-1.3899999999999999E-2</v>
      </c>
    </row>
    <row r="27" spans="1:5" x14ac:dyDescent="0.2">
      <c r="A27" s="222"/>
      <c r="B27" s="222" t="s">
        <v>1056</v>
      </c>
      <c r="C27" s="223">
        <v>113523</v>
      </c>
      <c r="D27" s="222">
        <v>160</v>
      </c>
      <c r="E27" s="218">
        <v>1.4E-3</v>
      </c>
    </row>
    <row r="28" spans="1:5" x14ac:dyDescent="0.2">
      <c r="A28" s="224"/>
      <c r="B28" s="224" t="s">
        <v>636</v>
      </c>
      <c r="C28" s="225">
        <v>114143</v>
      </c>
      <c r="D28" s="224">
        <v>620</v>
      </c>
      <c r="E28" s="221">
        <v>5.4999999999999997E-3</v>
      </c>
    </row>
    <row r="29" spans="1:5" x14ac:dyDescent="0.2">
      <c r="A29" s="222"/>
      <c r="B29" s="222" t="s">
        <v>638</v>
      </c>
      <c r="C29" s="223">
        <v>115374</v>
      </c>
      <c r="D29" s="223">
        <v>1231</v>
      </c>
      <c r="E29" s="218">
        <v>1.0800000000000001E-2</v>
      </c>
    </row>
    <row r="30" spans="1:5" x14ac:dyDescent="0.2">
      <c r="A30" s="224"/>
      <c r="B30" s="224" t="s">
        <v>640</v>
      </c>
      <c r="C30" s="225">
        <v>115738</v>
      </c>
      <c r="D30" s="224">
        <v>364</v>
      </c>
      <c r="E30" s="221">
        <v>3.2000000000000002E-3</v>
      </c>
    </row>
    <row r="31" spans="1:5" x14ac:dyDescent="0.2">
      <c r="A31" s="222">
        <v>2017</v>
      </c>
      <c r="B31" s="222" t="s">
        <v>1055</v>
      </c>
      <c r="C31" s="223">
        <v>116118</v>
      </c>
      <c r="D31" s="222">
        <v>380</v>
      </c>
      <c r="E31" s="218">
        <v>3.3E-3</v>
      </c>
    </row>
    <row r="32" spans="1:5" x14ac:dyDescent="0.2">
      <c r="A32" s="224"/>
      <c r="B32" s="224" t="s">
        <v>623</v>
      </c>
      <c r="C32" s="225">
        <v>117662</v>
      </c>
      <c r="D32" s="225">
        <v>1544</v>
      </c>
      <c r="E32" s="221">
        <v>1.3299999999999999E-2</v>
      </c>
    </row>
    <row r="33" spans="1:5" x14ac:dyDescent="0.2">
      <c r="A33" s="222"/>
      <c r="B33" s="222" t="s">
        <v>625</v>
      </c>
      <c r="C33" s="223">
        <v>118916</v>
      </c>
      <c r="D33" s="223">
        <v>1254</v>
      </c>
      <c r="E33" s="218">
        <v>1.0699999999999999E-2</v>
      </c>
    </row>
    <row r="34" spans="1:5" x14ac:dyDescent="0.2">
      <c r="A34" s="224"/>
      <c r="B34" s="224" t="s">
        <v>627</v>
      </c>
      <c r="C34" s="225">
        <v>118516</v>
      </c>
      <c r="D34" s="224">
        <v>-400</v>
      </c>
      <c r="E34" s="221">
        <v>-3.3999999999999998E-3</v>
      </c>
    </row>
    <row r="35" spans="1:5" x14ac:dyDescent="0.2">
      <c r="A35" s="222"/>
      <c r="B35" s="222" t="s">
        <v>629</v>
      </c>
      <c r="C35" s="223">
        <v>117677</v>
      </c>
      <c r="D35" s="222">
        <v>-839</v>
      </c>
      <c r="E35" s="218">
        <v>-7.1000000000000004E-3</v>
      </c>
    </row>
    <row r="36" spans="1:5" x14ac:dyDescent="0.2">
      <c r="A36" s="224"/>
      <c r="B36" s="224" t="s">
        <v>630</v>
      </c>
      <c r="C36" s="225">
        <v>118993</v>
      </c>
      <c r="D36" s="225">
        <v>1316</v>
      </c>
      <c r="E36" s="221">
        <v>1.12E-2</v>
      </c>
    </row>
    <row r="37" spans="1:5" x14ac:dyDescent="0.2">
      <c r="A37" s="222"/>
      <c r="B37" s="222" t="s">
        <v>631</v>
      </c>
      <c r="C37" s="223">
        <v>121169</v>
      </c>
      <c r="D37" s="223">
        <v>2176</v>
      </c>
      <c r="E37" s="218">
        <v>1.83E-2</v>
      </c>
    </row>
    <row r="38" spans="1:5" x14ac:dyDescent="0.2">
      <c r="A38" s="224"/>
      <c r="B38" s="224" t="s">
        <v>632</v>
      </c>
      <c r="C38" s="225">
        <v>121224</v>
      </c>
      <c r="D38" s="224">
        <v>55</v>
      </c>
      <c r="E38" s="221">
        <v>5.0000000000000001E-4</v>
      </c>
    </row>
    <row r="39" spans="1:5" x14ac:dyDescent="0.2">
      <c r="A39" s="222"/>
      <c r="B39" s="222" t="s">
        <v>1056</v>
      </c>
      <c r="C39" s="223">
        <v>121311</v>
      </c>
      <c r="D39" s="222">
        <v>87</v>
      </c>
      <c r="E39" s="218">
        <v>6.9999999999999999E-4</v>
      </c>
    </row>
    <row r="40" spans="1:5" x14ac:dyDescent="0.2">
      <c r="A40" s="224"/>
      <c r="B40" s="224" t="s">
        <v>636</v>
      </c>
      <c r="C40" s="225">
        <v>121963</v>
      </c>
      <c r="D40" s="224">
        <v>652</v>
      </c>
      <c r="E40" s="221">
        <v>5.4000000000000003E-3</v>
      </c>
    </row>
    <row r="41" spans="1:5" x14ac:dyDescent="0.2">
      <c r="A41" s="222"/>
      <c r="B41" s="222" t="s">
        <v>638</v>
      </c>
      <c r="C41" s="223">
        <v>123560</v>
      </c>
      <c r="D41" s="223">
        <v>1597</v>
      </c>
      <c r="E41" s="218">
        <v>1.3100000000000001E-2</v>
      </c>
    </row>
    <row r="42" spans="1:5" x14ac:dyDescent="0.2">
      <c r="A42" s="224"/>
      <c r="B42" s="224" t="s">
        <v>640</v>
      </c>
      <c r="C42" s="225">
        <v>122756</v>
      </c>
      <c r="D42" s="224">
        <v>-804</v>
      </c>
      <c r="E42" s="221">
        <v>-6.4999999999999997E-3</v>
      </c>
    </row>
    <row r="43" spans="1:5" x14ac:dyDescent="0.2">
      <c r="A43" s="222">
        <v>2018</v>
      </c>
      <c r="B43" s="222" t="s">
        <v>1055</v>
      </c>
      <c r="C43" s="223">
        <v>122331</v>
      </c>
      <c r="D43" s="222">
        <v>-425</v>
      </c>
      <c r="E43" s="218">
        <v>-3.5000000000000001E-3</v>
      </c>
    </row>
    <row r="44" spans="1:5" x14ac:dyDescent="0.2">
      <c r="A44" s="224"/>
      <c r="B44" s="224" t="s">
        <v>623</v>
      </c>
      <c r="C44" s="225">
        <v>122603</v>
      </c>
      <c r="D44" s="224">
        <v>272</v>
      </c>
      <c r="E44" s="221">
        <v>2.2000000000000001E-3</v>
      </c>
    </row>
    <row r="45" spans="1:5" x14ac:dyDescent="0.2">
      <c r="A45" s="222"/>
      <c r="B45" s="222" t="s">
        <v>625</v>
      </c>
      <c r="C45" s="223">
        <v>122822</v>
      </c>
      <c r="D45" s="222">
        <v>219</v>
      </c>
      <c r="E45" s="218">
        <v>1.8E-3</v>
      </c>
    </row>
    <row r="46" spans="1:5" x14ac:dyDescent="0.2">
      <c r="A46" s="224"/>
      <c r="B46" s="224" t="s">
        <v>627</v>
      </c>
      <c r="C46" s="225">
        <v>122918</v>
      </c>
      <c r="D46" s="224">
        <v>96</v>
      </c>
      <c r="E46" s="221">
        <v>8.0000000000000004E-4</v>
      </c>
    </row>
    <row r="47" spans="1:5" x14ac:dyDescent="0.2">
      <c r="A47" s="222"/>
      <c r="B47" s="222" t="s">
        <v>629</v>
      </c>
      <c r="C47" s="223">
        <v>122079</v>
      </c>
      <c r="D47" s="222">
        <v>-839</v>
      </c>
      <c r="E47" s="218">
        <v>-6.7999999999999996E-3</v>
      </c>
    </row>
    <row r="48" spans="1:5" x14ac:dyDescent="0.2">
      <c r="A48" s="224"/>
      <c r="B48" s="224" t="s">
        <v>630</v>
      </c>
      <c r="C48" s="225">
        <v>122022</v>
      </c>
      <c r="D48" s="224">
        <v>-57</v>
      </c>
      <c r="E48" s="221">
        <v>-5.0000000000000001E-4</v>
      </c>
    </row>
    <row r="49" spans="1:5" x14ac:dyDescent="0.2">
      <c r="A49" s="222"/>
      <c r="B49" s="222" t="s">
        <v>631</v>
      </c>
      <c r="C49" s="223">
        <v>122975</v>
      </c>
      <c r="D49" s="222">
        <v>953</v>
      </c>
      <c r="E49" s="218">
        <v>7.7999999999999996E-3</v>
      </c>
    </row>
    <row r="50" spans="1:5" x14ac:dyDescent="0.2">
      <c r="A50" s="224"/>
      <c r="B50" s="224" t="s">
        <v>632</v>
      </c>
      <c r="C50" s="225">
        <v>122836</v>
      </c>
      <c r="D50" s="224">
        <v>-139</v>
      </c>
      <c r="E50" s="221">
        <v>-1.1000000000000001E-3</v>
      </c>
    </row>
    <row r="51" spans="1:5" x14ac:dyDescent="0.2">
      <c r="A51" s="222"/>
      <c r="B51" s="222" t="s">
        <v>1056</v>
      </c>
      <c r="C51" s="223">
        <v>123233</v>
      </c>
      <c r="D51" s="222">
        <v>397</v>
      </c>
      <c r="E51" s="218">
        <v>3.2000000000000002E-3</v>
      </c>
    </row>
    <row r="52" spans="1:5" x14ac:dyDescent="0.2">
      <c r="A52" s="224"/>
      <c r="B52" s="224" t="s">
        <v>636</v>
      </c>
      <c r="C52" s="225">
        <v>124543</v>
      </c>
      <c r="D52" s="225">
        <v>1310</v>
      </c>
      <c r="E52" s="221">
        <v>1.06E-2</v>
      </c>
    </row>
    <row r="53" spans="1:5" x14ac:dyDescent="0.2">
      <c r="A53" s="222"/>
      <c r="B53" s="222" t="s">
        <v>638</v>
      </c>
      <c r="C53" s="223">
        <v>125780</v>
      </c>
      <c r="D53" s="223">
        <v>1237</v>
      </c>
      <c r="E53" s="218">
        <v>9.9000000000000008E-3</v>
      </c>
    </row>
    <row r="54" spans="1:5" x14ac:dyDescent="0.2">
      <c r="A54" s="224"/>
      <c r="B54" s="224" t="s">
        <v>640</v>
      </c>
      <c r="C54" s="225">
        <v>125509</v>
      </c>
      <c r="D54" s="224">
        <v>-271</v>
      </c>
      <c r="E54" s="221">
        <v>-2.2000000000000001E-3</v>
      </c>
    </row>
    <row r="55" spans="1:5" x14ac:dyDescent="0.2">
      <c r="A55" s="222">
        <v>2019</v>
      </c>
      <c r="B55" s="222" t="s">
        <v>1055</v>
      </c>
      <c r="C55" s="223">
        <v>125514</v>
      </c>
      <c r="D55" s="222">
        <v>5</v>
      </c>
      <c r="E55" s="218">
        <v>0</v>
      </c>
    </row>
    <row r="56" spans="1:5" x14ac:dyDescent="0.2">
      <c r="A56" s="224"/>
      <c r="B56" s="224" t="s">
        <v>623</v>
      </c>
      <c r="C56" s="225">
        <v>126770</v>
      </c>
      <c r="D56" s="225">
        <v>1256</v>
      </c>
      <c r="E56" s="221">
        <v>0.01</v>
      </c>
    </row>
    <row r="57" spans="1:5" x14ac:dyDescent="0.2">
      <c r="A57" s="222"/>
      <c r="B57" s="222" t="s">
        <v>625</v>
      </c>
      <c r="C57" s="223">
        <v>127506</v>
      </c>
      <c r="D57" s="222">
        <v>736</v>
      </c>
      <c r="E57" s="218">
        <v>5.7999999999999996E-3</v>
      </c>
    </row>
    <row r="58" spans="1:5" x14ac:dyDescent="0.2">
      <c r="A58" s="224"/>
      <c r="B58" s="224" t="s">
        <v>627</v>
      </c>
      <c r="C58" s="225">
        <v>128837</v>
      </c>
      <c r="D58" s="225">
        <v>1331</v>
      </c>
      <c r="E58" s="221">
        <v>1.04E-2</v>
      </c>
    </row>
    <row r="59" spans="1:5" x14ac:dyDescent="0.2">
      <c r="A59" s="222"/>
      <c r="B59" s="222" t="s">
        <v>629</v>
      </c>
      <c r="C59" s="223">
        <v>128606</v>
      </c>
      <c r="D59" s="222">
        <v>-231</v>
      </c>
      <c r="E59" s="218">
        <v>-1.8E-3</v>
      </c>
    </row>
    <row r="60" spans="1:5" x14ac:dyDescent="0.2">
      <c r="A60" s="224"/>
      <c r="B60" s="224" t="s">
        <v>630</v>
      </c>
      <c r="C60" s="225">
        <v>129478</v>
      </c>
      <c r="D60" s="224">
        <v>872</v>
      </c>
      <c r="E60" s="221">
        <v>6.7999999999999996E-3</v>
      </c>
    </row>
    <row r="61" spans="1:5" x14ac:dyDescent="0.2">
      <c r="A61" s="222"/>
      <c r="B61" s="222" t="s">
        <v>631</v>
      </c>
      <c r="C61" s="223">
        <v>130724</v>
      </c>
      <c r="D61" s="223">
        <v>1246</v>
      </c>
      <c r="E61" s="218">
        <v>9.5999999999999992E-3</v>
      </c>
    </row>
    <row r="62" spans="1:5" x14ac:dyDescent="0.2">
      <c r="A62" s="224"/>
      <c r="B62" s="224" t="s">
        <v>632</v>
      </c>
      <c r="C62" s="225">
        <v>129151</v>
      </c>
      <c r="D62" s="225">
        <v>-1573</v>
      </c>
      <c r="E62" s="221">
        <v>-1.2E-2</v>
      </c>
    </row>
    <row r="63" spans="1:5" x14ac:dyDescent="0.2">
      <c r="A63" s="222"/>
      <c r="B63" s="222" t="s">
        <v>1056</v>
      </c>
      <c r="C63" s="223">
        <v>129378</v>
      </c>
      <c r="D63" s="222">
        <v>227</v>
      </c>
      <c r="E63" s="218">
        <v>1.8E-3</v>
      </c>
    </row>
    <row r="64" spans="1:5" x14ac:dyDescent="0.2">
      <c r="A64" s="224"/>
      <c r="B64" s="224" t="s">
        <v>636</v>
      </c>
      <c r="C64" s="225">
        <v>130695</v>
      </c>
      <c r="D64" s="225">
        <v>1317</v>
      </c>
      <c r="E64" s="221">
        <v>1.0200000000000001E-2</v>
      </c>
    </row>
    <row r="65" spans="1:5" x14ac:dyDescent="0.2">
      <c r="A65" s="222"/>
      <c r="B65" s="222" t="s">
        <v>638</v>
      </c>
      <c r="C65" s="223">
        <v>131903</v>
      </c>
      <c r="D65" s="223">
        <v>1208</v>
      </c>
      <c r="E65" s="218">
        <v>9.1999999999999998E-3</v>
      </c>
    </row>
    <row r="66" spans="1:5" x14ac:dyDescent="0.2">
      <c r="A66" s="224"/>
      <c r="B66" s="224" t="s">
        <v>640</v>
      </c>
      <c r="C66" s="225">
        <v>130985</v>
      </c>
      <c r="D66" s="224">
        <v>-918</v>
      </c>
      <c r="E66" s="221">
        <v>-7.0000000000000001E-3</v>
      </c>
    </row>
    <row r="67" spans="1:5" x14ac:dyDescent="0.2">
      <c r="A67" s="222">
        <v>2020</v>
      </c>
      <c r="B67" s="222" t="s">
        <v>1055</v>
      </c>
      <c r="C67" s="223">
        <v>130255</v>
      </c>
      <c r="D67" s="222">
        <v>-730</v>
      </c>
      <c r="E67" s="218">
        <v>-5.5999999999999999E-3</v>
      </c>
    </row>
    <row r="68" spans="1:5" x14ac:dyDescent="0.2">
      <c r="A68" s="224"/>
      <c r="B68" s="224" t="s">
        <v>623</v>
      </c>
      <c r="C68" s="225">
        <v>131946</v>
      </c>
      <c r="D68" s="225">
        <v>1691</v>
      </c>
      <c r="E68" s="221">
        <v>1.2999999999999999E-2</v>
      </c>
    </row>
    <row r="69" spans="1:5" x14ac:dyDescent="0.2">
      <c r="A69" s="222"/>
      <c r="B69" s="222" t="s">
        <v>625</v>
      </c>
      <c r="C69" s="223">
        <v>127827</v>
      </c>
      <c r="D69" s="223">
        <v>-4119</v>
      </c>
      <c r="E69" s="218">
        <v>-3.1199999999999999E-2</v>
      </c>
    </row>
    <row r="70" spans="1:5" x14ac:dyDescent="0.2">
      <c r="A70" s="224"/>
      <c r="B70" s="224" t="s">
        <v>627</v>
      </c>
      <c r="C70" s="225">
        <v>117956</v>
      </c>
      <c r="D70" s="225">
        <v>-9871</v>
      </c>
      <c r="E70" s="221">
        <v>-7.7200000000000005E-2</v>
      </c>
    </row>
    <row r="71" spans="1:5" x14ac:dyDescent="0.2">
      <c r="A71" s="222"/>
      <c r="B71" s="222" t="s">
        <v>629</v>
      </c>
      <c r="C71" s="223">
        <v>113515</v>
      </c>
      <c r="D71" s="223">
        <v>-4441</v>
      </c>
      <c r="E71" s="218">
        <v>-3.7600000000000001E-2</v>
      </c>
    </row>
    <row r="72" spans="1:5" x14ac:dyDescent="0.2">
      <c r="A72" s="224"/>
      <c r="B72" s="224" t="s">
        <v>630</v>
      </c>
      <c r="C72" s="225">
        <v>110253</v>
      </c>
      <c r="D72" s="225">
        <v>-3262</v>
      </c>
      <c r="E72" s="221">
        <v>-2.87E-2</v>
      </c>
    </row>
    <row r="73" spans="1:5" x14ac:dyDescent="0.2">
      <c r="A73" s="222"/>
      <c r="B73" s="222" t="s">
        <v>631</v>
      </c>
      <c r="C73" s="223">
        <v>110007</v>
      </c>
      <c r="D73" s="222">
        <v>-246</v>
      </c>
      <c r="E73" s="218">
        <v>-2.2000000000000001E-3</v>
      </c>
    </row>
    <row r="74" spans="1:5" x14ac:dyDescent="0.2">
      <c r="A74" s="224"/>
      <c r="B74" s="224" t="s">
        <v>632</v>
      </c>
      <c r="C74" s="225">
        <v>109718</v>
      </c>
      <c r="D74" s="224">
        <v>-289</v>
      </c>
      <c r="E74" s="221">
        <v>-2.5999999999999999E-3</v>
      </c>
    </row>
    <row r="75" spans="1:5" x14ac:dyDescent="0.2">
      <c r="A75" s="222"/>
      <c r="B75" s="222" t="s">
        <v>1056</v>
      </c>
      <c r="C75" s="223">
        <v>109645</v>
      </c>
      <c r="D75" s="222">
        <v>-73</v>
      </c>
      <c r="E75" s="218">
        <v>-6.9999999999999999E-4</v>
      </c>
    </row>
    <row r="76" spans="1:5" x14ac:dyDescent="0.2">
      <c r="A76" s="224"/>
      <c r="B76" s="224" t="s">
        <v>636</v>
      </c>
      <c r="C76" s="225">
        <v>111091</v>
      </c>
      <c r="D76" s="225">
        <v>1446</v>
      </c>
      <c r="E76" s="221">
        <v>1.32E-2</v>
      </c>
    </row>
    <row r="77" spans="1:5" x14ac:dyDescent="0.2">
      <c r="A77" s="222"/>
      <c r="B77" s="222" t="s">
        <v>638</v>
      </c>
      <c r="C77" s="223">
        <v>112630</v>
      </c>
      <c r="D77" s="223">
        <v>1539</v>
      </c>
      <c r="E77" s="218">
        <v>1.3899999999999999E-2</v>
      </c>
    </row>
    <row r="78" spans="1:5" x14ac:dyDescent="0.2">
      <c r="A78" s="224"/>
      <c r="B78" s="224" t="s">
        <v>640</v>
      </c>
      <c r="C78" s="225">
        <v>112226</v>
      </c>
      <c r="D78" s="224">
        <v>-404</v>
      </c>
      <c r="E78" s="221">
        <v>-3.5999999999999999E-3</v>
      </c>
    </row>
    <row r="79" spans="1:5" x14ac:dyDescent="0.2">
      <c r="A79" s="222">
        <v>2021</v>
      </c>
      <c r="B79" s="222" t="s">
        <v>1055</v>
      </c>
      <c r="C79" s="223">
        <v>110277</v>
      </c>
      <c r="D79" s="223">
        <v>-1949</v>
      </c>
      <c r="E79" s="218">
        <v>-1.7399999999999999E-2</v>
      </c>
    </row>
    <row r="80" spans="1:5" x14ac:dyDescent="0.2">
      <c r="A80" s="224"/>
      <c r="B80" s="224" t="s">
        <v>623</v>
      </c>
      <c r="C80" s="225">
        <v>109926</v>
      </c>
      <c r="D80" s="224">
        <v>-351</v>
      </c>
      <c r="E80" s="221">
        <v>-3.2000000000000002E-3</v>
      </c>
    </row>
    <row r="81" spans="1:5" x14ac:dyDescent="0.2">
      <c r="A81" s="222"/>
      <c r="B81" s="222" t="s">
        <v>625</v>
      </c>
      <c r="C81" s="223">
        <v>110564</v>
      </c>
      <c r="D81" s="222">
        <v>638</v>
      </c>
      <c r="E81" s="218">
        <v>5.7999999999999996E-3</v>
      </c>
    </row>
    <row r="82" spans="1:5" x14ac:dyDescent="0.2">
      <c r="A82" s="224"/>
      <c r="B82" s="224" t="s">
        <v>627</v>
      </c>
      <c r="C82" s="225">
        <v>111454</v>
      </c>
      <c r="D82" s="224">
        <v>890</v>
      </c>
      <c r="E82" s="221">
        <v>8.0000000000000002E-3</v>
      </c>
    </row>
    <row r="83" spans="1:5" x14ac:dyDescent="0.2">
      <c r="A83" s="222"/>
      <c r="B83" s="222" t="s">
        <v>629</v>
      </c>
      <c r="C83" s="223">
        <v>112774</v>
      </c>
      <c r="D83" s="223">
        <v>1320</v>
      </c>
      <c r="E83" s="218">
        <v>1.18E-2</v>
      </c>
    </row>
    <row r="84" spans="1:5" x14ac:dyDescent="0.2">
      <c r="A84" s="224"/>
      <c r="B84" s="224" t="s">
        <v>630</v>
      </c>
      <c r="C84" s="225">
        <v>117956</v>
      </c>
      <c r="D84" s="225">
        <v>5182</v>
      </c>
      <c r="E84" s="221">
        <v>4.5999999999999999E-2</v>
      </c>
    </row>
    <row r="85" spans="1:5" x14ac:dyDescent="0.2">
      <c r="A85" s="222"/>
      <c r="B85" s="222" t="s">
        <v>631</v>
      </c>
      <c r="C85" s="223">
        <v>123830</v>
      </c>
      <c r="D85" s="223">
        <v>5874</v>
      </c>
      <c r="E85" s="218">
        <v>4.9799999999999997E-2</v>
      </c>
    </row>
    <row r="86" spans="1:5" x14ac:dyDescent="0.2">
      <c r="A86" s="224"/>
      <c r="B86" s="224" t="s">
        <v>632</v>
      </c>
      <c r="C86" s="225">
        <v>122663</v>
      </c>
      <c r="D86" s="225">
        <v>-1167</v>
      </c>
      <c r="E86" s="221">
        <v>-9.4000000000000004E-3</v>
      </c>
    </row>
    <row r="87" spans="1:5" x14ac:dyDescent="0.2">
      <c r="A87" s="222"/>
      <c r="B87" s="222" t="s">
        <v>1056</v>
      </c>
      <c r="C87" s="223">
        <v>121731</v>
      </c>
      <c r="D87" s="222">
        <v>-932</v>
      </c>
      <c r="E87" s="218">
        <v>-7.6E-3</v>
      </c>
    </row>
    <row r="88" spans="1:5" x14ac:dyDescent="0.2">
      <c r="A88" s="224"/>
      <c r="B88" s="224" t="s">
        <v>636</v>
      </c>
      <c r="C88" s="225">
        <v>123708</v>
      </c>
      <c r="D88" s="225">
        <v>1977</v>
      </c>
      <c r="E88" s="221">
        <v>1.6199999999999999E-2</v>
      </c>
    </row>
    <row r="89" spans="1:5" x14ac:dyDescent="0.2">
      <c r="A89" s="222"/>
      <c r="B89" s="222" t="s">
        <v>638</v>
      </c>
      <c r="C89" s="223">
        <v>126082</v>
      </c>
      <c r="D89" s="223">
        <v>2374</v>
      </c>
      <c r="E89" s="218">
        <v>1.9199999999999998E-2</v>
      </c>
    </row>
    <row r="90" spans="1:5" x14ac:dyDescent="0.2">
      <c r="A90" s="224"/>
      <c r="B90" s="224" t="s">
        <v>640</v>
      </c>
      <c r="C90" s="225">
        <v>126998</v>
      </c>
      <c r="D90" s="224">
        <v>916</v>
      </c>
      <c r="E90" s="221">
        <v>7.3000000000000001E-3</v>
      </c>
    </row>
    <row r="91" spans="1:5" x14ac:dyDescent="0.2">
      <c r="A91" s="222">
        <v>2022</v>
      </c>
      <c r="B91" s="222" t="s">
        <v>1055</v>
      </c>
      <c r="C91" s="223">
        <v>127062</v>
      </c>
      <c r="D91" s="222">
        <v>64</v>
      </c>
      <c r="E91" s="218">
        <v>5.0000000000000001E-4</v>
      </c>
    </row>
    <row r="92" spans="1:5" x14ac:dyDescent="0.2">
      <c r="A92" s="224"/>
      <c r="B92" s="224" t="s">
        <v>623</v>
      </c>
      <c r="C92" s="225">
        <v>128939</v>
      </c>
      <c r="D92" s="225">
        <v>1877</v>
      </c>
      <c r="E92" s="221">
        <v>1.4800000000000001E-2</v>
      </c>
    </row>
    <row r="93" spans="1:5" x14ac:dyDescent="0.2">
      <c r="A93" s="222"/>
      <c r="B93" s="222" t="s">
        <v>625</v>
      </c>
      <c r="C93" s="223">
        <v>129615</v>
      </c>
      <c r="D93" s="222">
        <v>676</v>
      </c>
      <c r="E93" s="218">
        <v>5.1999999999999998E-3</v>
      </c>
    </row>
    <row r="94" spans="1:5" x14ac:dyDescent="0.2">
      <c r="A94" s="224"/>
      <c r="B94" s="224" t="s">
        <v>627</v>
      </c>
      <c r="C94" s="225">
        <v>130420</v>
      </c>
      <c r="D94" s="224">
        <v>805</v>
      </c>
      <c r="E94" s="221">
        <v>6.1999999999999998E-3</v>
      </c>
    </row>
    <row r="95" spans="1:5" x14ac:dyDescent="0.2">
      <c r="A95" s="222"/>
      <c r="B95" s="222" t="s">
        <v>629</v>
      </c>
      <c r="C95" s="223">
        <v>131075</v>
      </c>
      <c r="D95" s="222">
        <v>655</v>
      </c>
      <c r="E95" s="218">
        <v>5.0000000000000001E-3</v>
      </c>
    </row>
    <row r="96" spans="1:5" x14ac:dyDescent="0.2">
      <c r="A96" s="224"/>
      <c r="B96" s="224" t="s">
        <v>630</v>
      </c>
      <c r="C96" s="225">
        <v>132748</v>
      </c>
      <c r="D96" s="225">
        <v>1673</v>
      </c>
      <c r="E96" s="221">
        <v>1.2800000000000001E-2</v>
      </c>
    </row>
    <row r="97" spans="1:5" x14ac:dyDescent="0.2">
      <c r="A97" s="222"/>
      <c r="B97" s="222" t="s">
        <v>631</v>
      </c>
      <c r="C97" s="223">
        <v>133487</v>
      </c>
      <c r="D97" s="222">
        <v>739</v>
      </c>
      <c r="E97" s="218">
        <v>5.5999999999999999E-3</v>
      </c>
    </row>
    <row r="98" spans="1:5" x14ac:dyDescent="0.2">
      <c r="A98" s="224"/>
      <c r="B98" s="224" t="s">
        <v>632</v>
      </c>
      <c r="C98" s="225">
        <v>133842</v>
      </c>
      <c r="D98" s="224">
        <v>355</v>
      </c>
      <c r="E98" s="221">
        <v>2.7000000000000001E-3</v>
      </c>
    </row>
    <row r="99" spans="1:5" x14ac:dyDescent="0.2">
      <c r="A99" s="222"/>
      <c r="B99" s="222" t="s">
        <v>1056</v>
      </c>
      <c r="C99" s="223">
        <v>135056</v>
      </c>
      <c r="D99" s="223">
        <v>1214</v>
      </c>
      <c r="E99" s="218">
        <v>9.1000000000000004E-3</v>
      </c>
    </row>
    <row r="100" spans="1:5" x14ac:dyDescent="0.2">
      <c r="A100" s="224"/>
      <c r="B100" s="224" t="s">
        <v>636</v>
      </c>
      <c r="C100" s="225">
        <v>137270</v>
      </c>
      <c r="D100" s="225">
        <v>2214</v>
      </c>
      <c r="E100" s="221">
        <v>1.6400000000000001E-2</v>
      </c>
    </row>
    <row r="101" spans="1:5" x14ac:dyDescent="0.2">
      <c r="A101" s="222"/>
      <c r="B101" s="222" t="s">
        <v>638</v>
      </c>
      <c r="C101" s="223">
        <v>139180</v>
      </c>
      <c r="D101" s="223">
        <v>1910</v>
      </c>
      <c r="E101" s="218">
        <v>1.3899999999999999E-2</v>
      </c>
    </row>
    <row r="102" spans="1:5" x14ac:dyDescent="0.2">
      <c r="A102" s="224"/>
      <c r="B102" s="224" t="s">
        <v>640</v>
      </c>
      <c r="C102" s="225">
        <v>138762</v>
      </c>
      <c r="D102" s="224">
        <v>-418</v>
      </c>
      <c r="E102" s="221">
        <v>-3.0000000000000001E-3</v>
      </c>
    </row>
    <row r="103" spans="1:5" x14ac:dyDescent="0.2">
      <c r="A103" s="222">
        <v>2023</v>
      </c>
      <c r="B103" s="222" t="s">
        <v>1055</v>
      </c>
      <c r="C103" s="223">
        <v>138891</v>
      </c>
      <c r="D103" s="222">
        <v>129</v>
      </c>
      <c r="E103" s="218">
        <v>8.9999999999999998E-4</v>
      </c>
    </row>
    <row r="104" spans="1:5" x14ac:dyDescent="0.2">
      <c r="A104" s="224"/>
      <c r="B104" s="224" t="s">
        <v>623</v>
      </c>
      <c r="C104" s="225">
        <v>140132</v>
      </c>
      <c r="D104" s="225">
        <v>1241</v>
      </c>
      <c r="E104" s="221">
        <v>8.8999999999999999E-3</v>
      </c>
    </row>
    <row r="105" spans="1:5" x14ac:dyDescent="0.2">
      <c r="A105" s="222"/>
      <c r="B105" s="222" t="s">
        <v>625</v>
      </c>
      <c r="C105" s="223">
        <v>141747</v>
      </c>
      <c r="D105" s="223">
        <v>1615</v>
      </c>
      <c r="E105" s="218">
        <v>1.15E-2</v>
      </c>
    </row>
    <row r="106" spans="1:5" x14ac:dyDescent="0.2">
      <c r="A106" s="224"/>
      <c r="B106" s="224" t="s">
        <v>627</v>
      </c>
      <c r="C106" s="225">
        <v>143025</v>
      </c>
      <c r="D106" s="225">
        <v>1278</v>
      </c>
      <c r="E106" s="221">
        <v>8.9999999999999993E-3</v>
      </c>
    </row>
    <row r="107" spans="1:5" x14ac:dyDescent="0.2">
      <c r="A107" s="222"/>
      <c r="B107" s="222" t="s">
        <v>629</v>
      </c>
      <c r="C107" s="223">
        <v>143730</v>
      </c>
      <c r="D107" s="222">
        <v>705</v>
      </c>
      <c r="E107" s="218">
        <v>4.8999999999999998E-3</v>
      </c>
    </row>
    <row r="108" spans="1:5" x14ac:dyDescent="0.2">
      <c r="A108" s="224"/>
      <c r="B108" s="224" t="s">
        <v>630</v>
      </c>
      <c r="C108" s="225">
        <v>145034</v>
      </c>
      <c r="D108" s="225">
        <v>1304</v>
      </c>
      <c r="E108" s="221">
        <v>9.1000000000000004E-3</v>
      </c>
    </row>
    <row r="109" spans="1:5" x14ac:dyDescent="0.2">
      <c r="A109" s="222"/>
      <c r="B109" s="222" t="s">
        <v>631</v>
      </c>
      <c r="C109" s="223">
        <v>146488</v>
      </c>
      <c r="D109" s="223">
        <v>1454</v>
      </c>
      <c r="E109" s="218">
        <v>0.01</v>
      </c>
    </row>
    <row r="110" spans="1:5" x14ac:dyDescent="0.2">
      <c r="A110" s="222"/>
      <c r="B110" s="222" t="s">
        <v>632</v>
      </c>
      <c r="C110" s="223">
        <v>145349</v>
      </c>
      <c r="D110" s="223">
        <v>-1139</v>
      </c>
      <c r="E110" s="218">
        <v>-7.7999999999999996E-3</v>
      </c>
    </row>
  </sheetData>
  <mergeCells count="1">
    <mergeCell ref="H1:I1"/>
  </mergeCells>
  <hyperlinks>
    <hyperlink ref="H1:I1" location="Index!A1" display="Regresar al Índice" xr:uid="{4BFEBD4F-8C02-48BF-900F-E694F8EAF9D5}"/>
  </hyperlink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E67B6-8B18-46BC-B79A-5359F5D9A93B}">
  <sheetPr codeName="Hoja72"/>
  <dimension ref="A1:I110"/>
  <sheetViews>
    <sheetView workbookViewId="0"/>
  </sheetViews>
  <sheetFormatPr baseColWidth="10" defaultRowHeight="12.75" x14ac:dyDescent="0.2"/>
  <cols>
    <col min="1" max="2" width="11.7109375" style="82" customWidth="1"/>
    <col min="3" max="3" width="13.7109375" style="82" customWidth="1"/>
    <col min="4" max="5" width="15.7109375" style="82" customWidth="1"/>
    <col min="6" max="16384" width="11.42578125" style="82"/>
  </cols>
  <sheetData>
    <row r="1" spans="1:9" ht="15" x14ac:dyDescent="0.25">
      <c r="A1" s="27" t="s">
        <v>1879</v>
      </c>
      <c r="H1" s="151" t="s">
        <v>1294</v>
      </c>
      <c r="I1" s="151"/>
    </row>
    <row r="2" spans="1:9" x14ac:dyDescent="0.2">
      <c r="A2" s="82" t="s">
        <v>1576</v>
      </c>
    </row>
    <row r="6" spans="1:9" ht="30" customHeight="1" x14ac:dyDescent="0.2">
      <c r="A6" s="257" t="s">
        <v>285</v>
      </c>
      <c r="B6" s="257" t="s">
        <v>329</v>
      </c>
      <c r="C6" s="257" t="s">
        <v>1577</v>
      </c>
      <c r="D6" s="257" t="s">
        <v>995</v>
      </c>
      <c r="E6" s="257" t="s">
        <v>992</v>
      </c>
    </row>
    <row r="7" spans="1:9" x14ac:dyDescent="0.2">
      <c r="A7" s="222">
        <v>2015</v>
      </c>
      <c r="B7" s="222" t="s">
        <v>1055</v>
      </c>
      <c r="C7" s="223">
        <v>105324</v>
      </c>
      <c r="D7" s="223">
        <v>2873</v>
      </c>
      <c r="E7" s="218">
        <v>2.8000000000000001E-2</v>
      </c>
    </row>
    <row r="8" spans="1:9" x14ac:dyDescent="0.2">
      <c r="A8" s="224"/>
      <c r="B8" s="224" t="s">
        <v>623</v>
      </c>
      <c r="C8" s="225">
        <v>106367</v>
      </c>
      <c r="D8" s="225">
        <v>3082</v>
      </c>
      <c r="E8" s="221">
        <v>2.98E-2</v>
      </c>
    </row>
    <row r="9" spans="1:9" x14ac:dyDescent="0.2">
      <c r="A9" s="222"/>
      <c r="B9" s="222" t="s">
        <v>625</v>
      </c>
      <c r="C9" s="223">
        <v>106891</v>
      </c>
      <c r="D9" s="223">
        <v>3514</v>
      </c>
      <c r="E9" s="218">
        <v>3.4000000000000002E-2</v>
      </c>
    </row>
    <row r="10" spans="1:9" x14ac:dyDescent="0.2">
      <c r="A10" s="224"/>
      <c r="B10" s="224" t="s">
        <v>627</v>
      </c>
      <c r="C10" s="225">
        <v>107285</v>
      </c>
      <c r="D10" s="225">
        <v>4807</v>
      </c>
      <c r="E10" s="221">
        <v>4.6899999999999997E-2</v>
      </c>
    </row>
    <row r="11" spans="1:9" x14ac:dyDescent="0.2">
      <c r="A11" s="222"/>
      <c r="B11" s="222" t="s">
        <v>629</v>
      </c>
      <c r="C11" s="223">
        <v>106928</v>
      </c>
      <c r="D11" s="223">
        <v>5108</v>
      </c>
      <c r="E11" s="218">
        <v>5.0200000000000002E-2</v>
      </c>
    </row>
    <row r="12" spans="1:9" x14ac:dyDescent="0.2">
      <c r="A12" s="224"/>
      <c r="B12" s="224" t="s">
        <v>630</v>
      </c>
      <c r="C12" s="225">
        <v>106609</v>
      </c>
      <c r="D12" s="225">
        <v>3922</v>
      </c>
      <c r="E12" s="221">
        <v>3.8199999999999998E-2</v>
      </c>
    </row>
    <row r="13" spans="1:9" x14ac:dyDescent="0.2">
      <c r="A13" s="222"/>
      <c r="B13" s="222" t="s">
        <v>631</v>
      </c>
      <c r="C13" s="223">
        <v>108348</v>
      </c>
      <c r="D13" s="223">
        <v>4010</v>
      </c>
      <c r="E13" s="218">
        <v>3.8399999999999997E-2</v>
      </c>
    </row>
    <row r="14" spans="1:9" x14ac:dyDescent="0.2">
      <c r="A14" s="224"/>
      <c r="B14" s="224" t="s">
        <v>632</v>
      </c>
      <c r="C14" s="225">
        <v>108082</v>
      </c>
      <c r="D14" s="225">
        <v>4657</v>
      </c>
      <c r="E14" s="221">
        <v>4.4999999999999998E-2</v>
      </c>
    </row>
    <row r="15" spans="1:9" x14ac:dyDescent="0.2">
      <c r="A15" s="222"/>
      <c r="B15" s="222" t="s">
        <v>1056</v>
      </c>
      <c r="C15" s="223">
        <v>108492</v>
      </c>
      <c r="D15" s="223">
        <v>5970</v>
      </c>
      <c r="E15" s="218">
        <v>5.8200000000000002E-2</v>
      </c>
    </row>
    <row r="16" spans="1:9" x14ac:dyDescent="0.2">
      <c r="A16" s="224"/>
      <c r="B16" s="224" t="s">
        <v>636</v>
      </c>
      <c r="C16" s="225">
        <v>110258</v>
      </c>
      <c r="D16" s="225">
        <v>6691</v>
      </c>
      <c r="E16" s="221">
        <v>6.4600000000000005E-2</v>
      </c>
    </row>
    <row r="17" spans="1:5" x14ac:dyDescent="0.2">
      <c r="A17" s="222"/>
      <c r="B17" s="222" t="s">
        <v>638</v>
      </c>
      <c r="C17" s="223">
        <v>112567</v>
      </c>
      <c r="D17" s="223">
        <v>6584</v>
      </c>
      <c r="E17" s="218">
        <v>6.2100000000000002E-2</v>
      </c>
    </row>
    <row r="18" spans="1:5" x14ac:dyDescent="0.2">
      <c r="A18" s="224"/>
      <c r="B18" s="224" t="s">
        <v>640</v>
      </c>
      <c r="C18" s="225">
        <v>112703</v>
      </c>
      <c r="D18" s="225">
        <v>6523</v>
      </c>
      <c r="E18" s="221">
        <v>6.1400000000000003E-2</v>
      </c>
    </row>
    <row r="19" spans="1:5" x14ac:dyDescent="0.2">
      <c r="A19" s="222">
        <v>2016</v>
      </c>
      <c r="B19" s="222" t="s">
        <v>1055</v>
      </c>
      <c r="C19" s="223">
        <v>112089</v>
      </c>
      <c r="D19" s="223">
        <v>6765</v>
      </c>
      <c r="E19" s="218">
        <v>6.4199999999999993E-2</v>
      </c>
    </row>
    <row r="20" spans="1:5" x14ac:dyDescent="0.2">
      <c r="A20" s="224"/>
      <c r="B20" s="224" t="s">
        <v>623</v>
      </c>
      <c r="C20" s="225">
        <v>113118</v>
      </c>
      <c r="D20" s="225">
        <v>6751</v>
      </c>
      <c r="E20" s="221">
        <v>6.3500000000000001E-2</v>
      </c>
    </row>
    <row r="21" spans="1:5" x14ac:dyDescent="0.2">
      <c r="A21" s="222"/>
      <c r="B21" s="222" t="s">
        <v>625</v>
      </c>
      <c r="C21" s="223">
        <v>113279</v>
      </c>
      <c r="D21" s="223">
        <v>6388</v>
      </c>
      <c r="E21" s="218">
        <v>5.9799999999999999E-2</v>
      </c>
    </row>
    <row r="22" spans="1:5" x14ac:dyDescent="0.2">
      <c r="A22" s="224"/>
      <c r="B22" s="224" t="s">
        <v>627</v>
      </c>
      <c r="C22" s="225">
        <v>112873</v>
      </c>
      <c r="D22" s="225">
        <v>5588</v>
      </c>
      <c r="E22" s="221">
        <v>5.21E-2</v>
      </c>
    </row>
    <row r="23" spans="1:5" x14ac:dyDescent="0.2">
      <c r="A23" s="222"/>
      <c r="B23" s="222" t="s">
        <v>629</v>
      </c>
      <c r="C23" s="223">
        <v>112578</v>
      </c>
      <c r="D23" s="223">
        <v>5650</v>
      </c>
      <c r="E23" s="218">
        <v>5.28E-2</v>
      </c>
    </row>
    <row r="24" spans="1:5" x14ac:dyDescent="0.2">
      <c r="A24" s="224"/>
      <c r="B24" s="224" t="s">
        <v>630</v>
      </c>
      <c r="C24" s="225">
        <v>113340</v>
      </c>
      <c r="D24" s="225">
        <v>6731</v>
      </c>
      <c r="E24" s="221">
        <v>6.3100000000000003E-2</v>
      </c>
    </row>
    <row r="25" spans="1:5" x14ac:dyDescent="0.2">
      <c r="A25" s="222"/>
      <c r="B25" s="222" t="s">
        <v>631</v>
      </c>
      <c r="C25" s="223">
        <v>114966</v>
      </c>
      <c r="D25" s="223">
        <v>6618</v>
      </c>
      <c r="E25" s="218">
        <v>6.1100000000000002E-2</v>
      </c>
    </row>
    <row r="26" spans="1:5" x14ac:dyDescent="0.2">
      <c r="A26" s="224"/>
      <c r="B26" s="224" t="s">
        <v>632</v>
      </c>
      <c r="C26" s="225">
        <v>113363</v>
      </c>
      <c r="D26" s="225">
        <v>5281</v>
      </c>
      <c r="E26" s="221">
        <v>4.8899999999999999E-2</v>
      </c>
    </row>
    <row r="27" spans="1:5" x14ac:dyDescent="0.2">
      <c r="A27" s="222"/>
      <c r="B27" s="222" t="s">
        <v>1056</v>
      </c>
      <c r="C27" s="223">
        <v>113523</v>
      </c>
      <c r="D27" s="223">
        <v>5031</v>
      </c>
      <c r="E27" s="218">
        <v>4.6399999999999997E-2</v>
      </c>
    </row>
    <row r="28" spans="1:5" x14ac:dyDescent="0.2">
      <c r="A28" s="224"/>
      <c r="B28" s="224" t="s">
        <v>636</v>
      </c>
      <c r="C28" s="225">
        <v>114143</v>
      </c>
      <c r="D28" s="225">
        <v>3885</v>
      </c>
      <c r="E28" s="221">
        <v>3.5200000000000002E-2</v>
      </c>
    </row>
    <row r="29" spans="1:5" x14ac:dyDescent="0.2">
      <c r="A29" s="222"/>
      <c r="B29" s="222" t="s">
        <v>638</v>
      </c>
      <c r="C29" s="223">
        <v>115374</v>
      </c>
      <c r="D29" s="223">
        <v>2807</v>
      </c>
      <c r="E29" s="218">
        <v>2.4899999999999999E-2</v>
      </c>
    </row>
    <row r="30" spans="1:5" x14ac:dyDescent="0.2">
      <c r="A30" s="224"/>
      <c r="B30" s="224" t="s">
        <v>640</v>
      </c>
      <c r="C30" s="225">
        <v>115738</v>
      </c>
      <c r="D30" s="225">
        <v>3035</v>
      </c>
      <c r="E30" s="221">
        <v>2.69E-2</v>
      </c>
    </row>
    <row r="31" spans="1:5" x14ac:dyDescent="0.2">
      <c r="A31" s="222">
        <v>2017</v>
      </c>
      <c r="B31" s="222" t="s">
        <v>1055</v>
      </c>
      <c r="C31" s="223">
        <v>116118</v>
      </c>
      <c r="D31" s="223">
        <v>4029</v>
      </c>
      <c r="E31" s="218">
        <v>3.5900000000000001E-2</v>
      </c>
    </row>
    <row r="32" spans="1:5" x14ac:dyDescent="0.2">
      <c r="A32" s="224"/>
      <c r="B32" s="224" t="s">
        <v>623</v>
      </c>
      <c r="C32" s="225">
        <v>117662</v>
      </c>
      <c r="D32" s="225">
        <v>4544</v>
      </c>
      <c r="E32" s="221">
        <v>4.02E-2</v>
      </c>
    </row>
    <row r="33" spans="1:5" x14ac:dyDescent="0.2">
      <c r="A33" s="222"/>
      <c r="B33" s="222" t="s">
        <v>625</v>
      </c>
      <c r="C33" s="223">
        <v>118916</v>
      </c>
      <c r="D33" s="223">
        <v>5637</v>
      </c>
      <c r="E33" s="218">
        <v>4.9799999999999997E-2</v>
      </c>
    </row>
    <row r="34" spans="1:5" x14ac:dyDescent="0.2">
      <c r="A34" s="224"/>
      <c r="B34" s="224" t="s">
        <v>627</v>
      </c>
      <c r="C34" s="225">
        <v>118516</v>
      </c>
      <c r="D34" s="225">
        <v>5643</v>
      </c>
      <c r="E34" s="221">
        <v>0.05</v>
      </c>
    </row>
    <row r="35" spans="1:5" x14ac:dyDescent="0.2">
      <c r="A35" s="222"/>
      <c r="B35" s="222" t="s">
        <v>629</v>
      </c>
      <c r="C35" s="223">
        <v>117677</v>
      </c>
      <c r="D35" s="223">
        <v>5099</v>
      </c>
      <c r="E35" s="218">
        <v>4.53E-2</v>
      </c>
    </row>
    <row r="36" spans="1:5" x14ac:dyDescent="0.2">
      <c r="A36" s="224"/>
      <c r="B36" s="224" t="s">
        <v>630</v>
      </c>
      <c r="C36" s="225">
        <v>118993</v>
      </c>
      <c r="D36" s="225">
        <v>5653</v>
      </c>
      <c r="E36" s="221">
        <v>4.99E-2</v>
      </c>
    </row>
    <row r="37" spans="1:5" x14ac:dyDescent="0.2">
      <c r="A37" s="222"/>
      <c r="B37" s="222" t="s">
        <v>631</v>
      </c>
      <c r="C37" s="223">
        <v>121169</v>
      </c>
      <c r="D37" s="223">
        <v>6203</v>
      </c>
      <c r="E37" s="218">
        <v>5.3999999999999999E-2</v>
      </c>
    </row>
    <row r="38" spans="1:5" x14ac:dyDescent="0.2">
      <c r="A38" s="224"/>
      <c r="B38" s="224" t="s">
        <v>632</v>
      </c>
      <c r="C38" s="225">
        <v>121224</v>
      </c>
      <c r="D38" s="225">
        <v>7861</v>
      </c>
      <c r="E38" s="221">
        <v>6.93E-2</v>
      </c>
    </row>
    <row r="39" spans="1:5" x14ac:dyDescent="0.2">
      <c r="A39" s="222"/>
      <c r="B39" s="222" t="s">
        <v>1056</v>
      </c>
      <c r="C39" s="223">
        <v>121311</v>
      </c>
      <c r="D39" s="223">
        <v>7788</v>
      </c>
      <c r="E39" s="218">
        <v>6.8599999999999994E-2</v>
      </c>
    </row>
    <row r="40" spans="1:5" x14ac:dyDescent="0.2">
      <c r="A40" s="224"/>
      <c r="B40" s="224" t="s">
        <v>636</v>
      </c>
      <c r="C40" s="225">
        <v>121963</v>
      </c>
      <c r="D40" s="225">
        <v>7820</v>
      </c>
      <c r="E40" s="221">
        <v>6.8500000000000005E-2</v>
      </c>
    </row>
    <row r="41" spans="1:5" x14ac:dyDescent="0.2">
      <c r="A41" s="222"/>
      <c r="B41" s="222" t="s">
        <v>638</v>
      </c>
      <c r="C41" s="223">
        <v>123560</v>
      </c>
      <c r="D41" s="223">
        <v>8186</v>
      </c>
      <c r="E41" s="218">
        <v>7.0999999999999994E-2</v>
      </c>
    </row>
    <row r="42" spans="1:5" x14ac:dyDescent="0.2">
      <c r="A42" s="224"/>
      <c r="B42" s="224" t="s">
        <v>640</v>
      </c>
      <c r="C42" s="225">
        <v>122756</v>
      </c>
      <c r="D42" s="225">
        <v>7018</v>
      </c>
      <c r="E42" s="221">
        <v>6.0600000000000001E-2</v>
      </c>
    </row>
    <row r="43" spans="1:5" x14ac:dyDescent="0.2">
      <c r="A43" s="222">
        <v>2018</v>
      </c>
      <c r="B43" s="222" t="s">
        <v>1055</v>
      </c>
      <c r="C43" s="223">
        <v>122331</v>
      </c>
      <c r="D43" s="223">
        <v>6213</v>
      </c>
      <c r="E43" s="218">
        <v>5.3499999999999999E-2</v>
      </c>
    </row>
    <row r="44" spans="1:5" x14ac:dyDescent="0.2">
      <c r="A44" s="224"/>
      <c r="B44" s="224" t="s">
        <v>623</v>
      </c>
      <c r="C44" s="225">
        <v>122603</v>
      </c>
      <c r="D44" s="225">
        <v>4941</v>
      </c>
      <c r="E44" s="221">
        <v>4.2000000000000003E-2</v>
      </c>
    </row>
    <row r="45" spans="1:5" x14ac:dyDescent="0.2">
      <c r="A45" s="222"/>
      <c r="B45" s="222" t="s">
        <v>625</v>
      </c>
      <c r="C45" s="223">
        <v>122822</v>
      </c>
      <c r="D45" s="223">
        <v>3906</v>
      </c>
      <c r="E45" s="218">
        <v>3.2800000000000003E-2</v>
      </c>
    </row>
    <row r="46" spans="1:5" x14ac:dyDescent="0.2">
      <c r="A46" s="224"/>
      <c r="B46" s="224" t="s">
        <v>627</v>
      </c>
      <c r="C46" s="225">
        <v>122918</v>
      </c>
      <c r="D46" s="225">
        <v>4402</v>
      </c>
      <c r="E46" s="221">
        <v>3.7100000000000001E-2</v>
      </c>
    </row>
    <row r="47" spans="1:5" x14ac:dyDescent="0.2">
      <c r="A47" s="222"/>
      <c r="B47" s="222" t="s">
        <v>629</v>
      </c>
      <c r="C47" s="223">
        <v>122079</v>
      </c>
      <c r="D47" s="223">
        <v>4402</v>
      </c>
      <c r="E47" s="218">
        <v>3.7400000000000003E-2</v>
      </c>
    </row>
    <row r="48" spans="1:5" x14ac:dyDescent="0.2">
      <c r="A48" s="224"/>
      <c r="B48" s="224" t="s">
        <v>630</v>
      </c>
      <c r="C48" s="225">
        <v>122022</v>
      </c>
      <c r="D48" s="225">
        <v>3029</v>
      </c>
      <c r="E48" s="221">
        <v>2.5499999999999998E-2</v>
      </c>
    </row>
    <row r="49" spans="1:5" x14ac:dyDescent="0.2">
      <c r="A49" s="222"/>
      <c r="B49" s="222" t="s">
        <v>631</v>
      </c>
      <c r="C49" s="223">
        <v>122975</v>
      </c>
      <c r="D49" s="223">
        <v>1806</v>
      </c>
      <c r="E49" s="218">
        <v>1.49E-2</v>
      </c>
    </row>
    <row r="50" spans="1:5" x14ac:dyDescent="0.2">
      <c r="A50" s="224"/>
      <c r="B50" s="224" t="s">
        <v>632</v>
      </c>
      <c r="C50" s="225">
        <v>122836</v>
      </c>
      <c r="D50" s="225">
        <v>1612</v>
      </c>
      <c r="E50" s="221">
        <v>1.3299999999999999E-2</v>
      </c>
    </row>
    <row r="51" spans="1:5" x14ac:dyDescent="0.2">
      <c r="A51" s="222"/>
      <c r="B51" s="222" t="s">
        <v>1056</v>
      </c>
      <c r="C51" s="223">
        <v>123233</v>
      </c>
      <c r="D51" s="223">
        <v>1922</v>
      </c>
      <c r="E51" s="218">
        <v>1.5800000000000002E-2</v>
      </c>
    </row>
    <row r="52" spans="1:5" x14ac:dyDescent="0.2">
      <c r="A52" s="224"/>
      <c r="B52" s="224" t="s">
        <v>636</v>
      </c>
      <c r="C52" s="225">
        <v>124543</v>
      </c>
      <c r="D52" s="225">
        <v>2580</v>
      </c>
      <c r="E52" s="221">
        <v>2.12E-2</v>
      </c>
    </row>
    <row r="53" spans="1:5" x14ac:dyDescent="0.2">
      <c r="A53" s="222"/>
      <c r="B53" s="222" t="s">
        <v>638</v>
      </c>
      <c r="C53" s="223">
        <v>125780</v>
      </c>
      <c r="D53" s="223">
        <v>2220</v>
      </c>
      <c r="E53" s="218">
        <v>1.7999999999999999E-2</v>
      </c>
    </row>
    <row r="54" spans="1:5" x14ac:dyDescent="0.2">
      <c r="A54" s="224"/>
      <c r="B54" s="224" t="s">
        <v>640</v>
      </c>
      <c r="C54" s="225">
        <v>125509</v>
      </c>
      <c r="D54" s="225">
        <v>2753</v>
      </c>
      <c r="E54" s="221">
        <v>2.24E-2</v>
      </c>
    </row>
    <row r="55" spans="1:5" x14ac:dyDescent="0.2">
      <c r="A55" s="222">
        <v>2019</v>
      </c>
      <c r="B55" s="222" t="s">
        <v>1055</v>
      </c>
      <c r="C55" s="223">
        <v>125514</v>
      </c>
      <c r="D55" s="223">
        <v>3183</v>
      </c>
      <c r="E55" s="218">
        <v>2.5999999999999999E-2</v>
      </c>
    </row>
    <row r="56" spans="1:5" x14ac:dyDescent="0.2">
      <c r="A56" s="224"/>
      <c r="B56" s="224" t="s">
        <v>623</v>
      </c>
      <c r="C56" s="225">
        <v>126770</v>
      </c>
      <c r="D56" s="225">
        <v>4167</v>
      </c>
      <c r="E56" s="221">
        <v>3.4000000000000002E-2</v>
      </c>
    </row>
    <row r="57" spans="1:5" x14ac:dyDescent="0.2">
      <c r="A57" s="222"/>
      <c r="B57" s="222" t="s">
        <v>625</v>
      </c>
      <c r="C57" s="223">
        <v>127506</v>
      </c>
      <c r="D57" s="223">
        <v>4684</v>
      </c>
      <c r="E57" s="218">
        <v>3.8100000000000002E-2</v>
      </c>
    </row>
    <row r="58" spans="1:5" x14ac:dyDescent="0.2">
      <c r="A58" s="224"/>
      <c r="B58" s="224" t="s">
        <v>627</v>
      </c>
      <c r="C58" s="225">
        <v>128837</v>
      </c>
      <c r="D58" s="225">
        <v>5919</v>
      </c>
      <c r="E58" s="221">
        <v>4.82E-2</v>
      </c>
    </row>
    <row r="59" spans="1:5" x14ac:dyDescent="0.2">
      <c r="A59" s="222"/>
      <c r="B59" s="222" t="s">
        <v>629</v>
      </c>
      <c r="C59" s="223">
        <v>128606</v>
      </c>
      <c r="D59" s="223">
        <v>6527</v>
      </c>
      <c r="E59" s="218">
        <v>5.3499999999999999E-2</v>
      </c>
    </row>
    <row r="60" spans="1:5" x14ac:dyDescent="0.2">
      <c r="A60" s="224"/>
      <c r="B60" s="224" t="s">
        <v>630</v>
      </c>
      <c r="C60" s="225">
        <v>129478</v>
      </c>
      <c r="D60" s="225">
        <v>7456</v>
      </c>
      <c r="E60" s="221">
        <v>6.1100000000000002E-2</v>
      </c>
    </row>
    <row r="61" spans="1:5" x14ac:dyDescent="0.2">
      <c r="A61" s="222"/>
      <c r="B61" s="222" t="s">
        <v>631</v>
      </c>
      <c r="C61" s="223">
        <v>130724</v>
      </c>
      <c r="D61" s="223">
        <v>7749</v>
      </c>
      <c r="E61" s="218">
        <v>6.3E-2</v>
      </c>
    </row>
    <row r="62" spans="1:5" x14ac:dyDescent="0.2">
      <c r="A62" s="224"/>
      <c r="B62" s="224" t="s">
        <v>632</v>
      </c>
      <c r="C62" s="225">
        <v>129151</v>
      </c>
      <c r="D62" s="225">
        <v>6315</v>
      </c>
      <c r="E62" s="221">
        <v>5.1400000000000001E-2</v>
      </c>
    </row>
    <row r="63" spans="1:5" x14ac:dyDescent="0.2">
      <c r="A63" s="222"/>
      <c r="B63" s="222" t="s">
        <v>1056</v>
      </c>
      <c r="C63" s="223">
        <v>129378</v>
      </c>
      <c r="D63" s="223">
        <v>6145</v>
      </c>
      <c r="E63" s="218">
        <v>4.99E-2</v>
      </c>
    </row>
    <row r="64" spans="1:5" x14ac:dyDescent="0.2">
      <c r="A64" s="224"/>
      <c r="B64" s="224" t="s">
        <v>636</v>
      </c>
      <c r="C64" s="225">
        <v>130695</v>
      </c>
      <c r="D64" s="225">
        <v>6152</v>
      </c>
      <c r="E64" s="221">
        <v>4.9399999999999999E-2</v>
      </c>
    </row>
    <row r="65" spans="1:5" x14ac:dyDescent="0.2">
      <c r="A65" s="222"/>
      <c r="B65" s="222" t="s">
        <v>638</v>
      </c>
      <c r="C65" s="223">
        <v>131903</v>
      </c>
      <c r="D65" s="223">
        <v>6123</v>
      </c>
      <c r="E65" s="218">
        <v>4.87E-2</v>
      </c>
    </row>
    <row r="66" spans="1:5" x14ac:dyDescent="0.2">
      <c r="A66" s="224"/>
      <c r="B66" s="224" t="s">
        <v>640</v>
      </c>
      <c r="C66" s="225">
        <v>130985</v>
      </c>
      <c r="D66" s="225">
        <v>5476</v>
      </c>
      <c r="E66" s="221">
        <v>4.36E-2</v>
      </c>
    </row>
    <row r="67" spans="1:5" x14ac:dyDescent="0.2">
      <c r="A67" s="222">
        <v>2020</v>
      </c>
      <c r="B67" s="222" t="s">
        <v>1055</v>
      </c>
      <c r="C67" s="223">
        <v>130255</v>
      </c>
      <c r="D67" s="223">
        <v>4741</v>
      </c>
      <c r="E67" s="218">
        <v>3.78E-2</v>
      </c>
    </row>
    <row r="68" spans="1:5" x14ac:dyDescent="0.2">
      <c r="A68" s="224"/>
      <c r="B68" s="224" t="s">
        <v>623</v>
      </c>
      <c r="C68" s="225">
        <v>131946</v>
      </c>
      <c r="D68" s="225">
        <v>5176</v>
      </c>
      <c r="E68" s="221">
        <v>4.0800000000000003E-2</v>
      </c>
    </row>
    <row r="69" spans="1:5" x14ac:dyDescent="0.2">
      <c r="A69" s="222"/>
      <c r="B69" s="222" t="s">
        <v>625</v>
      </c>
      <c r="C69" s="223">
        <v>127827</v>
      </c>
      <c r="D69" s="222">
        <v>321</v>
      </c>
      <c r="E69" s="218">
        <v>2.5000000000000001E-3</v>
      </c>
    </row>
    <row r="70" spans="1:5" x14ac:dyDescent="0.2">
      <c r="A70" s="224"/>
      <c r="B70" s="224" t="s">
        <v>627</v>
      </c>
      <c r="C70" s="225">
        <v>117956</v>
      </c>
      <c r="D70" s="225">
        <v>-10881</v>
      </c>
      <c r="E70" s="221">
        <v>-8.4500000000000006E-2</v>
      </c>
    </row>
    <row r="71" spans="1:5" x14ac:dyDescent="0.2">
      <c r="A71" s="222"/>
      <c r="B71" s="222" t="s">
        <v>629</v>
      </c>
      <c r="C71" s="223">
        <v>113515</v>
      </c>
      <c r="D71" s="223">
        <v>-15091</v>
      </c>
      <c r="E71" s="218">
        <v>-0.1173</v>
      </c>
    </row>
    <row r="72" spans="1:5" x14ac:dyDescent="0.2">
      <c r="A72" s="224"/>
      <c r="B72" s="224" t="s">
        <v>630</v>
      </c>
      <c r="C72" s="225">
        <v>110253</v>
      </c>
      <c r="D72" s="225">
        <v>-19225</v>
      </c>
      <c r="E72" s="221">
        <v>-0.14849999999999999</v>
      </c>
    </row>
    <row r="73" spans="1:5" x14ac:dyDescent="0.2">
      <c r="A73" s="222"/>
      <c r="B73" s="222" t="s">
        <v>631</v>
      </c>
      <c r="C73" s="223">
        <v>110007</v>
      </c>
      <c r="D73" s="223">
        <v>-20717</v>
      </c>
      <c r="E73" s="218">
        <v>-0.1585</v>
      </c>
    </row>
    <row r="74" spans="1:5" x14ac:dyDescent="0.2">
      <c r="A74" s="224"/>
      <c r="B74" s="224" t="s">
        <v>632</v>
      </c>
      <c r="C74" s="225">
        <v>109718</v>
      </c>
      <c r="D74" s="225">
        <v>-19433</v>
      </c>
      <c r="E74" s="221">
        <v>-0.15049999999999999</v>
      </c>
    </row>
    <row r="75" spans="1:5" x14ac:dyDescent="0.2">
      <c r="A75" s="222"/>
      <c r="B75" s="222" t="s">
        <v>1056</v>
      </c>
      <c r="C75" s="223">
        <v>109645</v>
      </c>
      <c r="D75" s="223">
        <v>-19733</v>
      </c>
      <c r="E75" s="218">
        <v>-0.1525</v>
      </c>
    </row>
    <row r="76" spans="1:5" x14ac:dyDescent="0.2">
      <c r="A76" s="224"/>
      <c r="B76" s="224" t="s">
        <v>636</v>
      </c>
      <c r="C76" s="225">
        <v>111091</v>
      </c>
      <c r="D76" s="225">
        <v>-19604</v>
      </c>
      <c r="E76" s="221">
        <v>-0.15</v>
      </c>
    </row>
    <row r="77" spans="1:5" x14ac:dyDescent="0.2">
      <c r="A77" s="222"/>
      <c r="B77" s="222" t="s">
        <v>638</v>
      </c>
      <c r="C77" s="223">
        <v>112630</v>
      </c>
      <c r="D77" s="223">
        <v>-19273</v>
      </c>
      <c r="E77" s="218">
        <v>-0.14610000000000001</v>
      </c>
    </row>
    <row r="78" spans="1:5" x14ac:dyDescent="0.2">
      <c r="A78" s="224"/>
      <c r="B78" s="224" t="s">
        <v>640</v>
      </c>
      <c r="C78" s="225">
        <v>112226</v>
      </c>
      <c r="D78" s="225">
        <v>-18759</v>
      </c>
      <c r="E78" s="221">
        <v>-0.14319999999999999</v>
      </c>
    </row>
    <row r="79" spans="1:5" x14ac:dyDescent="0.2">
      <c r="A79" s="222">
        <v>2021</v>
      </c>
      <c r="B79" s="222" t="s">
        <v>1055</v>
      </c>
      <c r="C79" s="223">
        <v>110277</v>
      </c>
      <c r="D79" s="223">
        <v>-19978</v>
      </c>
      <c r="E79" s="218">
        <v>-0.15340000000000001</v>
      </c>
    </row>
    <row r="80" spans="1:5" x14ac:dyDescent="0.2">
      <c r="A80" s="224"/>
      <c r="B80" s="224" t="s">
        <v>623</v>
      </c>
      <c r="C80" s="225">
        <v>109926</v>
      </c>
      <c r="D80" s="225">
        <v>-22020</v>
      </c>
      <c r="E80" s="221">
        <v>-0.16689999999999999</v>
      </c>
    </row>
    <row r="81" spans="1:5" x14ac:dyDescent="0.2">
      <c r="A81" s="222"/>
      <c r="B81" s="222" t="s">
        <v>625</v>
      </c>
      <c r="C81" s="223">
        <v>110564</v>
      </c>
      <c r="D81" s="223">
        <v>-17263</v>
      </c>
      <c r="E81" s="218">
        <v>-0.13500000000000001</v>
      </c>
    </row>
    <row r="82" spans="1:5" x14ac:dyDescent="0.2">
      <c r="A82" s="224"/>
      <c r="B82" s="224" t="s">
        <v>627</v>
      </c>
      <c r="C82" s="225">
        <v>111454</v>
      </c>
      <c r="D82" s="225">
        <v>-6502</v>
      </c>
      <c r="E82" s="221">
        <v>-5.5100000000000003E-2</v>
      </c>
    </row>
    <row r="83" spans="1:5" x14ac:dyDescent="0.2">
      <c r="A83" s="222"/>
      <c r="B83" s="222" t="s">
        <v>629</v>
      </c>
      <c r="C83" s="223">
        <v>112774</v>
      </c>
      <c r="D83" s="222">
        <v>-741</v>
      </c>
      <c r="E83" s="218">
        <v>-6.4999999999999997E-3</v>
      </c>
    </row>
    <row r="84" spans="1:5" x14ac:dyDescent="0.2">
      <c r="A84" s="224"/>
      <c r="B84" s="224" t="s">
        <v>630</v>
      </c>
      <c r="C84" s="225">
        <v>117956</v>
      </c>
      <c r="D84" s="225">
        <v>7703</v>
      </c>
      <c r="E84" s="221">
        <v>6.9900000000000004E-2</v>
      </c>
    </row>
    <row r="85" spans="1:5" x14ac:dyDescent="0.2">
      <c r="A85" s="222"/>
      <c r="B85" s="222" t="s">
        <v>631</v>
      </c>
      <c r="C85" s="223">
        <v>123830</v>
      </c>
      <c r="D85" s="223">
        <v>13823</v>
      </c>
      <c r="E85" s="218">
        <v>0.12570000000000001</v>
      </c>
    </row>
    <row r="86" spans="1:5" x14ac:dyDescent="0.2">
      <c r="A86" s="224"/>
      <c r="B86" s="224" t="s">
        <v>632</v>
      </c>
      <c r="C86" s="225">
        <v>122663</v>
      </c>
      <c r="D86" s="225">
        <v>12945</v>
      </c>
      <c r="E86" s="221">
        <v>0.11799999999999999</v>
      </c>
    </row>
    <row r="87" spans="1:5" x14ac:dyDescent="0.2">
      <c r="A87" s="222"/>
      <c r="B87" s="222" t="s">
        <v>1056</v>
      </c>
      <c r="C87" s="223">
        <v>121731</v>
      </c>
      <c r="D87" s="223">
        <v>12086</v>
      </c>
      <c r="E87" s="218">
        <v>0.11020000000000001</v>
      </c>
    </row>
    <row r="88" spans="1:5" x14ac:dyDescent="0.2">
      <c r="A88" s="224"/>
      <c r="B88" s="224" t="s">
        <v>636</v>
      </c>
      <c r="C88" s="225">
        <v>123708</v>
      </c>
      <c r="D88" s="225">
        <v>12617</v>
      </c>
      <c r="E88" s="221">
        <v>0.11360000000000001</v>
      </c>
    </row>
    <row r="89" spans="1:5" x14ac:dyDescent="0.2">
      <c r="A89" s="222"/>
      <c r="B89" s="222" t="s">
        <v>638</v>
      </c>
      <c r="C89" s="223">
        <v>126082</v>
      </c>
      <c r="D89" s="223">
        <v>13452</v>
      </c>
      <c r="E89" s="218">
        <v>0.11940000000000001</v>
      </c>
    </row>
    <row r="90" spans="1:5" x14ac:dyDescent="0.2">
      <c r="A90" s="224"/>
      <c r="B90" s="224" t="s">
        <v>640</v>
      </c>
      <c r="C90" s="225">
        <v>126998</v>
      </c>
      <c r="D90" s="225">
        <v>14772</v>
      </c>
      <c r="E90" s="221">
        <v>0.13159999999999999</v>
      </c>
    </row>
    <row r="91" spans="1:5" x14ac:dyDescent="0.2">
      <c r="A91" s="222">
        <v>2022</v>
      </c>
      <c r="B91" s="222" t="s">
        <v>1055</v>
      </c>
      <c r="C91" s="223">
        <v>127062</v>
      </c>
      <c r="D91" s="223">
        <v>16785</v>
      </c>
      <c r="E91" s="218">
        <v>0.1522</v>
      </c>
    </row>
    <row r="92" spans="1:5" x14ac:dyDescent="0.2">
      <c r="A92" s="224"/>
      <c r="B92" s="224" t="s">
        <v>623</v>
      </c>
      <c r="C92" s="225">
        <v>128939</v>
      </c>
      <c r="D92" s="225">
        <v>19013</v>
      </c>
      <c r="E92" s="221">
        <v>0.17299999999999999</v>
      </c>
    </row>
    <row r="93" spans="1:5" x14ac:dyDescent="0.2">
      <c r="A93" s="222"/>
      <c r="B93" s="222" t="s">
        <v>625</v>
      </c>
      <c r="C93" s="223">
        <v>129615</v>
      </c>
      <c r="D93" s="223">
        <v>19051</v>
      </c>
      <c r="E93" s="218">
        <v>0.17230000000000001</v>
      </c>
    </row>
    <row r="94" spans="1:5" x14ac:dyDescent="0.2">
      <c r="A94" s="224"/>
      <c r="B94" s="224" t="s">
        <v>627</v>
      </c>
      <c r="C94" s="225">
        <v>130420</v>
      </c>
      <c r="D94" s="225">
        <v>18966</v>
      </c>
      <c r="E94" s="221">
        <v>0.17019999999999999</v>
      </c>
    </row>
    <row r="95" spans="1:5" x14ac:dyDescent="0.2">
      <c r="A95" s="222"/>
      <c r="B95" s="222" t="s">
        <v>629</v>
      </c>
      <c r="C95" s="223">
        <v>131075</v>
      </c>
      <c r="D95" s="223">
        <v>18301</v>
      </c>
      <c r="E95" s="218">
        <v>0.1623</v>
      </c>
    </row>
    <row r="96" spans="1:5" x14ac:dyDescent="0.2">
      <c r="A96" s="224"/>
      <c r="B96" s="224" t="s">
        <v>630</v>
      </c>
      <c r="C96" s="225">
        <v>132748</v>
      </c>
      <c r="D96" s="225">
        <v>14792</v>
      </c>
      <c r="E96" s="221">
        <v>0.12540000000000001</v>
      </c>
    </row>
    <row r="97" spans="1:5" x14ac:dyDescent="0.2">
      <c r="A97" s="222"/>
      <c r="B97" s="222" t="s">
        <v>631</v>
      </c>
      <c r="C97" s="223">
        <v>133487</v>
      </c>
      <c r="D97" s="223">
        <v>9657</v>
      </c>
      <c r="E97" s="218">
        <v>7.8E-2</v>
      </c>
    </row>
    <row r="98" spans="1:5" x14ac:dyDescent="0.2">
      <c r="A98" s="224"/>
      <c r="B98" s="224" t="s">
        <v>632</v>
      </c>
      <c r="C98" s="225">
        <v>133842</v>
      </c>
      <c r="D98" s="225">
        <v>11179</v>
      </c>
      <c r="E98" s="221">
        <v>9.11E-2</v>
      </c>
    </row>
    <row r="99" spans="1:5" x14ac:dyDescent="0.2">
      <c r="A99" s="222"/>
      <c r="B99" s="222" t="s">
        <v>1056</v>
      </c>
      <c r="C99" s="223">
        <v>135056</v>
      </c>
      <c r="D99" s="223">
        <v>13325</v>
      </c>
      <c r="E99" s="218">
        <v>0.1095</v>
      </c>
    </row>
    <row r="100" spans="1:5" x14ac:dyDescent="0.2">
      <c r="A100" s="224"/>
      <c r="B100" s="224" t="s">
        <v>636</v>
      </c>
      <c r="C100" s="225">
        <v>137270</v>
      </c>
      <c r="D100" s="225">
        <v>13562</v>
      </c>
      <c r="E100" s="221">
        <v>0.1096</v>
      </c>
    </row>
    <row r="101" spans="1:5" x14ac:dyDescent="0.2">
      <c r="A101" s="222"/>
      <c r="B101" s="222" t="s">
        <v>638</v>
      </c>
      <c r="C101" s="223">
        <v>139180</v>
      </c>
      <c r="D101" s="223">
        <v>13098</v>
      </c>
      <c r="E101" s="218">
        <v>0.10390000000000001</v>
      </c>
    </row>
    <row r="102" spans="1:5" x14ac:dyDescent="0.2">
      <c r="A102" s="224"/>
      <c r="B102" s="224" t="s">
        <v>640</v>
      </c>
      <c r="C102" s="225">
        <v>138762</v>
      </c>
      <c r="D102" s="225">
        <v>11764</v>
      </c>
      <c r="E102" s="221">
        <v>9.2600000000000002E-2</v>
      </c>
    </row>
    <row r="103" spans="1:5" x14ac:dyDescent="0.2">
      <c r="A103" s="222">
        <v>2023</v>
      </c>
      <c r="B103" s="222" t="s">
        <v>1055</v>
      </c>
      <c r="C103" s="223">
        <v>138891</v>
      </c>
      <c r="D103" s="223">
        <v>11829</v>
      </c>
      <c r="E103" s="218">
        <v>9.3100000000000002E-2</v>
      </c>
    </row>
    <row r="104" spans="1:5" x14ac:dyDescent="0.2">
      <c r="A104" s="224"/>
      <c r="B104" s="224" t="s">
        <v>623</v>
      </c>
      <c r="C104" s="225">
        <v>140132</v>
      </c>
      <c r="D104" s="225">
        <v>11193</v>
      </c>
      <c r="E104" s="221">
        <v>8.6800000000000002E-2</v>
      </c>
    </row>
    <row r="105" spans="1:5" x14ac:dyDescent="0.2">
      <c r="A105" s="222"/>
      <c r="B105" s="222" t="s">
        <v>625</v>
      </c>
      <c r="C105" s="223">
        <v>141747</v>
      </c>
      <c r="D105" s="223">
        <v>12132</v>
      </c>
      <c r="E105" s="218">
        <v>9.3600000000000003E-2</v>
      </c>
    </row>
    <row r="106" spans="1:5" x14ac:dyDescent="0.2">
      <c r="A106" s="224"/>
      <c r="B106" s="224" t="s">
        <v>627</v>
      </c>
      <c r="C106" s="225">
        <v>143025</v>
      </c>
      <c r="D106" s="225">
        <v>12605</v>
      </c>
      <c r="E106" s="221">
        <v>9.6600000000000005E-2</v>
      </c>
    </row>
    <row r="107" spans="1:5" x14ac:dyDescent="0.2">
      <c r="A107" s="222"/>
      <c r="B107" s="222" t="s">
        <v>629</v>
      </c>
      <c r="C107" s="223">
        <v>143730</v>
      </c>
      <c r="D107" s="223">
        <v>12655</v>
      </c>
      <c r="E107" s="218">
        <v>9.6500000000000002E-2</v>
      </c>
    </row>
    <row r="108" spans="1:5" x14ac:dyDescent="0.2">
      <c r="A108" s="224"/>
      <c r="B108" s="224" t="s">
        <v>630</v>
      </c>
      <c r="C108" s="225">
        <v>145034</v>
      </c>
      <c r="D108" s="225">
        <v>12286</v>
      </c>
      <c r="E108" s="221">
        <v>9.2600000000000002E-2</v>
      </c>
    </row>
    <row r="109" spans="1:5" x14ac:dyDescent="0.2">
      <c r="A109" s="222"/>
      <c r="B109" s="222" t="s">
        <v>631</v>
      </c>
      <c r="C109" s="223">
        <v>146488</v>
      </c>
      <c r="D109" s="223">
        <v>13001</v>
      </c>
      <c r="E109" s="218">
        <v>9.74E-2</v>
      </c>
    </row>
    <row r="110" spans="1:5" x14ac:dyDescent="0.2">
      <c r="A110" s="222"/>
      <c r="B110" s="222" t="s">
        <v>632</v>
      </c>
      <c r="C110" s="223">
        <v>145349</v>
      </c>
      <c r="D110" s="223">
        <v>11507</v>
      </c>
      <c r="E110" s="218">
        <v>8.5999999999999993E-2</v>
      </c>
    </row>
  </sheetData>
  <mergeCells count="1">
    <mergeCell ref="H1:I1"/>
  </mergeCells>
  <hyperlinks>
    <hyperlink ref="H1:I1" location="Index!A1" display="Regresar al Índice" xr:uid="{0FE328BE-8A35-49CF-B01E-F944FF05A4EE}"/>
  </hyperlink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6495C-65F3-4367-9154-1538C4D1A856}">
  <sheetPr codeName="Hoja73"/>
  <dimension ref="A1:P217"/>
  <sheetViews>
    <sheetView zoomScaleNormal="100" workbookViewId="0">
      <pane xSplit="11" topLeftCell="O1" activePane="topRight" state="frozen"/>
      <selection pane="topRight"/>
    </sheetView>
  </sheetViews>
  <sheetFormatPr baseColWidth="10" defaultColWidth="15.28515625" defaultRowHeight="12.75" x14ac:dyDescent="0.2"/>
  <cols>
    <col min="1" max="1" width="15.28515625" style="164"/>
    <col min="2" max="2" width="15.28515625" style="92"/>
    <col min="3" max="10" width="15.28515625" style="164"/>
    <col min="11" max="11" width="21.42578125" style="164" hidden="1" customWidth="1"/>
    <col min="12" max="12" width="13.85546875" style="164" hidden="1" customWidth="1"/>
    <col min="13" max="13" width="11.140625" style="164" hidden="1" customWidth="1"/>
    <col min="14" max="14" width="9.7109375" style="164" hidden="1" customWidth="1"/>
    <col min="15" max="15" width="9.7109375" style="164" customWidth="1"/>
    <col min="16" max="17" width="14.5703125" style="164" customWidth="1"/>
    <col min="18" max="22" width="15.28515625" style="164" customWidth="1"/>
    <col min="23" max="16384" width="15.28515625" style="164"/>
  </cols>
  <sheetData>
    <row r="1" spans="1:16" ht="15" x14ac:dyDescent="0.25">
      <c r="A1" s="27" t="s">
        <v>1880</v>
      </c>
      <c r="H1" s="151" t="s">
        <v>1294</v>
      </c>
      <c r="I1" s="151"/>
      <c r="O1" s="165"/>
      <c r="P1" s="165"/>
    </row>
    <row r="2" spans="1:16" x14ac:dyDescent="0.2">
      <c r="A2" s="82" t="s">
        <v>141</v>
      </c>
    </row>
    <row r="5" spans="1:16" x14ac:dyDescent="0.2">
      <c r="A5" s="164" t="s">
        <v>285</v>
      </c>
      <c r="B5" s="41" t="s">
        <v>286</v>
      </c>
      <c r="C5" s="175" t="s">
        <v>270</v>
      </c>
      <c r="D5" s="175" t="s">
        <v>287</v>
      </c>
      <c r="E5" s="175" t="s">
        <v>288</v>
      </c>
      <c r="F5" s="175" t="s">
        <v>289</v>
      </c>
      <c r="G5" s="175" t="s">
        <v>290</v>
      </c>
      <c r="H5" s="175" t="s">
        <v>274</v>
      </c>
      <c r="I5" s="175" t="s">
        <v>291</v>
      </c>
    </row>
    <row r="6" spans="1:16" ht="25.5" x14ac:dyDescent="0.2">
      <c r="A6" s="164">
        <v>2013</v>
      </c>
      <c r="B6" s="42">
        <v>70246</v>
      </c>
      <c r="C6" s="174">
        <v>282499</v>
      </c>
      <c r="D6" s="174">
        <v>98394</v>
      </c>
      <c r="E6" s="174">
        <v>9369</v>
      </c>
      <c r="F6" s="174">
        <v>347298</v>
      </c>
      <c r="G6" s="174">
        <v>3034</v>
      </c>
      <c r="H6" s="174">
        <v>523456</v>
      </c>
      <c r="I6" s="174">
        <v>62952</v>
      </c>
      <c r="K6" s="152" t="s">
        <v>292</v>
      </c>
      <c r="L6" s="175" t="s">
        <v>1100</v>
      </c>
      <c r="M6" s="177" t="s">
        <v>1786</v>
      </c>
    </row>
    <row r="7" spans="1:16" x14ac:dyDescent="0.2">
      <c r="A7" s="164">
        <v>2014</v>
      </c>
      <c r="B7" s="42">
        <v>77509</v>
      </c>
      <c r="C7" s="174">
        <v>295797</v>
      </c>
      <c r="D7" s="174">
        <v>107248</v>
      </c>
      <c r="E7" s="174">
        <v>9548</v>
      </c>
      <c r="F7" s="174">
        <v>363344</v>
      </c>
      <c r="G7" s="174">
        <v>2860</v>
      </c>
      <c r="H7" s="174">
        <v>540644</v>
      </c>
      <c r="I7" s="174">
        <v>66390</v>
      </c>
      <c r="K7" s="152" t="s">
        <v>286</v>
      </c>
      <c r="L7" s="164">
        <v>118708</v>
      </c>
      <c r="M7" s="164">
        <v>116045</v>
      </c>
      <c r="N7" s="93">
        <f>M7/$M$15</f>
        <v>5.8350840177679802E-2</v>
      </c>
      <c r="O7" s="178"/>
    </row>
    <row r="8" spans="1:16" x14ac:dyDescent="0.2">
      <c r="A8" s="164">
        <v>2015</v>
      </c>
      <c r="B8" s="42">
        <v>82606</v>
      </c>
      <c r="C8" s="174">
        <v>312586</v>
      </c>
      <c r="D8" s="174">
        <v>119587</v>
      </c>
      <c r="E8" s="174">
        <v>9329</v>
      </c>
      <c r="F8" s="174">
        <v>385457</v>
      </c>
      <c r="G8" s="174">
        <v>2875</v>
      </c>
      <c r="H8" s="174">
        <v>551836</v>
      </c>
      <c r="I8" s="174">
        <v>70979</v>
      </c>
      <c r="K8" s="152" t="s">
        <v>270</v>
      </c>
      <c r="L8" s="164">
        <v>399607</v>
      </c>
      <c r="M8" s="164">
        <v>411107</v>
      </c>
      <c r="N8" s="93">
        <f>M8/$M$15</f>
        <v>0.20671669484187524</v>
      </c>
      <c r="O8" s="178"/>
    </row>
    <row r="9" spans="1:16" x14ac:dyDescent="0.2">
      <c r="A9" s="164">
        <v>2016</v>
      </c>
      <c r="B9" s="42">
        <v>89558</v>
      </c>
      <c r="C9" s="174">
        <v>334254</v>
      </c>
      <c r="D9" s="174">
        <v>130890</v>
      </c>
      <c r="E9" s="174">
        <v>9329</v>
      </c>
      <c r="F9" s="174">
        <v>407270</v>
      </c>
      <c r="G9" s="174">
        <v>3040</v>
      </c>
      <c r="H9" s="174">
        <v>575641</v>
      </c>
      <c r="I9" s="174">
        <v>74255</v>
      </c>
      <c r="K9" s="152" t="s">
        <v>287</v>
      </c>
      <c r="L9" s="164">
        <v>145346</v>
      </c>
      <c r="M9" s="164">
        <v>157023</v>
      </c>
      <c r="N9" s="93">
        <f>M9/$M$15</f>
        <v>7.8955784197680345E-2</v>
      </c>
      <c r="O9" s="178"/>
    </row>
    <row r="10" spans="1:16" x14ac:dyDescent="0.2">
      <c r="A10" s="164">
        <v>2017</v>
      </c>
      <c r="B10" s="42">
        <v>96726</v>
      </c>
      <c r="C10" s="174">
        <v>343480</v>
      </c>
      <c r="D10" s="174">
        <v>144472</v>
      </c>
      <c r="E10" s="174">
        <v>9194</v>
      </c>
      <c r="F10" s="174">
        <v>435724</v>
      </c>
      <c r="G10" s="174">
        <v>3204</v>
      </c>
      <c r="H10" s="174">
        <v>605107</v>
      </c>
      <c r="I10" s="174">
        <v>79961</v>
      </c>
      <c r="K10" s="152" t="s">
        <v>288</v>
      </c>
      <c r="L10" s="164">
        <v>9814</v>
      </c>
      <c r="M10" s="164">
        <v>10085</v>
      </c>
      <c r="N10" s="93">
        <f>M10/$M$15</f>
        <v>5.0710347123262599E-3</v>
      </c>
      <c r="O10" s="178"/>
    </row>
    <row r="11" spans="1:16" x14ac:dyDescent="0.2">
      <c r="A11" s="164">
        <v>2018</v>
      </c>
      <c r="B11" s="42">
        <v>104065</v>
      </c>
      <c r="C11" s="174">
        <v>354114</v>
      </c>
      <c r="D11" s="174">
        <v>141254</v>
      </c>
      <c r="E11" s="174">
        <v>9458</v>
      </c>
      <c r="F11" s="174">
        <v>452017</v>
      </c>
      <c r="G11" s="174">
        <v>2703</v>
      </c>
      <c r="H11" s="174">
        <v>614655</v>
      </c>
      <c r="I11" s="174">
        <v>82734</v>
      </c>
      <c r="K11" s="152" t="s">
        <v>289</v>
      </c>
      <c r="L11" s="164">
        <v>508146</v>
      </c>
      <c r="M11" s="164">
        <v>521651</v>
      </c>
      <c r="N11" s="93">
        <f t="shared" ref="N11:N14" si="0">M11/$M$15</f>
        <v>0.26230147037379331</v>
      </c>
      <c r="O11" s="178"/>
    </row>
    <row r="12" spans="1:16" x14ac:dyDescent="0.2">
      <c r="A12" s="164">
        <v>2019</v>
      </c>
      <c r="B12" s="42">
        <v>109333</v>
      </c>
      <c r="C12" s="174">
        <v>363625</v>
      </c>
      <c r="D12" s="174">
        <v>141943</v>
      </c>
      <c r="E12" s="174">
        <v>9697</v>
      </c>
      <c r="F12" s="174">
        <v>458198</v>
      </c>
      <c r="G12" s="174">
        <v>2683</v>
      </c>
      <c r="H12" s="174">
        <v>640252</v>
      </c>
      <c r="I12" s="174">
        <v>86968</v>
      </c>
      <c r="K12" s="152" t="s">
        <v>290</v>
      </c>
      <c r="L12" s="164">
        <v>2500</v>
      </c>
      <c r="M12" s="164">
        <v>2584</v>
      </c>
      <c r="N12" s="93">
        <f>M12/$M$15</f>
        <v>1.2993112242589049E-3</v>
      </c>
      <c r="O12" s="178"/>
    </row>
    <row r="13" spans="1:16" x14ac:dyDescent="0.2">
      <c r="A13" s="164">
        <v>2020</v>
      </c>
      <c r="B13" s="42">
        <v>111767</v>
      </c>
      <c r="C13" s="174">
        <v>366999</v>
      </c>
      <c r="D13" s="174">
        <v>133149</v>
      </c>
      <c r="E13" s="174">
        <v>9984</v>
      </c>
      <c r="F13" s="174">
        <v>452541</v>
      </c>
      <c r="G13" s="174">
        <v>2738</v>
      </c>
      <c r="H13" s="174">
        <v>614772</v>
      </c>
      <c r="I13" s="174">
        <v>88417</v>
      </c>
      <c r="J13" s="174"/>
      <c r="K13" s="152" t="s">
        <v>274</v>
      </c>
      <c r="L13" s="164">
        <v>644397</v>
      </c>
      <c r="M13" s="164">
        <v>662833</v>
      </c>
      <c r="N13" s="93">
        <f t="shared" si="0"/>
        <v>0.33329193371099175</v>
      </c>
      <c r="O13" s="178"/>
    </row>
    <row r="14" spans="1:16" x14ac:dyDescent="0.2">
      <c r="A14" s="164">
        <v>2021</v>
      </c>
      <c r="B14" s="42">
        <v>116251</v>
      </c>
      <c r="C14" s="174">
        <v>388949</v>
      </c>
      <c r="D14" s="174">
        <v>134547</v>
      </c>
      <c r="E14" s="174">
        <v>9393</v>
      </c>
      <c r="F14" s="174">
        <v>480660</v>
      </c>
      <c r="G14" s="174">
        <v>2624</v>
      </c>
      <c r="H14" s="174">
        <v>620320</v>
      </c>
      <c r="I14" s="174">
        <v>97255</v>
      </c>
      <c r="J14" s="94"/>
      <c r="K14" s="152" t="s">
        <v>291</v>
      </c>
      <c r="L14" s="164">
        <v>104444</v>
      </c>
      <c r="M14" s="164">
        <v>107418</v>
      </c>
      <c r="N14" s="93">
        <f t="shared" si="0"/>
        <v>5.4012930761394365E-2</v>
      </c>
      <c r="O14" s="178"/>
    </row>
    <row r="15" spans="1:16" x14ac:dyDescent="0.2">
      <c r="A15" s="171">
        <v>2022</v>
      </c>
      <c r="B15" s="42">
        <v>118708</v>
      </c>
      <c r="C15" s="174">
        <v>399607</v>
      </c>
      <c r="D15" s="174">
        <v>145346</v>
      </c>
      <c r="E15" s="174">
        <v>9814</v>
      </c>
      <c r="F15" s="174">
        <v>508146</v>
      </c>
      <c r="G15" s="174">
        <v>2500</v>
      </c>
      <c r="H15" s="174">
        <v>644397</v>
      </c>
      <c r="I15" s="174">
        <v>104444</v>
      </c>
      <c r="K15" s="152" t="s">
        <v>293</v>
      </c>
      <c r="L15" s="164">
        <f>SUM(L7:L14)</f>
        <v>1932962</v>
      </c>
      <c r="M15" s="164">
        <f>SUM(M7:M14)</f>
        <v>1988746</v>
      </c>
      <c r="N15" s="93">
        <f>SUM(N7:N14)</f>
        <v>1</v>
      </c>
    </row>
    <row r="16" spans="1:16" x14ac:dyDescent="0.2">
      <c r="A16" s="179">
        <v>45139</v>
      </c>
      <c r="B16" s="42">
        <v>116045</v>
      </c>
      <c r="C16" s="174">
        <v>411107</v>
      </c>
      <c r="D16" s="174">
        <v>157023</v>
      </c>
      <c r="E16" s="174">
        <v>10085</v>
      </c>
      <c r="F16" s="174">
        <v>521651</v>
      </c>
      <c r="G16" s="174">
        <v>2584</v>
      </c>
      <c r="H16" s="174">
        <v>662833</v>
      </c>
      <c r="I16" s="174">
        <v>107418</v>
      </c>
      <c r="J16" s="174">
        <f>SUM(B16:I16)</f>
        <v>1988746</v>
      </c>
      <c r="K16" s="152"/>
      <c r="N16" s="93"/>
    </row>
    <row r="17" spans="1:15" x14ac:dyDescent="0.2">
      <c r="B17" s="5"/>
    </row>
    <row r="18" spans="1:15" x14ac:dyDescent="0.2">
      <c r="A18" s="164" t="s">
        <v>1787</v>
      </c>
      <c r="B18" s="43">
        <f>B16/B15-1</f>
        <v>-2.2433197425615781E-2</v>
      </c>
      <c r="C18" s="93">
        <f t="shared" ref="C18:G18" si="1">C16/C15-1</f>
        <v>2.877827465484839E-2</v>
      </c>
      <c r="D18" s="93">
        <f t="shared" si="1"/>
        <v>8.0339328223686834E-2</v>
      </c>
      <c r="E18" s="93">
        <f t="shared" si="1"/>
        <v>2.761361320562461E-2</v>
      </c>
      <c r="F18" s="93">
        <f t="shared" si="1"/>
        <v>2.6577007395512275E-2</v>
      </c>
      <c r="G18" s="93">
        <f t="shared" si="1"/>
        <v>3.3600000000000074E-2</v>
      </c>
      <c r="H18" s="93">
        <f>H16/H15-1</f>
        <v>2.8609692472187254E-2</v>
      </c>
      <c r="I18" s="93">
        <f>I16/I15-1</f>
        <v>2.8474589253571381E-2</v>
      </c>
      <c r="J18" s="174"/>
    </row>
    <row r="19" spans="1:15" x14ac:dyDescent="0.2">
      <c r="A19" s="164" t="s">
        <v>1788</v>
      </c>
      <c r="B19" s="42">
        <f>B16-B15</f>
        <v>-2663</v>
      </c>
      <c r="C19" s="174">
        <f t="shared" ref="C19:H19" si="2">C16-C15</f>
        <v>11500</v>
      </c>
      <c r="D19" s="174">
        <f>D16-D15</f>
        <v>11677</v>
      </c>
      <c r="E19" s="174">
        <f t="shared" si="2"/>
        <v>271</v>
      </c>
      <c r="F19" s="174">
        <f t="shared" si="2"/>
        <v>13505</v>
      </c>
      <c r="G19" s="174">
        <f t="shared" si="2"/>
        <v>84</v>
      </c>
      <c r="H19" s="174">
        <f t="shared" si="2"/>
        <v>18436</v>
      </c>
      <c r="I19" s="174">
        <f>I16-I15</f>
        <v>2974</v>
      </c>
    </row>
    <row r="20" spans="1:15" x14ac:dyDescent="0.2">
      <c r="B20" s="180">
        <f>B16/$J$16</f>
        <v>5.8350840177679802E-2</v>
      </c>
      <c r="C20" s="180">
        <f>C16/$J$16</f>
        <v>0.20671669484187524</v>
      </c>
      <c r="D20" s="180">
        <f t="shared" ref="D20:G20" si="3">D16/$J$16</f>
        <v>7.8955784197680345E-2</v>
      </c>
      <c r="E20" s="180">
        <f t="shared" si="3"/>
        <v>5.0710347123262599E-3</v>
      </c>
      <c r="F20" s="180">
        <f t="shared" si="3"/>
        <v>0.26230147037379331</v>
      </c>
      <c r="G20" s="180">
        <f t="shared" si="3"/>
        <v>1.2993112242589049E-3</v>
      </c>
      <c r="H20" s="180">
        <f>H16/$J$16</f>
        <v>0.33329193371099175</v>
      </c>
      <c r="I20" s="180">
        <f>I16/$J$16</f>
        <v>5.4012930761394365E-2</v>
      </c>
      <c r="K20" s="61"/>
    </row>
    <row r="21" spans="1:15" x14ac:dyDescent="0.2">
      <c r="B21" s="5"/>
      <c r="K21" s="61"/>
    </row>
    <row r="22" spans="1:15" x14ac:dyDescent="0.2">
      <c r="B22" s="5"/>
      <c r="K22" s="61"/>
    </row>
    <row r="23" spans="1:15" x14ac:dyDescent="0.2">
      <c r="B23" s="5"/>
      <c r="K23" s="61"/>
    </row>
    <row r="24" spans="1:15" x14ac:dyDescent="0.2">
      <c r="B24" s="5"/>
      <c r="K24" s="61"/>
    </row>
    <row r="25" spans="1:15" x14ac:dyDescent="0.2">
      <c r="B25" s="5"/>
      <c r="K25" s="61"/>
    </row>
    <row r="26" spans="1:15" x14ac:dyDescent="0.2">
      <c r="B26" s="5"/>
      <c r="K26" s="61"/>
      <c r="O26" s="164" t="s">
        <v>1662</v>
      </c>
    </row>
    <row r="27" spans="1:15" x14ac:dyDescent="0.2">
      <c r="B27" s="5"/>
      <c r="K27" s="61"/>
    </row>
    <row r="28" spans="1:15" x14ac:dyDescent="0.2">
      <c r="B28" s="5"/>
      <c r="K28" s="61"/>
    </row>
    <row r="29" spans="1:15" x14ac:dyDescent="0.2">
      <c r="B29" s="5"/>
      <c r="K29" s="61"/>
    </row>
    <row r="30" spans="1:15" x14ac:dyDescent="0.2">
      <c r="B30" s="5"/>
      <c r="K30" s="181"/>
    </row>
    <row r="31" spans="1:15" x14ac:dyDescent="0.2">
      <c r="B31" s="5"/>
      <c r="K31" s="181"/>
    </row>
    <row r="32" spans="1:15"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row r="217" spans="2:2" x14ac:dyDescent="0.2">
      <c r="B217" s="5"/>
    </row>
  </sheetData>
  <mergeCells count="2">
    <mergeCell ref="H1:I1"/>
    <mergeCell ref="O1:P1"/>
  </mergeCells>
  <hyperlinks>
    <hyperlink ref="H1:I1" location="Index!A1" display="Regresar al Índice" xr:uid="{FA00FD25-5495-4788-9ED1-183C92193730}"/>
  </hyperlinks>
  <pageMargins left="0.7" right="0.7" top="0.75" bottom="0.75" header="0.3" footer="0.3"/>
  <pageSetup orientation="portrait" horizontalDpi="4294967295" verticalDpi="4294967295"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33289-76EB-4DE8-88D2-C72DD47F325D}">
  <sheetPr codeName="Hoja74"/>
  <dimension ref="A1:P216"/>
  <sheetViews>
    <sheetView zoomScaleNormal="100" workbookViewId="0"/>
  </sheetViews>
  <sheetFormatPr baseColWidth="10" defaultColWidth="11.42578125" defaultRowHeight="12.75" x14ac:dyDescent="0.2"/>
  <cols>
    <col min="1" max="1" width="34.85546875" style="164" customWidth="1"/>
    <col min="2" max="2" width="15.28515625" style="92" customWidth="1"/>
    <col min="3" max="12" width="11.42578125" style="164"/>
    <col min="13" max="13" width="0" style="164" hidden="1" customWidth="1"/>
    <col min="14" max="14" width="26.28515625" style="164" hidden="1" customWidth="1"/>
    <col min="15" max="16" width="11.42578125" style="164" hidden="1" customWidth="1"/>
    <col min="17" max="17" width="11.42578125" style="164" customWidth="1"/>
    <col min="18" max="16384" width="11.42578125" style="164"/>
  </cols>
  <sheetData>
    <row r="1" spans="1:14" ht="15" customHeight="1" x14ac:dyDescent="0.25">
      <c r="A1" s="27" t="s">
        <v>1881</v>
      </c>
      <c r="H1" s="151" t="s">
        <v>1294</v>
      </c>
      <c r="I1" s="151"/>
      <c r="J1" s="151"/>
    </row>
    <row r="2" spans="1:14" x14ac:dyDescent="0.2">
      <c r="A2" s="82" t="s">
        <v>141</v>
      </c>
    </row>
    <row r="4" spans="1:14" x14ac:dyDescent="0.2">
      <c r="A4" s="164" t="s">
        <v>279</v>
      </c>
      <c r="B4" s="95" t="s">
        <v>1789</v>
      </c>
      <c r="C4" s="175" t="s">
        <v>281</v>
      </c>
      <c r="N4" s="164" t="s">
        <v>294</v>
      </c>
    </row>
    <row r="5" spans="1:14" x14ac:dyDescent="0.2">
      <c r="A5" s="164" t="s">
        <v>286</v>
      </c>
      <c r="B5" s="42">
        <v>116045</v>
      </c>
      <c r="C5" s="93">
        <f>B5/$B$13</f>
        <v>5.8350840177679802E-2</v>
      </c>
      <c r="D5" s="176"/>
      <c r="N5" s="164">
        <v>108770</v>
      </c>
    </row>
    <row r="6" spans="1:14" x14ac:dyDescent="0.2">
      <c r="A6" s="164" t="s">
        <v>270</v>
      </c>
      <c r="B6" s="174">
        <v>411107</v>
      </c>
      <c r="C6" s="93">
        <f>B6/$B$13</f>
        <v>0.20671669484187524</v>
      </c>
      <c r="D6" s="176"/>
      <c r="N6" s="164">
        <v>364270</v>
      </c>
    </row>
    <row r="7" spans="1:14" x14ac:dyDescent="0.2">
      <c r="A7" s="164" t="s">
        <v>287</v>
      </c>
      <c r="B7" s="174">
        <v>157023</v>
      </c>
      <c r="C7" s="93">
        <f t="shared" ref="C7:C12" si="0">B7/$B$13</f>
        <v>7.8955784197680345E-2</v>
      </c>
      <c r="D7" s="176"/>
      <c r="N7" s="164">
        <v>150933</v>
      </c>
    </row>
    <row r="8" spans="1:14" x14ac:dyDescent="0.2">
      <c r="A8" s="164" t="s">
        <v>288</v>
      </c>
      <c r="B8" s="174">
        <v>10085</v>
      </c>
      <c r="C8" s="93">
        <f>B8/$B$13</f>
        <v>5.0710347123262599E-3</v>
      </c>
      <c r="D8" s="176"/>
      <c r="N8" s="164">
        <v>9755</v>
      </c>
    </row>
    <row r="9" spans="1:14" x14ac:dyDescent="0.2">
      <c r="A9" s="164" t="s">
        <v>289</v>
      </c>
      <c r="B9" s="174">
        <v>521651</v>
      </c>
      <c r="C9" s="93">
        <f>B9/$B$13</f>
        <v>0.26230147037379331</v>
      </c>
      <c r="D9" s="176"/>
      <c r="N9" s="164">
        <v>464598</v>
      </c>
    </row>
    <row r="10" spans="1:14" x14ac:dyDescent="0.2">
      <c r="A10" s="164" t="s">
        <v>290</v>
      </c>
      <c r="B10" s="174">
        <v>2584</v>
      </c>
      <c r="C10" s="93">
        <f>B10/$B$13</f>
        <v>1.2993112242589049E-3</v>
      </c>
      <c r="D10" s="176"/>
      <c r="N10" s="164">
        <v>2733</v>
      </c>
    </row>
    <row r="11" spans="1:14" x14ac:dyDescent="0.2">
      <c r="A11" s="164" t="s">
        <v>274</v>
      </c>
      <c r="B11" s="174">
        <v>662833</v>
      </c>
      <c r="C11" s="93">
        <f>B11/$B$13</f>
        <v>0.33329193371099175</v>
      </c>
      <c r="D11" s="176"/>
      <c r="N11" s="164">
        <v>641445</v>
      </c>
    </row>
    <row r="12" spans="1:14" x14ac:dyDescent="0.2">
      <c r="A12" s="164" t="s">
        <v>291</v>
      </c>
      <c r="B12" s="174">
        <v>107418</v>
      </c>
      <c r="C12" s="93">
        <f t="shared" si="0"/>
        <v>5.4012930761394365E-2</v>
      </c>
      <c r="D12" s="176"/>
      <c r="N12" s="164">
        <v>86187</v>
      </c>
    </row>
    <row r="13" spans="1:14" x14ac:dyDescent="0.2">
      <c r="A13" s="96" t="s">
        <v>52</v>
      </c>
      <c r="B13" s="44">
        <f>SUM(B5:B12)</f>
        <v>1988746</v>
      </c>
      <c r="C13" s="97">
        <f>SUM(C5:C12)</f>
        <v>1</v>
      </c>
      <c r="D13" s="176"/>
      <c r="N13" s="164">
        <v>1828691</v>
      </c>
    </row>
    <row r="14" spans="1:14" x14ac:dyDescent="0.2">
      <c r="B14" s="5"/>
    </row>
    <row r="15" spans="1:14" x14ac:dyDescent="0.2">
      <c r="B15" s="5"/>
    </row>
    <row r="16" spans="1:14" x14ac:dyDescent="0.2">
      <c r="B16" s="5"/>
      <c r="C16" s="176"/>
    </row>
    <row r="17" spans="1:3" x14ac:dyDescent="0.2">
      <c r="A17" s="152"/>
      <c r="B17" s="5"/>
      <c r="C17" s="176"/>
    </row>
    <row r="18" spans="1:3" x14ac:dyDescent="0.2">
      <c r="A18" s="152"/>
      <c r="B18" s="5"/>
      <c r="C18" s="176"/>
    </row>
    <row r="19" spans="1:3" x14ac:dyDescent="0.2">
      <c r="A19" s="152"/>
      <c r="B19" s="5"/>
      <c r="C19" s="176"/>
    </row>
    <row r="20" spans="1:3" x14ac:dyDescent="0.2">
      <c r="A20" s="152"/>
      <c r="B20" s="5"/>
      <c r="C20" s="176"/>
    </row>
    <row r="21" spans="1:3" x14ac:dyDescent="0.2">
      <c r="A21" s="152"/>
      <c r="B21" s="5"/>
      <c r="C21" s="176"/>
    </row>
    <row r="22" spans="1:3" x14ac:dyDescent="0.2">
      <c r="A22" s="152"/>
      <c r="B22" s="5"/>
      <c r="C22" s="176"/>
    </row>
    <row r="23" spans="1:3" x14ac:dyDescent="0.2">
      <c r="A23" s="152"/>
      <c r="B23" s="5"/>
      <c r="C23" s="176"/>
    </row>
    <row r="24" spans="1:3" x14ac:dyDescent="0.2">
      <c r="A24" s="152"/>
      <c r="B24" s="5"/>
      <c r="C24" s="98"/>
    </row>
    <row r="25" spans="1:3" x14ac:dyDescent="0.2">
      <c r="B25" s="5"/>
      <c r="C25" s="98"/>
    </row>
    <row r="26" spans="1:3" x14ac:dyDescent="0.2">
      <c r="B26" s="5"/>
    </row>
    <row r="27" spans="1:3" x14ac:dyDescent="0.2">
      <c r="B27" s="5"/>
    </row>
    <row r="28" spans="1:3" x14ac:dyDescent="0.2">
      <c r="B28" s="5"/>
    </row>
    <row r="29" spans="1:3" x14ac:dyDescent="0.2">
      <c r="B29" s="5"/>
    </row>
    <row r="30" spans="1:3" x14ac:dyDescent="0.2">
      <c r="B30" s="5"/>
    </row>
    <row r="31" spans="1:3" x14ac:dyDescent="0.2">
      <c r="B31" s="5"/>
    </row>
    <row r="32" spans="1:3"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1">
    <mergeCell ref="H1:J1"/>
  </mergeCells>
  <hyperlinks>
    <hyperlink ref="H1" location="Index!A1" display="Regresar al Índice" xr:uid="{F60B7A0F-8C6A-4522-955B-520A2CB6F206}"/>
    <hyperlink ref="H1:I1" location="Index!A1" display="Regresar al Índice" xr:uid="{4E2D0B02-3BEA-444D-9D95-4D11EE54FD03}"/>
  </hyperlinks>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D5F66-A3FD-4E16-831C-050086E3DC1D}">
  <sheetPr codeName="Hoja75"/>
  <dimension ref="A1:P217"/>
  <sheetViews>
    <sheetView zoomScaleNormal="100" workbookViewId="0"/>
  </sheetViews>
  <sheetFormatPr baseColWidth="10" defaultColWidth="11.42578125" defaultRowHeight="12.75" x14ac:dyDescent="0.2"/>
  <cols>
    <col min="1" max="1" width="15.140625" style="164" customWidth="1"/>
    <col min="2" max="2" width="11.42578125" style="92"/>
    <col min="3" max="16384" width="11.42578125" style="164"/>
  </cols>
  <sheetData>
    <row r="1" spans="1:16" ht="15" customHeight="1" x14ac:dyDescent="0.25">
      <c r="A1" s="27" t="s">
        <v>1882</v>
      </c>
      <c r="B1" s="67"/>
      <c r="C1" s="67"/>
      <c r="D1" s="67"/>
      <c r="E1" s="67"/>
      <c r="F1" s="67"/>
      <c r="G1" s="67"/>
      <c r="H1" s="151" t="s">
        <v>1294</v>
      </c>
      <c r="I1" s="151"/>
      <c r="J1" s="173"/>
      <c r="K1" s="10"/>
      <c r="L1" s="10"/>
      <c r="O1" s="165"/>
      <c r="P1" s="165"/>
    </row>
    <row r="2" spans="1:16" x14ac:dyDescent="0.2">
      <c r="A2" s="82" t="s">
        <v>141</v>
      </c>
    </row>
    <row r="5" spans="1:16" x14ac:dyDescent="0.2">
      <c r="A5" s="164" t="s">
        <v>285</v>
      </c>
      <c r="B5" s="5" t="s">
        <v>295</v>
      </c>
    </row>
    <row r="6" spans="1:16" x14ac:dyDescent="0.2">
      <c r="A6" s="164">
        <v>2013</v>
      </c>
      <c r="B6" s="42">
        <v>70246</v>
      </c>
    </row>
    <row r="7" spans="1:16" x14ac:dyDescent="0.2">
      <c r="A7" s="164">
        <v>2014</v>
      </c>
      <c r="B7" s="42">
        <v>77509</v>
      </c>
    </row>
    <row r="8" spans="1:16" x14ac:dyDescent="0.2">
      <c r="A8" s="164">
        <v>2015</v>
      </c>
      <c r="B8" s="42">
        <v>82606</v>
      </c>
    </row>
    <row r="9" spans="1:16" x14ac:dyDescent="0.2">
      <c r="A9" s="164">
        <v>2016</v>
      </c>
      <c r="B9" s="42">
        <v>89558</v>
      </c>
    </row>
    <row r="10" spans="1:16" x14ac:dyDescent="0.2">
      <c r="A10" s="164">
        <v>2017</v>
      </c>
      <c r="B10" s="42">
        <v>96726</v>
      </c>
    </row>
    <row r="11" spans="1:16" x14ac:dyDescent="0.2">
      <c r="A11" s="164">
        <v>2018</v>
      </c>
      <c r="B11" s="42">
        <v>104065</v>
      </c>
    </row>
    <row r="12" spans="1:16" x14ac:dyDescent="0.2">
      <c r="A12" s="164">
        <v>2019</v>
      </c>
      <c r="B12" s="42">
        <v>109333</v>
      </c>
    </row>
    <row r="13" spans="1:16" x14ac:dyDescent="0.2">
      <c r="A13" s="164">
        <v>2020</v>
      </c>
      <c r="B13" s="42">
        <v>111767</v>
      </c>
      <c r="C13" s="93"/>
    </row>
    <row r="14" spans="1:16" x14ac:dyDescent="0.2">
      <c r="A14" s="164">
        <v>2021</v>
      </c>
      <c r="B14" s="42">
        <v>116251</v>
      </c>
      <c r="C14" s="174"/>
    </row>
    <row r="15" spans="1:16" x14ac:dyDescent="0.2">
      <c r="A15" s="171">
        <v>2022</v>
      </c>
      <c r="B15" s="42">
        <v>118708</v>
      </c>
    </row>
    <row r="16" spans="1:16" x14ac:dyDescent="0.2">
      <c r="A16" s="172">
        <v>45139</v>
      </c>
      <c r="B16" s="42">
        <f>'F56'!$B$5</f>
        <v>116045</v>
      </c>
    </row>
    <row r="17" spans="1:2" x14ac:dyDescent="0.2">
      <c r="B17" s="5"/>
    </row>
    <row r="18" spans="1:2" x14ac:dyDescent="0.2">
      <c r="A18" s="164" t="s">
        <v>1790</v>
      </c>
      <c r="B18" s="43">
        <f>B16/B15-1</f>
        <v>-2.2433197425615781E-2</v>
      </c>
    </row>
    <row r="19" spans="1:2" x14ac:dyDescent="0.2">
      <c r="A19" s="164" t="s">
        <v>1791</v>
      </c>
      <c r="B19" s="42">
        <f>B16-B15</f>
        <v>-2663</v>
      </c>
    </row>
    <row r="20" spans="1:2" x14ac:dyDescent="0.2">
      <c r="B20" s="5"/>
    </row>
    <row r="21" spans="1:2" x14ac:dyDescent="0.2">
      <c r="B21" s="5"/>
    </row>
    <row r="22" spans="1:2" x14ac:dyDescent="0.2">
      <c r="B22" s="5"/>
    </row>
    <row r="23" spans="1:2" x14ac:dyDescent="0.2">
      <c r="B23" s="5"/>
    </row>
    <row r="24" spans="1:2" x14ac:dyDescent="0.2">
      <c r="B24" s="5"/>
    </row>
    <row r="25" spans="1:2" x14ac:dyDescent="0.2">
      <c r="B25" s="5"/>
    </row>
    <row r="26" spans="1:2" x14ac:dyDescent="0.2">
      <c r="B26" s="5"/>
    </row>
    <row r="27" spans="1:2" x14ac:dyDescent="0.2">
      <c r="B27" s="5"/>
    </row>
    <row r="28" spans="1:2" x14ac:dyDescent="0.2">
      <c r="B28" s="5"/>
    </row>
    <row r="29" spans="1:2" x14ac:dyDescent="0.2">
      <c r="B29" s="5"/>
    </row>
    <row r="30" spans="1:2" x14ac:dyDescent="0.2">
      <c r="B30" s="5"/>
    </row>
    <row r="31" spans="1:2" x14ac:dyDescent="0.2">
      <c r="B31" s="5"/>
    </row>
    <row r="32" spans="1: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row r="217" spans="2:2" x14ac:dyDescent="0.2">
      <c r="B217" s="5"/>
    </row>
  </sheetData>
  <mergeCells count="2">
    <mergeCell ref="H1:I1"/>
    <mergeCell ref="O1:P1"/>
  </mergeCells>
  <hyperlinks>
    <hyperlink ref="H1:I1" location="Index!A1" display="Regresar al Índice" xr:uid="{5000A753-9E3D-418B-A83F-59798E9CA861}"/>
  </hyperlink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C077-1A0B-476A-B1FD-84AEF8D457BD}">
  <sheetPr codeName="Hoja76"/>
  <dimension ref="A1:P216"/>
  <sheetViews>
    <sheetView zoomScaleNormal="100" workbookViewId="0"/>
  </sheetViews>
  <sheetFormatPr baseColWidth="10" defaultColWidth="11.42578125" defaultRowHeight="12.75" x14ac:dyDescent="0.2"/>
  <cols>
    <col min="1" max="1" width="22.7109375" style="164" customWidth="1"/>
    <col min="2" max="2" width="11.42578125" style="92"/>
    <col min="3" max="10" width="11.42578125" style="164"/>
    <col min="11" max="11" width="11.42578125" style="164" customWidth="1"/>
    <col min="12" max="12" width="25.5703125" style="164" hidden="1" customWidth="1"/>
    <col min="13" max="13" width="15.140625" style="164" hidden="1" customWidth="1"/>
    <col min="14" max="15" width="11.42578125" style="164" hidden="1" customWidth="1"/>
    <col min="16" max="18" width="11.42578125" style="164" customWidth="1"/>
    <col min="19" max="16384" width="11.42578125" style="164"/>
  </cols>
  <sheetData>
    <row r="1" spans="1:16" ht="15" x14ac:dyDescent="0.25">
      <c r="A1" s="27" t="s">
        <v>1883</v>
      </c>
      <c r="H1" s="151" t="s">
        <v>1294</v>
      </c>
      <c r="I1" s="151"/>
      <c r="J1" s="2"/>
      <c r="K1" s="2"/>
      <c r="L1" s="2"/>
      <c r="M1" s="2"/>
      <c r="N1" s="2"/>
      <c r="O1" s="2"/>
      <c r="P1" s="2"/>
    </row>
    <row r="2" spans="1:16" x14ac:dyDescent="0.2">
      <c r="A2" s="82" t="s">
        <v>141</v>
      </c>
    </row>
    <row r="3" spans="1:16" x14ac:dyDescent="0.2">
      <c r="L3" s="152" t="s">
        <v>377</v>
      </c>
      <c r="M3" s="68" t="s">
        <v>1789</v>
      </c>
    </row>
    <row r="4" spans="1:16" x14ac:dyDescent="0.2">
      <c r="L4" s="152" t="s">
        <v>297</v>
      </c>
      <c r="M4" s="69">
        <v>90842</v>
      </c>
    </row>
    <row r="5" spans="1:16" x14ac:dyDescent="0.2">
      <c r="A5" s="164" t="s">
        <v>279</v>
      </c>
      <c r="B5" s="5" t="s">
        <v>281</v>
      </c>
      <c r="L5" s="152" t="s">
        <v>296</v>
      </c>
      <c r="M5" s="69">
        <v>49</v>
      </c>
    </row>
    <row r="6" spans="1:16" x14ac:dyDescent="0.2">
      <c r="A6" s="164" t="s">
        <v>297</v>
      </c>
      <c r="B6" s="43">
        <f>M4/$M$9</f>
        <v>0.78281701064242315</v>
      </c>
      <c r="L6" s="152" t="s">
        <v>298</v>
      </c>
      <c r="M6" s="69">
        <v>24376</v>
      </c>
    </row>
    <row r="7" spans="1:16" x14ac:dyDescent="0.2">
      <c r="A7" s="164" t="s">
        <v>299</v>
      </c>
      <c r="B7" s="43">
        <f>M5/$M$9</f>
        <v>4.2224998922831659E-4</v>
      </c>
      <c r="L7" s="152" t="s">
        <v>300</v>
      </c>
      <c r="M7" s="69">
        <v>274</v>
      </c>
    </row>
    <row r="8" spans="1:16" x14ac:dyDescent="0.2">
      <c r="A8" s="164" t="s">
        <v>301</v>
      </c>
      <c r="B8" s="43">
        <f>M6/$M$9</f>
        <v>0.21005644362100909</v>
      </c>
      <c r="L8" s="152" t="s">
        <v>302</v>
      </c>
      <c r="M8" s="69">
        <v>504</v>
      </c>
    </row>
    <row r="9" spans="1:16" x14ac:dyDescent="0.2">
      <c r="A9" s="164" t="s">
        <v>303</v>
      </c>
      <c r="B9" s="43">
        <f>M7/$M$9</f>
        <v>2.361153000990995E-3</v>
      </c>
      <c r="L9" s="152" t="s">
        <v>286</v>
      </c>
      <c r="M9" s="69">
        <f>SUM(M4:M8)</f>
        <v>116045</v>
      </c>
    </row>
    <row r="10" spans="1:16" x14ac:dyDescent="0.2">
      <c r="A10" s="164" t="s">
        <v>304</v>
      </c>
      <c r="B10" s="43">
        <f>M8/$M$9</f>
        <v>4.3431427463483992E-3</v>
      </c>
    </row>
    <row r="11" spans="1:16" x14ac:dyDescent="0.2">
      <c r="A11" s="164" t="s">
        <v>52</v>
      </c>
      <c r="B11" s="43">
        <f>SUM(B6:B10)</f>
        <v>1</v>
      </c>
    </row>
    <row r="12" spans="1:16" x14ac:dyDescent="0.2">
      <c r="B12" s="5"/>
    </row>
    <row r="13" spans="1:16" x14ac:dyDescent="0.2">
      <c r="B13" s="5"/>
    </row>
    <row r="14" spans="1:16" x14ac:dyDescent="0.2">
      <c r="B14" s="43">
        <f>B7+B9+B10</f>
        <v>7.1265457365677111E-3</v>
      </c>
    </row>
    <row r="15" spans="1:16" x14ac:dyDescent="0.2">
      <c r="B15" s="5"/>
    </row>
    <row r="16" spans="1:16" x14ac:dyDescent="0.2">
      <c r="B16" s="5"/>
    </row>
    <row r="17" spans="1:5" x14ac:dyDescent="0.2">
      <c r="A17" s="61"/>
      <c r="B17" s="5"/>
    </row>
    <row r="18" spans="1:5" x14ac:dyDescent="0.2">
      <c r="A18" s="70"/>
      <c r="B18" s="42"/>
    </row>
    <row r="19" spans="1:5" x14ac:dyDescent="0.2">
      <c r="A19" s="61"/>
      <c r="B19" s="5"/>
    </row>
    <row r="20" spans="1:5" x14ac:dyDescent="0.2">
      <c r="A20" s="70"/>
      <c r="B20" s="42"/>
    </row>
    <row r="21" spans="1:5" x14ac:dyDescent="0.2">
      <c r="A21" s="61"/>
      <c r="B21" s="5"/>
    </row>
    <row r="22" spans="1:5" x14ac:dyDescent="0.2">
      <c r="A22" s="61"/>
      <c r="B22" s="5"/>
    </row>
    <row r="23" spans="1:5" x14ac:dyDescent="0.2">
      <c r="A23" s="70"/>
      <c r="B23" s="42"/>
    </row>
    <row r="24" spans="1:5" x14ac:dyDescent="0.2">
      <c r="B24" s="5"/>
    </row>
    <row r="25" spans="1:5" x14ac:dyDescent="0.2">
      <c r="B25" s="5"/>
    </row>
    <row r="26" spans="1:5" x14ac:dyDescent="0.2">
      <c r="B26" s="5"/>
    </row>
    <row r="27" spans="1:5" x14ac:dyDescent="0.2">
      <c r="A27" s="77"/>
      <c r="B27" s="77"/>
      <c r="C27" s="77"/>
      <c r="D27" s="77"/>
      <c r="E27" s="77"/>
    </row>
    <row r="28" spans="1:5" x14ac:dyDescent="0.2">
      <c r="A28" s="77"/>
      <c r="B28" s="77"/>
      <c r="C28" s="77"/>
      <c r="D28" s="77"/>
      <c r="E28" s="77"/>
    </row>
    <row r="29" spans="1:5" x14ac:dyDescent="0.2">
      <c r="A29" s="77"/>
      <c r="B29" s="77"/>
      <c r="C29" s="77"/>
      <c r="D29" s="77"/>
      <c r="E29" s="77"/>
    </row>
    <row r="30" spans="1:5" x14ac:dyDescent="0.2">
      <c r="A30" s="77"/>
      <c r="B30" s="77"/>
      <c r="C30" s="77"/>
      <c r="D30" s="77"/>
      <c r="E30" s="77"/>
    </row>
    <row r="31" spans="1:5" x14ac:dyDescent="0.2">
      <c r="A31" s="77"/>
      <c r="B31" s="77"/>
      <c r="C31" s="77"/>
      <c r="D31" s="77"/>
      <c r="E31" s="77"/>
    </row>
    <row r="32" spans="1:5" x14ac:dyDescent="0.2">
      <c r="A32" s="77"/>
      <c r="B32" s="77"/>
      <c r="C32" s="77"/>
      <c r="D32" s="77"/>
      <c r="E32" s="77"/>
    </row>
    <row r="33" spans="1:5" x14ac:dyDescent="0.2">
      <c r="A33" s="77"/>
      <c r="B33" s="77"/>
      <c r="C33" s="77"/>
      <c r="D33" s="77"/>
      <c r="E33" s="77"/>
    </row>
    <row r="34" spans="1:5" x14ac:dyDescent="0.2">
      <c r="A34" s="77"/>
      <c r="B34" s="77"/>
      <c r="C34" s="77"/>
      <c r="D34" s="77"/>
      <c r="E34" s="77"/>
    </row>
    <row r="35" spans="1:5" x14ac:dyDescent="0.2">
      <c r="A35" s="77"/>
      <c r="B35" s="77"/>
      <c r="C35" s="77"/>
      <c r="D35" s="77"/>
      <c r="E35" s="77"/>
    </row>
    <row r="36" spans="1:5" x14ac:dyDescent="0.2">
      <c r="A36" s="77"/>
      <c r="B36" s="77"/>
      <c r="C36" s="77"/>
      <c r="D36" s="77"/>
      <c r="E36" s="77"/>
    </row>
    <row r="37" spans="1:5" x14ac:dyDescent="0.2">
      <c r="A37" s="77"/>
      <c r="B37" s="77"/>
      <c r="C37" s="77"/>
      <c r="D37" s="77"/>
      <c r="E37" s="77"/>
    </row>
    <row r="38" spans="1:5" x14ac:dyDescent="0.2">
      <c r="A38" s="77"/>
      <c r="B38" s="77"/>
      <c r="C38" s="77"/>
      <c r="D38" s="77"/>
      <c r="E38" s="77"/>
    </row>
    <row r="39" spans="1:5" x14ac:dyDescent="0.2">
      <c r="A39" s="77"/>
      <c r="B39" s="77"/>
      <c r="C39" s="77"/>
      <c r="D39" s="77"/>
      <c r="E39" s="77"/>
    </row>
    <row r="40" spans="1:5" x14ac:dyDescent="0.2">
      <c r="A40" s="77"/>
      <c r="B40" s="77"/>
      <c r="C40" s="77"/>
      <c r="D40" s="77"/>
      <c r="E40" s="77"/>
    </row>
    <row r="41" spans="1:5" x14ac:dyDescent="0.2">
      <c r="A41" s="77"/>
      <c r="B41" s="77"/>
      <c r="C41" s="77"/>
      <c r="D41" s="77"/>
      <c r="E41" s="77"/>
    </row>
    <row r="42" spans="1:5" x14ac:dyDescent="0.2">
      <c r="A42" s="77"/>
      <c r="B42" s="77"/>
      <c r="C42" s="77"/>
      <c r="D42" s="77"/>
      <c r="E42" s="77"/>
    </row>
    <row r="43" spans="1:5" x14ac:dyDescent="0.2">
      <c r="A43" s="77"/>
      <c r="B43" s="77"/>
      <c r="C43" s="77"/>
      <c r="D43" s="77"/>
      <c r="E43" s="77"/>
    </row>
    <row r="44" spans="1:5" x14ac:dyDescent="0.2">
      <c r="A44" s="77"/>
      <c r="B44" s="77"/>
      <c r="C44" s="77"/>
      <c r="D44" s="77"/>
      <c r="E44" s="77"/>
    </row>
    <row r="45" spans="1:5" x14ac:dyDescent="0.2">
      <c r="A45" s="77"/>
      <c r="B45" s="77"/>
      <c r="C45" s="77"/>
      <c r="D45" s="77"/>
      <c r="E45" s="77"/>
    </row>
    <row r="46" spans="1:5" x14ac:dyDescent="0.2">
      <c r="A46" s="77"/>
      <c r="B46" s="77"/>
      <c r="C46" s="77"/>
      <c r="D46" s="77"/>
      <c r="E46" s="77"/>
    </row>
    <row r="47" spans="1:5" x14ac:dyDescent="0.2">
      <c r="A47" s="77"/>
      <c r="B47" s="77"/>
      <c r="C47" s="77"/>
      <c r="D47" s="77"/>
      <c r="E47" s="77"/>
    </row>
    <row r="48" spans="1:5" x14ac:dyDescent="0.2">
      <c r="A48" s="77"/>
      <c r="B48" s="77"/>
      <c r="C48" s="77"/>
      <c r="D48" s="77"/>
      <c r="E48" s="77"/>
    </row>
    <row r="49" spans="1:5" x14ac:dyDescent="0.2">
      <c r="A49" s="77"/>
      <c r="B49" s="77"/>
      <c r="C49" s="77"/>
      <c r="D49" s="77"/>
      <c r="E49" s="77"/>
    </row>
    <row r="50" spans="1:5" x14ac:dyDescent="0.2">
      <c r="A50" s="77"/>
      <c r="B50" s="77"/>
      <c r="C50" s="77"/>
      <c r="D50" s="77"/>
      <c r="E50" s="77"/>
    </row>
    <row r="51" spans="1:5" x14ac:dyDescent="0.2">
      <c r="A51" s="77"/>
      <c r="B51" s="77"/>
      <c r="C51" s="77"/>
      <c r="D51" s="77"/>
      <c r="E51" s="77"/>
    </row>
    <row r="52" spans="1:5" x14ac:dyDescent="0.2">
      <c r="A52" s="77"/>
      <c r="B52" s="77"/>
      <c r="C52" s="77"/>
      <c r="D52" s="77"/>
      <c r="E52" s="77"/>
    </row>
    <row r="53" spans="1:5" x14ac:dyDescent="0.2">
      <c r="A53" s="77"/>
      <c r="B53" s="77"/>
      <c r="C53" s="77"/>
      <c r="D53" s="77"/>
      <c r="E53" s="77"/>
    </row>
    <row r="54" spans="1:5" x14ac:dyDescent="0.2">
      <c r="A54" s="77"/>
      <c r="B54" s="77"/>
      <c r="C54" s="77"/>
      <c r="D54" s="77"/>
      <c r="E54" s="77"/>
    </row>
    <row r="55" spans="1:5" x14ac:dyDescent="0.2">
      <c r="A55" s="77"/>
      <c r="B55" s="77"/>
      <c r="C55" s="77"/>
      <c r="D55" s="77"/>
      <c r="E55" s="77"/>
    </row>
    <row r="56" spans="1:5" x14ac:dyDescent="0.2">
      <c r="A56" s="77"/>
      <c r="B56" s="77"/>
      <c r="C56" s="77"/>
      <c r="D56" s="77"/>
      <c r="E56" s="77"/>
    </row>
    <row r="57" spans="1:5" x14ac:dyDescent="0.2">
      <c r="A57" s="77"/>
      <c r="B57" s="77"/>
      <c r="C57" s="77"/>
      <c r="D57" s="77"/>
      <c r="E57" s="77"/>
    </row>
    <row r="58" spans="1:5" x14ac:dyDescent="0.2">
      <c r="A58" s="77"/>
      <c r="B58" s="77"/>
      <c r="C58" s="77"/>
      <c r="D58" s="77"/>
      <c r="E58" s="77"/>
    </row>
    <row r="59" spans="1:5" x14ac:dyDescent="0.2">
      <c r="A59" s="77"/>
      <c r="B59" s="77"/>
      <c r="C59" s="77"/>
      <c r="D59" s="77"/>
      <c r="E59" s="77"/>
    </row>
    <row r="60" spans="1:5" x14ac:dyDescent="0.2">
      <c r="A60" s="77"/>
      <c r="B60" s="77"/>
      <c r="C60" s="77"/>
      <c r="D60" s="77"/>
      <c r="E60" s="77"/>
    </row>
    <row r="61" spans="1:5" x14ac:dyDescent="0.2">
      <c r="A61" s="77"/>
      <c r="B61" s="77"/>
      <c r="C61" s="77"/>
      <c r="D61" s="77"/>
      <c r="E61" s="77"/>
    </row>
    <row r="62" spans="1:5" x14ac:dyDescent="0.2">
      <c r="A62" s="77"/>
      <c r="B62" s="77"/>
      <c r="C62" s="77"/>
      <c r="D62" s="77"/>
      <c r="E62" s="77"/>
    </row>
    <row r="63" spans="1:5" x14ac:dyDescent="0.2">
      <c r="A63" s="77"/>
      <c r="B63" s="77"/>
      <c r="C63" s="77"/>
      <c r="D63" s="77"/>
      <c r="E63" s="77"/>
    </row>
    <row r="64" spans="1:5" x14ac:dyDescent="0.2">
      <c r="A64" s="77"/>
      <c r="B64" s="77"/>
      <c r="C64" s="77"/>
      <c r="D64" s="77"/>
      <c r="E64" s="77"/>
    </row>
    <row r="65" spans="1:5" x14ac:dyDescent="0.2">
      <c r="A65" s="77"/>
      <c r="B65" s="77"/>
      <c r="C65" s="77"/>
      <c r="D65" s="77"/>
      <c r="E65" s="77"/>
    </row>
    <row r="66" spans="1:5" x14ac:dyDescent="0.2">
      <c r="A66" s="77"/>
      <c r="B66" s="77"/>
      <c r="C66" s="77"/>
      <c r="D66" s="77"/>
      <c r="E66" s="77"/>
    </row>
    <row r="67" spans="1:5" x14ac:dyDescent="0.2">
      <c r="A67" s="77"/>
      <c r="B67" s="77"/>
      <c r="C67" s="77"/>
      <c r="D67" s="77"/>
      <c r="E67" s="77"/>
    </row>
    <row r="68" spans="1:5" x14ac:dyDescent="0.2">
      <c r="A68" s="77"/>
      <c r="B68" s="77"/>
      <c r="C68" s="77"/>
      <c r="D68" s="77"/>
      <c r="E68" s="77"/>
    </row>
    <row r="69" spans="1:5" x14ac:dyDescent="0.2">
      <c r="A69" s="77"/>
      <c r="B69" s="77"/>
      <c r="C69" s="77"/>
      <c r="D69" s="77"/>
      <c r="E69" s="77"/>
    </row>
    <row r="70" spans="1:5" x14ac:dyDescent="0.2">
      <c r="A70" s="77"/>
      <c r="B70" s="77"/>
      <c r="C70" s="77"/>
      <c r="D70" s="77"/>
      <c r="E70" s="77"/>
    </row>
    <row r="71" spans="1:5" x14ac:dyDescent="0.2">
      <c r="A71" s="77"/>
      <c r="B71" s="77"/>
      <c r="C71" s="77"/>
      <c r="D71" s="77"/>
      <c r="E71" s="77"/>
    </row>
    <row r="72" spans="1:5" x14ac:dyDescent="0.2">
      <c r="A72" s="77"/>
      <c r="B72" s="77"/>
      <c r="C72" s="77"/>
      <c r="D72" s="77"/>
      <c r="E72" s="77"/>
    </row>
    <row r="73" spans="1:5" x14ac:dyDescent="0.2">
      <c r="A73" s="77"/>
      <c r="B73" s="77"/>
      <c r="C73" s="77"/>
      <c r="D73" s="77"/>
      <c r="E73" s="77"/>
    </row>
    <row r="74" spans="1:5" x14ac:dyDescent="0.2">
      <c r="A74" s="77"/>
      <c r="B74" s="77"/>
      <c r="C74" s="77"/>
      <c r="D74" s="77"/>
      <c r="E74" s="77"/>
    </row>
    <row r="75" spans="1:5" x14ac:dyDescent="0.2">
      <c r="A75" s="77"/>
      <c r="B75" s="77"/>
      <c r="C75" s="77"/>
      <c r="D75" s="77"/>
      <c r="E75" s="77"/>
    </row>
    <row r="76" spans="1:5" x14ac:dyDescent="0.2">
      <c r="A76" s="77"/>
      <c r="B76" s="77"/>
      <c r="C76" s="77"/>
      <c r="D76" s="77"/>
      <c r="E76" s="77"/>
    </row>
    <row r="77" spans="1:5" x14ac:dyDescent="0.2">
      <c r="A77" s="77"/>
      <c r="B77" s="77"/>
      <c r="C77" s="77"/>
      <c r="D77" s="77"/>
      <c r="E77" s="77"/>
    </row>
    <row r="78" spans="1:5" x14ac:dyDescent="0.2">
      <c r="A78" s="77"/>
      <c r="B78" s="77"/>
      <c r="C78" s="77"/>
      <c r="D78" s="77"/>
      <c r="E78" s="77"/>
    </row>
    <row r="79" spans="1:5" x14ac:dyDescent="0.2">
      <c r="A79" s="77"/>
      <c r="B79" s="77"/>
      <c r="C79" s="77"/>
      <c r="D79" s="77"/>
      <c r="E79" s="77"/>
    </row>
    <row r="80" spans="1:5" x14ac:dyDescent="0.2">
      <c r="A80" s="77"/>
      <c r="B80" s="77"/>
      <c r="C80" s="77"/>
      <c r="D80" s="77"/>
      <c r="E80" s="77"/>
    </row>
    <row r="81" spans="1:5" x14ac:dyDescent="0.2">
      <c r="A81" s="77"/>
      <c r="B81" s="77"/>
      <c r="C81" s="77"/>
      <c r="D81" s="77"/>
      <c r="E81" s="77"/>
    </row>
    <row r="82" spans="1:5" x14ac:dyDescent="0.2">
      <c r="A82" s="77"/>
      <c r="B82" s="77"/>
      <c r="C82" s="77"/>
      <c r="D82" s="77"/>
      <c r="E82" s="77"/>
    </row>
    <row r="83" spans="1:5" x14ac:dyDescent="0.2">
      <c r="A83" s="77"/>
      <c r="B83" s="77"/>
      <c r="C83" s="77"/>
      <c r="D83" s="77"/>
      <c r="E83" s="77"/>
    </row>
    <row r="84" spans="1:5" x14ac:dyDescent="0.2">
      <c r="A84" s="77"/>
      <c r="B84" s="77"/>
      <c r="C84" s="77"/>
      <c r="D84" s="77"/>
      <c r="E84" s="77"/>
    </row>
    <row r="85" spans="1:5" x14ac:dyDescent="0.2">
      <c r="A85" s="77"/>
      <c r="B85" s="77"/>
      <c r="C85" s="77"/>
      <c r="D85" s="77"/>
      <c r="E85" s="77"/>
    </row>
    <row r="86" spans="1:5" x14ac:dyDescent="0.2">
      <c r="A86" s="77"/>
      <c r="B86" s="77"/>
      <c r="C86" s="77"/>
      <c r="D86" s="77"/>
      <c r="E86" s="77"/>
    </row>
    <row r="87" spans="1:5" x14ac:dyDescent="0.2">
      <c r="A87" s="77"/>
      <c r="B87" s="77"/>
      <c r="C87" s="77"/>
      <c r="D87" s="77"/>
      <c r="E87" s="77"/>
    </row>
    <row r="88" spans="1:5" x14ac:dyDescent="0.2">
      <c r="A88" s="77"/>
      <c r="B88" s="77"/>
      <c r="C88" s="77"/>
      <c r="D88" s="77"/>
      <c r="E88" s="77"/>
    </row>
    <row r="89" spans="1:5" x14ac:dyDescent="0.2">
      <c r="A89" s="77"/>
      <c r="B89" s="77"/>
      <c r="C89" s="77"/>
      <c r="D89" s="77"/>
      <c r="E89" s="77"/>
    </row>
    <row r="90" spans="1:5" x14ac:dyDescent="0.2">
      <c r="A90" s="77"/>
      <c r="B90" s="77"/>
      <c r="C90" s="77"/>
      <c r="D90" s="77"/>
      <c r="E90" s="77"/>
    </row>
    <row r="91" spans="1:5" x14ac:dyDescent="0.2">
      <c r="A91" s="77"/>
      <c r="B91" s="77"/>
      <c r="C91" s="77"/>
      <c r="D91" s="77"/>
      <c r="E91" s="77"/>
    </row>
    <row r="92" spans="1:5" x14ac:dyDescent="0.2">
      <c r="A92" s="77"/>
      <c r="B92" s="77"/>
      <c r="C92" s="77"/>
      <c r="D92" s="77"/>
      <c r="E92" s="77"/>
    </row>
    <row r="93" spans="1:5" x14ac:dyDescent="0.2">
      <c r="A93" s="77"/>
      <c r="B93" s="77"/>
      <c r="C93" s="77"/>
      <c r="D93" s="77"/>
      <c r="E93" s="77"/>
    </row>
    <row r="94" spans="1:5" x14ac:dyDescent="0.2">
      <c r="A94" s="77"/>
      <c r="B94" s="77"/>
      <c r="C94" s="77"/>
      <c r="D94" s="77"/>
      <c r="E94" s="77"/>
    </row>
    <row r="95" spans="1:5" x14ac:dyDescent="0.2">
      <c r="A95" s="77"/>
      <c r="B95" s="77"/>
      <c r="C95" s="77"/>
      <c r="D95" s="77"/>
      <c r="E95" s="77"/>
    </row>
    <row r="96" spans="1:5" x14ac:dyDescent="0.2">
      <c r="A96" s="77"/>
      <c r="B96" s="77"/>
      <c r="C96" s="77"/>
      <c r="D96" s="77"/>
      <c r="E96" s="77"/>
    </row>
    <row r="97" spans="1:5" x14ac:dyDescent="0.2">
      <c r="A97" s="77"/>
      <c r="B97" s="77"/>
      <c r="C97" s="77"/>
      <c r="D97" s="77"/>
      <c r="E97" s="77"/>
    </row>
    <row r="98" spans="1:5" x14ac:dyDescent="0.2">
      <c r="A98" s="77"/>
      <c r="B98" s="77"/>
      <c r="C98" s="77"/>
      <c r="D98" s="77"/>
      <c r="E98" s="77"/>
    </row>
    <row r="99" spans="1:5" x14ac:dyDescent="0.2">
      <c r="B99" s="5"/>
    </row>
    <row r="100" spans="1:5" x14ac:dyDescent="0.2">
      <c r="B100" s="5"/>
    </row>
    <row r="101" spans="1:5" x14ac:dyDescent="0.2">
      <c r="B101" s="5"/>
    </row>
    <row r="102" spans="1:5" x14ac:dyDescent="0.2">
      <c r="B102" s="5"/>
    </row>
    <row r="103" spans="1:5" x14ac:dyDescent="0.2">
      <c r="B103" s="5"/>
    </row>
    <row r="104" spans="1:5" x14ac:dyDescent="0.2">
      <c r="B104" s="5"/>
    </row>
    <row r="105" spans="1:5" x14ac:dyDescent="0.2">
      <c r="B105" s="5"/>
    </row>
    <row r="106" spans="1:5" x14ac:dyDescent="0.2">
      <c r="B106" s="5"/>
    </row>
    <row r="107" spans="1:5" x14ac:dyDescent="0.2">
      <c r="B107" s="5"/>
    </row>
    <row r="108" spans="1:5" x14ac:dyDescent="0.2">
      <c r="B108" s="5"/>
    </row>
    <row r="109" spans="1:5" x14ac:dyDescent="0.2">
      <c r="B109" s="5"/>
    </row>
    <row r="110" spans="1:5" x14ac:dyDescent="0.2">
      <c r="B110" s="5"/>
    </row>
    <row r="111" spans="1:5" x14ac:dyDescent="0.2">
      <c r="B111" s="5"/>
    </row>
    <row r="112" spans="1:5"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1">
    <mergeCell ref="H1:I1"/>
  </mergeCells>
  <hyperlinks>
    <hyperlink ref="H1:I1" location="Index!A1" display="Regresar al Índice" xr:uid="{BD68F822-930C-4CAF-9232-CB1329BF3F15}"/>
  </hyperlinks>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D59EE-A86B-4E23-B461-6255C74B9B39}">
  <sheetPr codeName="Hoja77"/>
  <dimension ref="A1:P217"/>
  <sheetViews>
    <sheetView zoomScaleNormal="100" workbookViewId="0"/>
  </sheetViews>
  <sheetFormatPr baseColWidth="10" defaultColWidth="11.42578125" defaultRowHeight="12.75" x14ac:dyDescent="0.2"/>
  <cols>
    <col min="1" max="1" width="11.5703125" style="164" bestFit="1" customWidth="1"/>
    <col min="2" max="2" width="14.28515625" style="92" customWidth="1"/>
    <col min="3" max="16384" width="11.42578125" style="164"/>
  </cols>
  <sheetData>
    <row r="1" spans="1:16" ht="15" x14ac:dyDescent="0.25">
      <c r="A1" s="27" t="s">
        <v>1884</v>
      </c>
      <c r="B1" s="99"/>
      <c r="C1" s="173"/>
      <c r="D1" s="173"/>
      <c r="E1" s="173"/>
      <c r="F1" s="173"/>
      <c r="G1" s="173"/>
      <c r="H1" s="151" t="s">
        <v>1294</v>
      </c>
      <c r="I1" s="151"/>
      <c r="J1" s="142"/>
      <c r="K1" s="142"/>
      <c r="O1" s="165"/>
      <c r="P1" s="165"/>
    </row>
    <row r="2" spans="1:16" x14ac:dyDescent="0.2">
      <c r="A2" s="82" t="s">
        <v>141</v>
      </c>
    </row>
    <row r="5" spans="1:16" x14ac:dyDescent="0.2">
      <c r="A5" s="164" t="s">
        <v>285</v>
      </c>
      <c r="B5" s="5" t="s">
        <v>295</v>
      </c>
    </row>
    <row r="6" spans="1:16" x14ac:dyDescent="0.2">
      <c r="A6" s="164">
        <v>2013</v>
      </c>
      <c r="B6" s="42">
        <v>347298</v>
      </c>
    </row>
    <row r="7" spans="1:16" x14ac:dyDescent="0.2">
      <c r="A7" s="164">
        <v>2014</v>
      </c>
      <c r="B7" s="42">
        <v>363344</v>
      </c>
    </row>
    <row r="8" spans="1:16" x14ac:dyDescent="0.2">
      <c r="A8" s="164">
        <v>2015</v>
      </c>
      <c r="B8" s="42">
        <v>385457</v>
      </c>
    </row>
    <row r="9" spans="1:16" x14ac:dyDescent="0.2">
      <c r="A9" s="164">
        <v>2016</v>
      </c>
      <c r="B9" s="42">
        <v>407270</v>
      </c>
    </row>
    <row r="10" spans="1:16" x14ac:dyDescent="0.2">
      <c r="A10" s="164">
        <v>2017</v>
      </c>
      <c r="B10" s="42">
        <v>435724</v>
      </c>
    </row>
    <row r="11" spans="1:16" x14ac:dyDescent="0.2">
      <c r="A11" s="164">
        <v>2018</v>
      </c>
      <c r="B11" s="42">
        <v>452017</v>
      </c>
    </row>
    <row r="12" spans="1:16" x14ac:dyDescent="0.2">
      <c r="A12" s="164">
        <v>2019</v>
      </c>
      <c r="B12" s="42">
        <v>458198</v>
      </c>
    </row>
    <row r="13" spans="1:16" x14ac:dyDescent="0.2">
      <c r="A13" s="164">
        <v>2020</v>
      </c>
      <c r="B13" s="42">
        <v>452541</v>
      </c>
    </row>
    <row r="14" spans="1:16" x14ac:dyDescent="0.2">
      <c r="A14" s="164">
        <v>2021</v>
      </c>
      <c r="B14" s="42">
        <v>480660</v>
      </c>
    </row>
    <row r="15" spans="1:16" x14ac:dyDescent="0.2">
      <c r="A15" s="171">
        <v>2022</v>
      </c>
      <c r="B15" s="42">
        <v>508146</v>
      </c>
    </row>
    <row r="16" spans="1:16" x14ac:dyDescent="0.2">
      <c r="A16" s="172">
        <v>45139</v>
      </c>
      <c r="B16" s="42">
        <f>'F55'!F16</f>
        <v>521651</v>
      </c>
    </row>
    <row r="17" spans="1:2" x14ac:dyDescent="0.2">
      <c r="B17" s="5"/>
    </row>
    <row r="18" spans="1:2" x14ac:dyDescent="0.2">
      <c r="A18" s="164" t="s">
        <v>1790</v>
      </c>
      <c r="B18" s="43">
        <f>B16/B15-1</f>
        <v>2.6577007395512275E-2</v>
      </c>
    </row>
    <row r="19" spans="1:2" x14ac:dyDescent="0.2">
      <c r="A19" s="164" t="s">
        <v>1791</v>
      </c>
      <c r="B19" s="42">
        <f>B16-B15</f>
        <v>13505</v>
      </c>
    </row>
    <row r="20" spans="1:2" x14ac:dyDescent="0.2">
      <c r="B20" s="5"/>
    </row>
    <row r="21" spans="1:2" x14ac:dyDescent="0.2">
      <c r="B21" s="5"/>
    </row>
    <row r="22" spans="1:2" x14ac:dyDescent="0.2">
      <c r="B22" s="5"/>
    </row>
    <row r="23" spans="1:2" x14ac:dyDescent="0.2">
      <c r="B23" s="5"/>
    </row>
    <row r="24" spans="1:2" x14ac:dyDescent="0.2">
      <c r="B24" s="5"/>
    </row>
    <row r="25" spans="1:2" x14ac:dyDescent="0.2">
      <c r="B25" s="5"/>
    </row>
    <row r="26" spans="1:2" x14ac:dyDescent="0.2">
      <c r="B26" s="5"/>
    </row>
    <row r="27" spans="1:2" x14ac:dyDescent="0.2">
      <c r="B27" s="5"/>
    </row>
    <row r="28" spans="1:2" x14ac:dyDescent="0.2">
      <c r="B28" s="5"/>
    </row>
    <row r="29" spans="1:2" x14ac:dyDescent="0.2">
      <c r="B29" s="5"/>
    </row>
    <row r="30" spans="1:2" x14ac:dyDescent="0.2">
      <c r="B30" s="5"/>
    </row>
    <row r="31" spans="1:2" x14ac:dyDescent="0.2">
      <c r="B31" s="5"/>
    </row>
    <row r="32" spans="1: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row r="217" spans="2:2" x14ac:dyDescent="0.2">
      <c r="B217" s="5"/>
    </row>
  </sheetData>
  <mergeCells count="3">
    <mergeCell ref="H1:I1"/>
    <mergeCell ref="J1:K1"/>
    <mergeCell ref="O1:P1"/>
  </mergeCells>
  <hyperlinks>
    <hyperlink ref="H1:I1" location="Index!A1" display="Regresar al Índice" xr:uid="{47131EF6-E399-417D-B3BF-B08040665B74}"/>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302A2-56D1-44DE-A1F1-B11EB322FDD4}">
  <sheetPr codeName="Hoja78"/>
  <dimension ref="A1:P216"/>
  <sheetViews>
    <sheetView zoomScaleNormal="100" workbookViewId="0"/>
  </sheetViews>
  <sheetFormatPr baseColWidth="10" defaultColWidth="11.42578125" defaultRowHeight="12.75" x14ac:dyDescent="0.2"/>
  <cols>
    <col min="1" max="1" width="57.42578125" style="164" customWidth="1"/>
    <col min="2" max="2" width="11.7109375" style="92" bestFit="1" customWidth="1"/>
    <col min="3" max="3" width="12.28515625" style="164" bestFit="1" customWidth="1"/>
    <col min="4" max="12" width="11.42578125" style="164"/>
    <col min="13" max="13" width="42.42578125" style="164" customWidth="1"/>
    <col min="14" max="14" width="20" style="164" customWidth="1"/>
    <col min="15" max="16384" width="11.42578125" style="164"/>
  </cols>
  <sheetData>
    <row r="1" spans="1:16" ht="15" x14ac:dyDescent="0.25">
      <c r="A1" s="27" t="s">
        <v>1885</v>
      </c>
      <c r="H1" s="151" t="s">
        <v>1294</v>
      </c>
      <c r="I1" s="151"/>
      <c r="O1" s="165" t="s">
        <v>266</v>
      </c>
      <c r="P1" s="165"/>
    </row>
    <row r="2" spans="1:16" x14ac:dyDescent="0.2">
      <c r="A2" s="82" t="s">
        <v>141</v>
      </c>
    </row>
    <row r="4" spans="1:16" x14ac:dyDescent="0.2">
      <c r="A4" s="100" t="s">
        <v>305</v>
      </c>
      <c r="B4" s="95" t="s">
        <v>281</v>
      </c>
    </row>
    <row r="5" spans="1:16" x14ac:dyDescent="0.2">
      <c r="A5" s="61" t="s">
        <v>1252</v>
      </c>
      <c r="B5" s="43">
        <f t="shared" ref="B5:B13" si="0">B27/$B$37</f>
        <v>0.20714615710503767</v>
      </c>
      <c r="C5" s="98"/>
    </row>
    <row r="6" spans="1:16" x14ac:dyDescent="0.2">
      <c r="A6" s="61" t="s">
        <v>1253</v>
      </c>
      <c r="B6" s="43">
        <f t="shared" si="0"/>
        <v>0.14558200789416678</v>
      </c>
      <c r="C6" s="98"/>
    </row>
    <row r="7" spans="1:16" x14ac:dyDescent="0.2">
      <c r="A7" s="61" t="s">
        <v>1254</v>
      </c>
      <c r="B7" s="43">
        <f t="shared" si="0"/>
        <v>0.10362292030495485</v>
      </c>
      <c r="C7" s="98"/>
    </row>
    <row r="8" spans="1:16" x14ac:dyDescent="0.2">
      <c r="A8" s="61" t="s">
        <v>1255</v>
      </c>
      <c r="B8" s="43">
        <f t="shared" si="0"/>
        <v>8.8423102802448375E-2</v>
      </c>
      <c r="C8" s="98"/>
    </row>
    <row r="9" spans="1:16" x14ac:dyDescent="0.2">
      <c r="A9" s="61" t="s">
        <v>1256</v>
      </c>
      <c r="B9" s="43">
        <f t="shared" si="0"/>
        <v>8.7594962915819197E-2</v>
      </c>
      <c r="C9" s="98"/>
    </row>
    <row r="10" spans="1:16" x14ac:dyDescent="0.2">
      <c r="A10" s="61" t="s">
        <v>1258</v>
      </c>
      <c r="B10" s="43">
        <f t="shared" si="0"/>
        <v>5.3317256173188589E-2</v>
      </c>
      <c r="C10" s="98"/>
    </row>
    <row r="11" spans="1:16" x14ac:dyDescent="0.2">
      <c r="A11" s="61" t="s">
        <v>1257</v>
      </c>
      <c r="B11" s="43">
        <f>B33/$B$37</f>
        <v>5.2993284782354488E-2</v>
      </c>
      <c r="C11" s="98"/>
    </row>
    <row r="12" spans="1:16" x14ac:dyDescent="0.2">
      <c r="A12" s="61" t="s">
        <v>1259</v>
      </c>
      <c r="B12" s="43">
        <f t="shared" si="0"/>
        <v>4.8229563443758373E-2</v>
      </c>
      <c r="C12" s="98"/>
    </row>
    <row r="13" spans="1:16" x14ac:dyDescent="0.2">
      <c r="A13" s="61" t="s">
        <v>1295</v>
      </c>
      <c r="B13" s="43">
        <f t="shared" si="0"/>
        <v>4.0651700083005685E-2</v>
      </c>
      <c r="C13" s="98"/>
    </row>
    <row r="14" spans="1:16" x14ac:dyDescent="0.2">
      <c r="A14" s="61" t="s">
        <v>306</v>
      </c>
      <c r="B14" s="43">
        <f>B36/$B$37</f>
        <v>0.17243904449526598</v>
      </c>
    </row>
    <row r="15" spans="1:16" x14ac:dyDescent="0.2">
      <c r="A15" s="96" t="s">
        <v>289</v>
      </c>
      <c r="B15" s="43">
        <f>SUM(B5:B14)</f>
        <v>1.0000000000000002</v>
      </c>
    </row>
    <row r="16" spans="1:16" x14ac:dyDescent="0.2">
      <c r="B16" s="5"/>
    </row>
    <row r="17" spans="1:3" x14ac:dyDescent="0.2">
      <c r="B17" s="5"/>
    </row>
    <row r="18" spans="1:3" x14ac:dyDescent="0.2">
      <c r="B18" s="5"/>
    </row>
    <row r="19" spans="1:3" x14ac:dyDescent="0.2">
      <c r="B19" s="5"/>
    </row>
    <row r="20" spans="1:3" x14ac:dyDescent="0.2">
      <c r="B20" s="5"/>
    </row>
    <row r="21" spans="1:3" x14ac:dyDescent="0.2">
      <c r="B21" s="5"/>
    </row>
    <row r="22" spans="1:3" x14ac:dyDescent="0.2">
      <c r="B22" s="5"/>
    </row>
    <row r="23" spans="1:3" ht="12.6" customHeight="1" x14ac:dyDescent="0.2">
      <c r="B23" s="5"/>
    </row>
    <row r="24" spans="1:3" x14ac:dyDescent="0.2">
      <c r="B24" s="5"/>
    </row>
    <row r="25" spans="1:3" hidden="1" x14ac:dyDescent="0.2">
      <c r="B25" s="5"/>
    </row>
    <row r="26" spans="1:3" hidden="1" x14ac:dyDescent="0.2">
      <c r="A26" s="100" t="s">
        <v>305</v>
      </c>
      <c r="B26" s="45">
        <v>45139</v>
      </c>
    </row>
    <row r="27" spans="1:3" hidden="1" x14ac:dyDescent="0.2">
      <c r="A27" s="61" t="s">
        <v>1252</v>
      </c>
      <c r="B27" s="42">
        <v>108058</v>
      </c>
      <c r="C27" s="170"/>
    </row>
    <row r="28" spans="1:3" hidden="1" x14ac:dyDescent="0.2">
      <c r="A28" s="61" t="s">
        <v>1253</v>
      </c>
      <c r="B28" s="42">
        <v>75943</v>
      </c>
      <c r="C28" s="170"/>
    </row>
    <row r="29" spans="1:3" hidden="1" x14ac:dyDescent="0.2">
      <c r="A29" s="61" t="s">
        <v>1254</v>
      </c>
      <c r="B29" s="42">
        <v>54055</v>
      </c>
      <c r="C29" s="170"/>
    </row>
    <row r="30" spans="1:3" hidden="1" x14ac:dyDescent="0.2">
      <c r="A30" s="61" t="s">
        <v>1255</v>
      </c>
      <c r="B30" s="42">
        <v>46126</v>
      </c>
      <c r="C30" s="170"/>
    </row>
    <row r="31" spans="1:3" hidden="1" x14ac:dyDescent="0.2">
      <c r="A31" s="61" t="s">
        <v>1256</v>
      </c>
      <c r="B31" s="42">
        <v>45694</v>
      </c>
      <c r="C31" s="170"/>
    </row>
    <row r="32" spans="1:3" hidden="1" x14ac:dyDescent="0.2">
      <c r="A32" s="61" t="s">
        <v>1258</v>
      </c>
      <c r="B32" s="42">
        <v>27813</v>
      </c>
      <c r="C32" s="170"/>
    </row>
    <row r="33" spans="1:3" hidden="1" x14ac:dyDescent="0.2">
      <c r="A33" s="61" t="s">
        <v>1257</v>
      </c>
      <c r="B33" s="42">
        <v>27644</v>
      </c>
      <c r="C33" s="170"/>
    </row>
    <row r="34" spans="1:3" hidden="1" x14ac:dyDescent="0.2">
      <c r="A34" s="61" t="s">
        <v>1259</v>
      </c>
      <c r="B34" s="42">
        <v>25159</v>
      </c>
      <c r="C34" s="170"/>
    </row>
    <row r="35" spans="1:3" hidden="1" x14ac:dyDescent="0.2">
      <c r="A35" s="61" t="s">
        <v>1295</v>
      </c>
      <c r="B35" s="42">
        <v>21206</v>
      </c>
      <c r="C35" s="170"/>
    </row>
    <row r="36" spans="1:3" hidden="1" x14ac:dyDescent="0.2">
      <c r="A36" s="61" t="s">
        <v>306</v>
      </c>
      <c r="B36" s="42">
        <v>89953</v>
      </c>
      <c r="C36" s="170"/>
    </row>
    <row r="37" spans="1:3" hidden="1" x14ac:dyDescent="0.2">
      <c r="A37" s="96" t="s">
        <v>289</v>
      </c>
      <c r="B37" s="44">
        <f>SUM(B27:B36)</f>
        <v>521651</v>
      </c>
    </row>
    <row r="38" spans="1:3" hidden="1" x14ac:dyDescent="0.2">
      <c r="B38" s="5"/>
    </row>
    <row r="39" spans="1:3" ht="12.75" hidden="1" customHeight="1" x14ac:dyDescent="0.2">
      <c r="A39" s="77"/>
      <c r="B39" s="77"/>
    </row>
    <row r="40" spans="1:3" hidden="1" x14ac:dyDescent="0.2">
      <c r="A40" s="77"/>
      <c r="B40" s="77"/>
      <c r="C40" s="77"/>
    </row>
    <row r="41" spans="1:3" x14ac:dyDescent="0.2">
      <c r="A41" s="77"/>
      <c r="B41" s="77"/>
      <c r="C41" s="77"/>
    </row>
    <row r="42" spans="1:3" x14ac:dyDescent="0.2">
      <c r="A42" s="77"/>
      <c r="B42" s="77"/>
      <c r="C42" s="77"/>
    </row>
    <row r="43" spans="1:3" x14ac:dyDescent="0.2">
      <c r="A43" s="77"/>
      <c r="B43" s="77"/>
      <c r="C43" s="77"/>
    </row>
    <row r="44" spans="1:3" ht="16.5" customHeight="1" x14ac:dyDescent="0.2">
      <c r="A44" s="77"/>
      <c r="B44" s="77"/>
      <c r="C44" s="77"/>
    </row>
    <row r="45" spans="1:3" x14ac:dyDescent="0.2">
      <c r="A45" s="77"/>
      <c r="B45" s="77"/>
      <c r="C45" s="77"/>
    </row>
    <row r="46" spans="1:3" x14ac:dyDescent="0.2">
      <c r="A46" s="77"/>
      <c r="B46" s="77"/>
      <c r="C46" s="77"/>
    </row>
    <row r="47" spans="1:3" x14ac:dyDescent="0.2">
      <c r="A47" s="77"/>
      <c r="B47" s="77"/>
      <c r="C47" s="77"/>
    </row>
    <row r="48" spans="1:3" x14ac:dyDescent="0.2">
      <c r="A48" s="77"/>
      <c r="B48" s="77"/>
      <c r="C48" s="77"/>
    </row>
    <row r="49" spans="1:3" x14ac:dyDescent="0.2">
      <c r="A49" s="77"/>
      <c r="B49" s="77"/>
      <c r="C49" s="77"/>
    </row>
    <row r="50" spans="1:3" x14ac:dyDescent="0.2">
      <c r="A50" s="77"/>
      <c r="B50" s="77"/>
      <c r="C50" s="77"/>
    </row>
    <row r="51" spans="1:3" x14ac:dyDescent="0.2">
      <c r="A51" s="77"/>
      <c r="B51" s="77"/>
      <c r="C51" s="77"/>
    </row>
    <row r="52" spans="1:3" x14ac:dyDescent="0.2">
      <c r="A52" s="77"/>
      <c r="B52" s="77"/>
      <c r="C52" s="77"/>
    </row>
    <row r="53" spans="1:3" x14ac:dyDescent="0.2">
      <c r="A53" s="77"/>
      <c r="B53" s="77"/>
      <c r="C53" s="77"/>
    </row>
    <row r="54" spans="1:3" x14ac:dyDescent="0.2">
      <c r="A54" s="77"/>
      <c r="B54" s="77"/>
      <c r="C54" s="77"/>
    </row>
    <row r="55" spans="1:3" x14ac:dyDescent="0.2">
      <c r="A55" s="77"/>
      <c r="B55" s="77"/>
      <c r="C55" s="77"/>
    </row>
    <row r="56" spans="1:3" x14ac:dyDescent="0.2">
      <c r="A56" s="77"/>
      <c r="B56" s="77"/>
      <c r="C56" s="77"/>
    </row>
    <row r="57" spans="1:3" x14ac:dyDescent="0.2">
      <c r="A57" s="77"/>
      <c r="B57" s="77"/>
      <c r="C57" s="77"/>
    </row>
    <row r="58" spans="1:3" x14ac:dyDescent="0.2">
      <c r="B58" s="5"/>
      <c r="C58" s="77"/>
    </row>
    <row r="59" spans="1:3" x14ac:dyDescent="0.2">
      <c r="A59" s="77"/>
      <c r="B59" s="77"/>
      <c r="C59" s="77"/>
    </row>
    <row r="60" spans="1:3" x14ac:dyDescent="0.2">
      <c r="A60" s="77"/>
      <c r="B60" s="77"/>
      <c r="C60" s="77"/>
    </row>
    <row r="61" spans="1:3" x14ac:dyDescent="0.2">
      <c r="A61" s="77"/>
      <c r="B61" s="77"/>
      <c r="C61" s="77"/>
    </row>
    <row r="62" spans="1:3" x14ac:dyDescent="0.2">
      <c r="A62" s="77"/>
      <c r="B62" s="77"/>
      <c r="C62" s="77"/>
    </row>
    <row r="63" spans="1:3" x14ac:dyDescent="0.2">
      <c r="A63" s="77"/>
      <c r="B63" s="77"/>
      <c r="C63" s="77"/>
    </row>
    <row r="64" spans="1:3"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2">
    <mergeCell ref="H1:I1"/>
    <mergeCell ref="O1:P1"/>
  </mergeCells>
  <hyperlinks>
    <hyperlink ref="H1:I1" location="Index!A1" display="Regresar al Índice" xr:uid="{85C63874-99F1-41DC-883D-021CA832D978}"/>
    <hyperlink ref="O1:P1" location="Index!B2" display="Regresar al índice" xr:uid="{969418B8-B000-48C2-BB67-EBD01137440C}"/>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13B01-D52F-44FA-90BA-3B528B1FB388}">
  <sheetPr codeName="Hoja1"/>
  <dimension ref="A1:T216"/>
  <sheetViews>
    <sheetView zoomScaleNormal="100" workbookViewId="0"/>
  </sheetViews>
  <sheetFormatPr baseColWidth="10" defaultColWidth="11.42578125" defaultRowHeight="12.75" x14ac:dyDescent="0.2"/>
  <cols>
    <col min="1" max="1" width="27.85546875" style="207" customWidth="1"/>
    <col min="2" max="2" width="16.7109375" style="66" customWidth="1"/>
    <col min="3" max="3" width="14.140625" style="207" customWidth="1"/>
    <col min="4" max="4" width="11.85546875" style="207" customWidth="1"/>
    <col min="5" max="5" width="10.85546875" style="207" customWidth="1"/>
    <col min="6" max="16384" width="11.42578125" style="207"/>
  </cols>
  <sheetData>
    <row r="1" spans="1:20" ht="15" x14ac:dyDescent="0.25">
      <c r="A1" s="27" t="s">
        <v>1821</v>
      </c>
      <c r="G1" s="61"/>
      <c r="H1" s="151" t="s">
        <v>1294</v>
      </c>
      <c r="I1" s="151"/>
      <c r="J1" s="61"/>
      <c r="K1" s="61"/>
      <c r="L1" s="61"/>
      <c r="M1" s="61"/>
      <c r="N1" s="61"/>
      <c r="O1" s="61"/>
      <c r="P1" s="61"/>
      <c r="Q1" s="61"/>
      <c r="R1" s="61"/>
      <c r="S1" s="61"/>
      <c r="T1" s="61"/>
    </row>
    <row r="2" spans="1:20" x14ac:dyDescent="0.2">
      <c r="A2" s="207" t="s">
        <v>1956</v>
      </c>
    </row>
    <row r="4" spans="1:20" ht="12" customHeight="1" x14ac:dyDescent="0.2"/>
    <row r="5" spans="1:20" ht="13.5" thickBot="1" x14ac:dyDescent="0.25">
      <c r="A5" s="208"/>
      <c r="B5" s="74"/>
      <c r="C5" s="208"/>
      <c r="D5" s="208"/>
      <c r="E5" s="208"/>
    </row>
    <row r="6" spans="1:20" ht="29.45" customHeight="1" x14ac:dyDescent="0.2">
      <c r="A6" s="299" t="s">
        <v>267</v>
      </c>
      <c r="B6" s="300" t="s">
        <v>1782</v>
      </c>
      <c r="C6" s="300" t="s">
        <v>1783</v>
      </c>
      <c r="D6" s="299" t="s">
        <v>34</v>
      </c>
      <c r="E6" s="299" t="s">
        <v>268</v>
      </c>
    </row>
    <row r="7" spans="1:20" x14ac:dyDescent="0.2">
      <c r="A7" s="301" t="s">
        <v>1582</v>
      </c>
      <c r="B7" s="307">
        <v>116264</v>
      </c>
      <c r="C7" s="307">
        <v>116045</v>
      </c>
      <c r="D7" s="302">
        <v>-219</v>
      </c>
      <c r="E7" s="303">
        <v>-1.9E-3</v>
      </c>
    </row>
    <row r="8" spans="1:20" x14ac:dyDescent="0.2">
      <c r="A8" s="314" t="s">
        <v>270</v>
      </c>
      <c r="B8" s="305">
        <v>411628</v>
      </c>
      <c r="C8" s="305">
        <v>411107</v>
      </c>
      <c r="D8" s="313">
        <v>-521</v>
      </c>
      <c r="E8" s="306">
        <v>-1.2999999999999999E-3</v>
      </c>
    </row>
    <row r="9" spans="1:20" x14ac:dyDescent="0.2">
      <c r="A9" s="301" t="s">
        <v>287</v>
      </c>
      <c r="B9" s="307">
        <v>153255</v>
      </c>
      <c r="C9" s="307">
        <v>157023</v>
      </c>
      <c r="D9" s="307">
        <v>3768</v>
      </c>
      <c r="E9" s="303">
        <v>2.46E-2</v>
      </c>
    </row>
    <row r="10" spans="1:20" x14ac:dyDescent="0.2">
      <c r="A10" s="314" t="s">
        <v>1132</v>
      </c>
      <c r="B10" s="305">
        <v>10088</v>
      </c>
      <c r="C10" s="305">
        <v>10085</v>
      </c>
      <c r="D10" s="313">
        <v>-3</v>
      </c>
      <c r="E10" s="306">
        <v>-2.9999999999999997E-4</v>
      </c>
    </row>
    <row r="11" spans="1:20" x14ac:dyDescent="0.2">
      <c r="A11" s="301" t="s">
        <v>289</v>
      </c>
      <c r="B11" s="307">
        <v>520186</v>
      </c>
      <c r="C11" s="307">
        <v>521651</v>
      </c>
      <c r="D11" s="307">
        <v>1465</v>
      </c>
      <c r="E11" s="303">
        <v>2.8E-3</v>
      </c>
    </row>
    <row r="12" spans="1:20" x14ac:dyDescent="0.2">
      <c r="A12" s="314" t="s">
        <v>290</v>
      </c>
      <c r="B12" s="305">
        <v>2602</v>
      </c>
      <c r="C12" s="305">
        <v>2584</v>
      </c>
      <c r="D12" s="313">
        <v>-18</v>
      </c>
      <c r="E12" s="306">
        <v>-6.8999999999999999E-3</v>
      </c>
    </row>
    <row r="13" spans="1:20" x14ac:dyDescent="0.2">
      <c r="A13" s="301" t="s">
        <v>274</v>
      </c>
      <c r="B13" s="307">
        <v>660673</v>
      </c>
      <c r="C13" s="307">
        <v>662833</v>
      </c>
      <c r="D13" s="307">
        <v>2160</v>
      </c>
      <c r="E13" s="303">
        <v>3.3E-3</v>
      </c>
    </row>
    <row r="14" spans="1:20" x14ac:dyDescent="0.2">
      <c r="A14" s="314" t="s">
        <v>291</v>
      </c>
      <c r="B14" s="305">
        <v>106450</v>
      </c>
      <c r="C14" s="305">
        <v>107418</v>
      </c>
      <c r="D14" s="313">
        <v>968</v>
      </c>
      <c r="E14" s="306">
        <v>9.1000000000000004E-3</v>
      </c>
    </row>
    <row r="15" spans="1:20" x14ac:dyDescent="0.2">
      <c r="A15" s="308" t="s">
        <v>52</v>
      </c>
      <c r="B15" s="309">
        <v>1981146</v>
      </c>
      <c r="C15" s="309">
        <v>1988746</v>
      </c>
      <c r="D15" s="309">
        <v>7600</v>
      </c>
      <c r="E15" s="310">
        <v>3.8E-3</v>
      </c>
    </row>
    <row r="16" spans="1:20" x14ac:dyDescent="0.2">
      <c r="A16" s="27"/>
      <c r="B16" s="27"/>
      <c r="C16" s="27"/>
      <c r="D16" s="27"/>
      <c r="E16" s="27"/>
      <c r="F16" s="27"/>
    </row>
    <row r="17" spans="1:6" ht="29.25" customHeight="1" x14ac:dyDescent="0.2">
      <c r="A17" s="27"/>
      <c r="B17" s="27"/>
      <c r="C17" s="27"/>
      <c r="D17" s="27"/>
      <c r="E17" s="27"/>
      <c r="F17" s="27"/>
    </row>
    <row r="30" spans="1:6" x14ac:dyDescent="0.2">
      <c r="B30" s="5"/>
    </row>
    <row r="31" spans="1:6" x14ac:dyDescent="0.2">
      <c r="B31" s="5"/>
    </row>
    <row r="32" spans="1:6"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1">
    <mergeCell ref="H1:I1"/>
  </mergeCells>
  <hyperlinks>
    <hyperlink ref="H1:I1" location="Index!A1" display="Regresar al Índice" xr:uid="{0C82DF49-C63C-4332-9789-1E74BBCE4A31}"/>
  </hyperlinks>
  <pageMargins left="0.7" right="0.7" top="0.75" bottom="0.75" header="0.3" footer="0.3"/>
  <pageSetup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51148-D26F-4AB7-9BD3-C70076F7DA48}">
  <sheetPr codeName="Hoja79"/>
  <dimension ref="A1:P217"/>
  <sheetViews>
    <sheetView zoomScaleNormal="100" workbookViewId="0"/>
  </sheetViews>
  <sheetFormatPr baseColWidth="10" defaultColWidth="11.42578125" defaultRowHeight="12.75" x14ac:dyDescent="0.2"/>
  <cols>
    <col min="1" max="1" width="11.42578125" style="164"/>
    <col min="2" max="2" width="11.42578125" style="92"/>
    <col min="3" max="16384" width="11.42578125" style="164"/>
  </cols>
  <sheetData>
    <row r="1" spans="1:16" ht="15" x14ac:dyDescent="0.25">
      <c r="A1" s="27" t="s">
        <v>1886</v>
      </c>
      <c r="H1" s="151" t="s">
        <v>1294</v>
      </c>
      <c r="I1" s="151"/>
      <c r="J1" s="2"/>
      <c r="K1" s="2"/>
      <c r="O1" s="165"/>
      <c r="P1" s="165"/>
    </row>
    <row r="2" spans="1:16" x14ac:dyDescent="0.2">
      <c r="A2" s="82" t="s">
        <v>141</v>
      </c>
    </row>
    <row r="5" spans="1:16" x14ac:dyDescent="0.2">
      <c r="A5" s="164" t="s">
        <v>285</v>
      </c>
      <c r="B5" s="5" t="s">
        <v>295</v>
      </c>
    </row>
    <row r="6" spans="1:16" x14ac:dyDescent="0.2">
      <c r="A6" s="164">
        <v>2013</v>
      </c>
      <c r="B6" s="42">
        <v>282499</v>
      </c>
    </row>
    <row r="7" spans="1:16" x14ac:dyDescent="0.2">
      <c r="A7" s="164">
        <v>2014</v>
      </c>
      <c r="B7" s="42">
        <v>295797</v>
      </c>
    </row>
    <row r="8" spans="1:16" x14ac:dyDescent="0.2">
      <c r="A8" s="164">
        <v>2015</v>
      </c>
      <c r="B8" s="42">
        <v>312586</v>
      </c>
    </row>
    <row r="9" spans="1:16" x14ac:dyDescent="0.2">
      <c r="A9" s="164">
        <v>2016</v>
      </c>
      <c r="B9" s="42">
        <v>334254</v>
      </c>
    </row>
    <row r="10" spans="1:16" x14ac:dyDescent="0.2">
      <c r="A10" s="164">
        <v>2017</v>
      </c>
      <c r="B10" s="42">
        <v>343480</v>
      </c>
    </row>
    <row r="11" spans="1:16" x14ac:dyDescent="0.2">
      <c r="A11" s="164">
        <v>2018</v>
      </c>
      <c r="B11" s="42">
        <v>354114</v>
      </c>
    </row>
    <row r="12" spans="1:16" x14ac:dyDescent="0.2">
      <c r="A12" s="164">
        <v>2019</v>
      </c>
      <c r="B12" s="42">
        <v>363625</v>
      </c>
    </row>
    <row r="13" spans="1:16" x14ac:dyDescent="0.2">
      <c r="A13" s="164">
        <v>2020</v>
      </c>
      <c r="B13" s="42">
        <v>366999</v>
      </c>
    </row>
    <row r="14" spans="1:16" x14ac:dyDescent="0.2">
      <c r="A14" s="164">
        <v>2021</v>
      </c>
      <c r="B14" s="42">
        <v>388949</v>
      </c>
    </row>
    <row r="15" spans="1:16" x14ac:dyDescent="0.2">
      <c r="A15" s="171">
        <v>2022</v>
      </c>
      <c r="B15" s="42">
        <v>399607</v>
      </c>
    </row>
    <row r="16" spans="1:16" x14ac:dyDescent="0.2">
      <c r="A16" s="172">
        <v>45139</v>
      </c>
      <c r="B16" s="42">
        <f>'F56'!B6</f>
        <v>411107</v>
      </c>
    </row>
    <row r="17" spans="1:2" x14ac:dyDescent="0.2">
      <c r="B17" s="5"/>
    </row>
    <row r="18" spans="1:2" x14ac:dyDescent="0.2">
      <c r="B18" s="5"/>
    </row>
    <row r="19" spans="1:2" x14ac:dyDescent="0.2">
      <c r="A19" s="164" t="s">
        <v>1790</v>
      </c>
      <c r="B19" s="43">
        <f>B16/B15-1</f>
        <v>2.877827465484839E-2</v>
      </c>
    </row>
    <row r="20" spans="1:2" x14ac:dyDescent="0.2">
      <c r="A20" s="164" t="s">
        <v>1791</v>
      </c>
      <c r="B20" s="42">
        <f>B16-B15</f>
        <v>11500</v>
      </c>
    </row>
    <row r="21" spans="1:2" x14ac:dyDescent="0.2">
      <c r="B21" s="5"/>
    </row>
    <row r="22" spans="1:2" x14ac:dyDescent="0.2">
      <c r="B22" s="5"/>
    </row>
    <row r="23" spans="1:2" ht="12.75" hidden="1" customHeight="1" x14ac:dyDescent="0.2">
      <c r="A23" s="164" t="s">
        <v>307</v>
      </c>
      <c r="B23" s="5">
        <f>B12/B11-1</f>
        <v>2.6858582264468467E-2</v>
      </c>
    </row>
    <row r="24" spans="1:2" ht="12.75" hidden="1" customHeight="1" x14ac:dyDescent="0.2">
      <c r="A24" s="164" t="s">
        <v>308</v>
      </c>
      <c r="B24" s="5">
        <f>B12-B11</f>
        <v>9511</v>
      </c>
    </row>
    <row r="25" spans="1:2" ht="12.75" hidden="1" customHeight="1" x14ac:dyDescent="0.2">
      <c r="B25" s="5"/>
    </row>
    <row r="26" spans="1:2" ht="14.25" hidden="1" customHeight="1" x14ac:dyDescent="0.2">
      <c r="A26" s="164">
        <v>43770</v>
      </c>
      <c r="B26" s="5">
        <v>368314</v>
      </c>
    </row>
    <row r="27" spans="1:2" ht="12.75" hidden="1" customHeight="1" x14ac:dyDescent="0.2">
      <c r="A27" s="164" t="s">
        <v>309</v>
      </c>
      <c r="B27" s="5">
        <f>B12/B26-1</f>
        <v>-1.2730984974776982E-2</v>
      </c>
    </row>
    <row r="28" spans="1:2" ht="12.75" hidden="1" customHeight="1" x14ac:dyDescent="0.2">
      <c r="A28" s="164" t="s">
        <v>308</v>
      </c>
      <c r="B28" s="5">
        <f>B12-B26</f>
        <v>-4689</v>
      </c>
    </row>
    <row r="29" spans="1:2" ht="12.75" hidden="1" customHeight="1" x14ac:dyDescent="0.2">
      <c r="B29" s="5"/>
    </row>
    <row r="30" spans="1:2" x14ac:dyDescent="0.2">
      <c r="B30" s="5"/>
    </row>
    <row r="31" spans="1:2" x14ac:dyDescent="0.2">
      <c r="B31" s="5"/>
    </row>
    <row r="32" spans="1: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row r="217" spans="2:2" x14ac:dyDescent="0.2">
      <c r="B217" s="5"/>
    </row>
  </sheetData>
  <mergeCells count="2">
    <mergeCell ref="H1:I1"/>
    <mergeCell ref="O1:P1"/>
  </mergeCells>
  <hyperlinks>
    <hyperlink ref="H1:I1" location="Index!A1" display="Regresar al Índice" xr:uid="{883DE5D9-187A-48AF-B033-3F4AC3D0801D}"/>
  </hyperlink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0F425-5BB9-4D25-A64F-7B947CE2B8BD}">
  <sheetPr codeName="Hoja80"/>
  <dimension ref="A1:P216"/>
  <sheetViews>
    <sheetView zoomScaleNormal="100" workbookViewId="0"/>
  </sheetViews>
  <sheetFormatPr baseColWidth="10" defaultColWidth="11.42578125" defaultRowHeight="12.75" x14ac:dyDescent="0.2"/>
  <cols>
    <col min="1" max="1" width="68.140625" style="164" customWidth="1"/>
    <col min="2" max="2" width="11.42578125" style="92"/>
    <col min="3" max="16384" width="11.42578125" style="164"/>
  </cols>
  <sheetData>
    <row r="1" spans="1:16" ht="15" x14ac:dyDescent="0.25">
      <c r="A1" s="27" t="s">
        <v>1887</v>
      </c>
      <c r="H1" s="151" t="s">
        <v>1294</v>
      </c>
      <c r="I1" s="151"/>
      <c r="O1" s="165"/>
      <c r="P1" s="165"/>
    </row>
    <row r="2" spans="1:16" x14ac:dyDescent="0.2">
      <c r="A2" s="82" t="s">
        <v>141</v>
      </c>
    </row>
    <row r="5" spans="1:16" x14ac:dyDescent="0.2">
      <c r="A5" s="100" t="s">
        <v>305</v>
      </c>
      <c r="B5" s="41" t="s">
        <v>281</v>
      </c>
    </row>
    <row r="6" spans="1:16" x14ac:dyDescent="0.2">
      <c r="A6" s="164" t="s">
        <v>310</v>
      </c>
      <c r="B6" s="43">
        <f>B27/$B$36</f>
        <v>0.2027501356094642</v>
      </c>
      <c r="C6" s="98"/>
    </row>
    <row r="7" spans="1:16" x14ac:dyDescent="0.2">
      <c r="A7" s="164" t="s">
        <v>317</v>
      </c>
      <c r="B7" s="43">
        <f t="shared" ref="B7:B13" si="0">B28/$B$36</f>
        <v>0.17463580041205817</v>
      </c>
      <c r="C7" s="98"/>
    </row>
    <row r="8" spans="1:16" x14ac:dyDescent="0.2">
      <c r="A8" s="164" t="s">
        <v>316</v>
      </c>
      <c r="B8" s="43">
        <f t="shared" si="0"/>
        <v>0.15276314925311416</v>
      </c>
      <c r="C8" s="98"/>
    </row>
    <row r="9" spans="1:16" x14ac:dyDescent="0.2">
      <c r="A9" s="164" t="s">
        <v>315</v>
      </c>
      <c r="B9" s="43">
        <f t="shared" si="0"/>
        <v>0.12355420851505812</v>
      </c>
      <c r="C9" s="98"/>
    </row>
    <row r="10" spans="1:16" x14ac:dyDescent="0.2">
      <c r="A10" s="164" t="s">
        <v>318</v>
      </c>
      <c r="B10" s="43">
        <f>B31/$B$36</f>
        <v>0.11655359796841212</v>
      </c>
      <c r="C10" s="98"/>
    </row>
    <row r="11" spans="1:16" x14ac:dyDescent="0.2">
      <c r="A11" s="164" t="s">
        <v>312</v>
      </c>
      <c r="B11" s="43">
        <f>B32/$B$36</f>
        <v>9.0149279871177088E-2</v>
      </c>
      <c r="C11" s="98"/>
    </row>
    <row r="12" spans="1:16" x14ac:dyDescent="0.2">
      <c r="A12" s="164" t="s">
        <v>313</v>
      </c>
      <c r="B12" s="43">
        <f t="shared" si="0"/>
        <v>5.5715422019085054E-2</v>
      </c>
      <c r="C12" s="98"/>
    </row>
    <row r="13" spans="1:16" x14ac:dyDescent="0.2">
      <c r="A13" s="164" t="s">
        <v>311</v>
      </c>
      <c r="B13" s="43">
        <f t="shared" si="0"/>
        <v>4.986049860498605E-2</v>
      </c>
      <c r="C13" s="98"/>
    </row>
    <row r="14" spans="1:16" x14ac:dyDescent="0.2">
      <c r="A14" s="164" t="s">
        <v>314</v>
      </c>
      <c r="B14" s="43">
        <f>B35/$B$36</f>
        <v>3.4017907746645037E-2</v>
      </c>
      <c r="C14" s="98"/>
    </row>
    <row r="15" spans="1:16" x14ac:dyDescent="0.2">
      <c r="A15" s="164" t="s">
        <v>270</v>
      </c>
      <c r="B15" s="43">
        <f>SUM(B6:B14)</f>
        <v>1</v>
      </c>
      <c r="C15" s="98"/>
    </row>
    <row r="16" spans="1:16" x14ac:dyDescent="0.2">
      <c r="B16" s="5"/>
    </row>
    <row r="17" spans="1:3" x14ac:dyDescent="0.2">
      <c r="B17" s="5"/>
    </row>
    <row r="18" spans="1:3" x14ac:dyDescent="0.2">
      <c r="B18" s="5"/>
    </row>
    <row r="19" spans="1:3" x14ac:dyDescent="0.2">
      <c r="B19" s="5"/>
    </row>
    <row r="20" spans="1:3" x14ac:dyDescent="0.2">
      <c r="B20" s="5"/>
    </row>
    <row r="21" spans="1:3" x14ac:dyDescent="0.2">
      <c r="B21" s="5"/>
    </row>
    <row r="22" spans="1:3" x14ac:dyDescent="0.2">
      <c r="B22" s="5"/>
    </row>
    <row r="23" spans="1:3" x14ac:dyDescent="0.2">
      <c r="B23" s="5"/>
    </row>
    <row r="24" spans="1:3" x14ac:dyDescent="0.2">
      <c r="B24" s="5"/>
    </row>
    <row r="25" spans="1:3" hidden="1" x14ac:dyDescent="0.2">
      <c r="B25" s="5"/>
    </row>
    <row r="26" spans="1:3" ht="12.6" hidden="1" customHeight="1" x14ac:dyDescent="0.2">
      <c r="A26" s="152" t="s">
        <v>292</v>
      </c>
      <c r="B26" s="41" t="s">
        <v>1789</v>
      </c>
    </row>
    <row r="27" spans="1:3" ht="12.6" hidden="1" customHeight="1" x14ac:dyDescent="0.2">
      <c r="A27" s="164" t="s">
        <v>310</v>
      </c>
      <c r="B27" s="5">
        <v>83352</v>
      </c>
      <c r="C27" s="170"/>
    </row>
    <row r="28" spans="1:3" ht="12.6" hidden="1" customHeight="1" x14ac:dyDescent="0.2">
      <c r="A28" s="164" t="s">
        <v>317</v>
      </c>
      <c r="B28" s="5">
        <v>71794</v>
      </c>
      <c r="C28" s="170"/>
    </row>
    <row r="29" spans="1:3" ht="12.6" hidden="1" customHeight="1" x14ac:dyDescent="0.2">
      <c r="A29" s="164" t="s">
        <v>316</v>
      </c>
      <c r="B29" s="5">
        <v>62802</v>
      </c>
      <c r="C29" s="170"/>
    </row>
    <row r="30" spans="1:3" ht="12.6" hidden="1" customHeight="1" x14ac:dyDescent="0.2">
      <c r="A30" s="164" t="s">
        <v>315</v>
      </c>
      <c r="B30" s="5">
        <v>50794</v>
      </c>
      <c r="C30" s="170"/>
    </row>
    <row r="31" spans="1:3" ht="12.6" hidden="1" customHeight="1" x14ac:dyDescent="0.2">
      <c r="A31" s="164" t="s">
        <v>318</v>
      </c>
      <c r="B31" s="5">
        <v>47916</v>
      </c>
      <c r="C31" s="170"/>
    </row>
    <row r="32" spans="1:3" ht="12.6" hidden="1" customHeight="1" x14ac:dyDescent="0.2">
      <c r="A32" s="164" t="s">
        <v>312</v>
      </c>
      <c r="B32" s="5">
        <v>37061</v>
      </c>
      <c r="C32" s="170"/>
    </row>
    <row r="33" spans="1:3" ht="12.6" hidden="1" customHeight="1" x14ac:dyDescent="0.2">
      <c r="A33" s="164" t="s">
        <v>313</v>
      </c>
      <c r="B33" s="5">
        <v>22905</v>
      </c>
      <c r="C33" s="170"/>
    </row>
    <row r="34" spans="1:3" hidden="1" x14ac:dyDescent="0.2">
      <c r="A34" s="164" t="s">
        <v>311</v>
      </c>
      <c r="B34" s="5">
        <v>20498</v>
      </c>
      <c r="C34" s="170"/>
    </row>
    <row r="35" spans="1:3" hidden="1" x14ac:dyDescent="0.2">
      <c r="A35" s="164" t="s">
        <v>314</v>
      </c>
      <c r="B35" s="5">
        <v>13985</v>
      </c>
      <c r="C35" s="170"/>
    </row>
    <row r="36" spans="1:3" hidden="1" x14ac:dyDescent="0.2">
      <c r="A36" s="96" t="s">
        <v>270</v>
      </c>
      <c r="B36" s="46">
        <f>SUM(B27:B35)</f>
        <v>411107</v>
      </c>
      <c r="C36" s="170"/>
    </row>
    <row r="37" spans="1:3" hidden="1" x14ac:dyDescent="0.2">
      <c r="B37" s="5"/>
    </row>
    <row r="38" spans="1:3" hidden="1" x14ac:dyDescent="0.2">
      <c r="B38" s="5"/>
    </row>
    <row r="39" spans="1:3" x14ac:dyDescent="0.2">
      <c r="B39" s="5"/>
    </row>
    <row r="40" spans="1:3" x14ac:dyDescent="0.2">
      <c r="B40" s="5"/>
    </row>
    <row r="41" spans="1:3" x14ac:dyDescent="0.2">
      <c r="B41" s="5"/>
    </row>
    <row r="42" spans="1:3" x14ac:dyDescent="0.2">
      <c r="B42" s="5"/>
    </row>
    <row r="43" spans="1:3" x14ac:dyDescent="0.2">
      <c r="B43" s="5"/>
    </row>
    <row r="44" spans="1:3" x14ac:dyDescent="0.2">
      <c r="B44" s="5"/>
    </row>
    <row r="45" spans="1:3" x14ac:dyDescent="0.2">
      <c r="B45" s="5"/>
    </row>
    <row r="46" spans="1:3" x14ac:dyDescent="0.2">
      <c r="B46" s="5"/>
    </row>
    <row r="47" spans="1:3" x14ac:dyDescent="0.2">
      <c r="B47" s="5"/>
    </row>
    <row r="48" spans="1:3"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2">
    <mergeCell ref="H1:I1"/>
    <mergeCell ref="O1:P1"/>
  </mergeCells>
  <hyperlinks>
    <hyperlink ref="H1:I1" location="Index!A1" display="Regresar al Índice" xr:uid="{B979C617-4358-4497-918D-E663878442CF}"/>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FC197-D296-47FB-80EF-CF71F70843FF}">
  <sheetPr codeName="Hoja81"/>
  <dimension ref="A1:P217"/>
  <sheetViews>
    <sheetView zoomScaleNormal="100" workbookViewId="0"/>
  </sheetViews>
  <sheetFormatPr baseColWidth="10" defaultColWidth="11.42578125" defaultRowHeight="12.75" x14ac:dyDescent="0.2"/>
  <cols>
    <col min="1" max="1" width="14.7109375" style="164" customWidth="1"/>
    <col min="2" max="2" width="11.42578125" style="92"/>
    <col min="3" max="3" width="12.85546875" style="164" bestFit="1" customWidth="1"/>
    <col min="4" max="16384" width="11.42578125" style="164"/>
  </cols>
  <sheetData>
    <row r="1" spans="1:16" ht="15" x14ac:dyDescent="0.25">
      <c r="A1" s="27" t="s">
        <v>1888</v>
      </c>
      <c r="H1" s="151" t="s">
        <v>1294</v>
      </c>
      <c r="I1" s="151"/>
      <c r="J1" s="143"/>
      <c r="K1" s="143"/>
      <c r="O1" s="165"/>
      <c r="P1" s="165"/>
    </row>
    <row r="2" spans="1:16" x14ac:dyDescent="0.2">
      <c r="A2" s="82" t="s">
        <v>141</v>
      </c>
    </row>
    <row r="5" spans="1:16" x14ac:dyDescent="0.2">
      <c r="A5" s="164" t="s">
        <v>285</v>
      </c>
      <c r="B5" s="5" t="s">
        <v>295</v>
      </c>
    </row>
    <row r="6" spans="1:16" x14ac:dyDescent="0.2">
      <c r="A6" s="164">
        <v>2013</v>
      </c>
      <c r="B6" s="42">
        <v>523456</v>
      </c>
    </row>
    <row r="7" spans="1:16" x14ac:dyDescent="0.2">
      <c r="A7" s="164">
        <v>2014</v>
      </c>
      <c r="B7" s="42">
        <v>540644</v>
      </c>
    </row>
    <row r="8" spans="1:16" x14ac:dyDescent="0.2">
      <c r="A8" s="164">
        <v>2015</v>
      </c>
      <c r="B8" s="42">
        <v>551836</v>
      </c>
    </row>
    <row r="9" spans="1:16" x14ac:dyDescent="0.2">
      <c r="A9" s="164">
        <v>2016</v>
      </c>
      <c r="B9" s="42">
        <v>575641</v>
      </c>
    </row>
    <row r="10" spans="1:16" x14ac:dyDescent="0.2">
      <c r="A10" s="164">
        <v>2017</v>
      </c>
      <c r="B10" s="42">
        <v>605107</v>
      </c>
    </row>
    <row r="11" spans="1:16" x14ac:dyDescent="0.2">
      <c r="A11" s="164">
        <v>2018</v>
      </c>
      <c r="B11" s="42">
        <v>614655</v>
      </c>
    </row>
    <row r="12" spans="1:16" x14ac:dyDescent="0.2">
      <c r="A12" s="164">
        <v>2019</v>
      </c>
      <c r="B12" s="42">
        <v>640252</v>
      </c>
    </row>
    <row r="13" spans="1:16" x14ac:dyDescent="0.2">
      <c r="A13" s="164">
        <v>2020</v>
      </c>
      <c r="B13" s="42">
        <v>614772</v>
      </c>
      <c r="C13" s="93"/>
    </row>
    <row r="14" spans="1:16" x14ac:dyDescent="0.2">
      <c r="A14" s="164">
        <v>2021</v>
      </c>
      <c r="B14" s="42">
        <v>620320</v>
      </c>
    </row>
    <row r="15" spans="1:16" x14ac:dyDescent="0.2">
      <c r="A15" s="171">
        <v>2022</v>
      </c>
      <c r="B15" s="42">
        <v>644397</v>
      </c>
    </row>
    <row r="16" spans="1:16" x14ac:dyDescent="0.2">
      <c r="A16" s="172">
        <v>45139</v>
      </c>
      <c r="B16" s="42">
        <f>'F55'!H16</f>
        <v>662833</v>
      </c>
    </row>
    <row r="17" spans="1:2" x14ac:dyDescent="0.2">
      <c r="B17" s="5"/>
    </row>
    <row r="19" spans="1:2" x14ac:dyDescent="0.2">
      <c r="A19" s="164" t="s">
        <v>1790</v>
      </c>
      <c r="B19" s="43">
        <f>B16/B15-1</f>
        <v>2.8609692472187254E-2</v>
      </c>
    </row>
    <row r="20" spans="1:2" x14ac:dyDescent="0.2">
      <c r="A20" s="164" t="s">
        <v>1791</v>
      </c>
      <c r="B20" s="42">
        <f>B16-B15</f>
        <v>18436</v>
      </c>
    </row>
    <row r="21" spans="1:2" x14ac:dyDescent="0.2">
      <c r="B21" s="5"/>
    </row>
    <row r="22" spans="1:2" x14ac:dyDescent="0.2">
      <c r="B22" s="5"/>
    </row>
    <row r="23" spans="1:2" x14ac:dyDescent="0.2">
      <c r="B23" s="5"/>
    </row>
    <row r="24" spans="1:2" x14ac:dyDescent="0.2">
      <c r="B24" s="5"/>
    </row>
    <row r="25" spans="1:2" x14ac:dyDescent="0.2">
      <c r="B25" s="5"/>
    </row>
    <row r="26" spans="1:2" x14ac:dyDescent="0.2">
      <c r="B26" s="5"/>
    </row>
    <row r="27" spans="1:2" x14ac:dyDescent="0.2">
      <c r="B27" s="5"/>
    </row>
    <row r="28" spans="1:2" x14ac:dyDescent="0.2">
      <c r="B28" s="5"/>
    </row>
    <row r="29" spans="1:2" x14ac:dyDescent="0.2">
      <c r="B29" s="5"/>
    </row>
    <row r="30" spans="1:2" x14ac:dyDescent="0.2">
      <c r="B30" s="5"/>
    </row>
    <row r="31" spans="1:2" x14ac:dyDescent="0.2">
      <c r="B31" s="5"/>
    </row>
    <row r="32" spans="1: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row r="217" spans="2:2" x14ac:dyDescent="0.2">
      <c r="B217" s="5"/>
    </row>
  </sheetData>
  <mergeCells count="3">
    <mergeCell ref="H1:I1"/>
    <mergeCell ref="J1:K1"/>
    <mergeCell ref="O1:P1"/>
  </mergeCells>
  <hyperlinks>
    <hyperlink ref="H1:I1" location="Index!A1" display="Regresar al Índice" xr:uid="{0BCFAF5C-43DE-4AEA-9848-F470DCA65700}"/>
  </hyperlinks>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E58B3-6613-4A64-893B-268C64B6098A}">
  <sheetPr codeName="Hoja82"/>
  <dimension ref="A1:N216"/>
  <sheetViews>
    <sheetView zoomScaleNormal="100" workbookViewId="0"/>
  </sheetViews>
  <sheetFormatPr baseColWidth="10" defaultColWidth="11.42578125" defaultRowHeight="12.75" x14ac:dyDescent="0.2"/>
  <cols>
    <col min="1" max="1" width="61.42578125" style="164" customWidth="1"/>
    <col min="2" max="2" width="9.42578125" style="92" customWidth="1"/>
    <col min="3" max="16384" width="11.42578125" style="164"/>
  </cols>
  <sheetData>
    <row r="1" spans="1:14" ht="14.45" customHeight="1" x14ac:dyDescent="0.25">
      <c r="A1" s="27" t="s">
        <v>1889</v>
      </c>
      <c r="F1" s="169"/>
      <c r="G1" s="169"/>
      <c r="H1" s="151" t="s">
        <v>1294</v>
      </c>
      <c r="I1" s="151"/>
      <c r="M1" s="165"/>
      <c r="N1" s="165"/>
    </row>
    <row r="2" spans="1:14" x14ac:dyDescent="0.2">
      <c r="A2" s="82" t="s">
        <v>141</v>
      </c>
    </row>
    <row r="5" spans="1:14" x14ac:dyDescent="0.2">
      <c r="A5" s="164" t="s">
        <v>305</v>
      </c>
      <c r="B5" s="41" t="s">
        <v>281</v>
      </c>
    </row>
    <row r="6" spans="1:14" x14ac:dyDescent="0.2">
      <c r="A6" s="77" t="s">
        <v>319</v>
      </c>
      <c r="B6" s="43">
        <f>B28/$B$38</f>
        <v>0.29176730790410255</v>
      </c>
      <c r="C6" s="98"/>
    </row>
    <row r="7" spans="1:14" x14ac:dyDescent="0.2">
      <c r="A7" s="77" t="s">
        <v>320</v>
      </c>
      <c r="B7" s="43">
        <f t="shared" ref="B7:B15" si="0">B29/$B$38</f>
        <v>0.25734385584302533</v>
      </c>
      <c r="C7" s="98"/>
    </row>
    <row r="8" spans="1:14" x14ac:dyDescent="0.2">
      <c r="A8" s="77" t="s">
        <v>323</v>
      </c>
      <c r="B8" s="43">
        <f>B30/$B$38</f>
        <v>8.7565042778497748E-2</v>
      </c>
      <c r="C8" s="98"/>
    </row>
    <row r="9" spans="1:14" x14ac:dyDescent="0.2">
      <c r="A9" s="77" t="s">
        <v>322</v>
      </c>
      <c r="B9" s="43">
        <f t="shared" si="0"/>
        <v>7.721552789314956E-2</v>
      </c>
      <c r="C9" s="98"/>
    </row>
    <row r="10" spans="1:14" x14ac:dyDescent="0.2">
      <c r="A10" s="77" t="s">
        <v>321</v>
      </c>
      <c r="B10" s="43">
        <f>B32/$B$38</f>
        <v>7.3386509120698579E-2</v>
      </c>
      <c r="C10" s="98"/>
    </row>
    <row r="11" spans="1:14" x14ac:dyDescent="0.2">
      <c r="A11" s="77" t="s">
        <v>325</v>
      </c>
      <c r="B11" s="43">
        <f t="shared" si="0"/>
        <v>5.4300253608374961E-2</v>
      </c>
      <c r="C11" s="98"/>
    </row>
    <row r="12" spans="1:14" x14ac:dyDescent="0.2">
      <c r="A12" s="77" t="s">
        <v>324</v>
      </c>
      <c r="B12" s="43">
        <f>B34/$B$38</f>
        <v>5.4215767772576202E-2</v>
      </c>
      <c r="C12" s="98"/>
    </row>
    <row r="13" spans="1:14" x14ac:dyDescent="0.2">
      <c r="A13" s="77" t="s">
        <v>327</v>
      </c>
      <c r="B13" s="43">
        <f t="shared" si="0"/>
        <v>3.2160438602181846E-2</v>
      </c>
      <c r="C13" s="98"/>
    </row>
    <row r="14" spans="1:14" x14ac:dyDescent="0.2">
      <c r="A14" s="77" t="s">
        <v>326</v>
      </c>
      <c r="B14" s="43">
        <f t="shared" si="0"/>
        <v>3.1599211264375794E-2</v>
      </c>
      <c r="C14" s="98"/>
    </row>
    <row r="15" spans="1:14" x14ac:dyDescent="0.2">
      <c r="A15" s="61" t="s">
        <v>306</v>
      </c>
      <c r="B15" s="43">
        <f t="shared" si="0"/>
        <v>4.0446085213017458E-2</v>
      </c>
      <c r="C15" s="98"/>
    </row>
    <row r="16" spans="1:14" x14ac:dyDescent="0.2">
      <c r="A16" s="164" t="s">
        <v>274</v>
      </c>
      <c r="B16" s="43">
        <f>SUM(B6:B15)</f>
        <v>1</v>
      </c>
    </row>
    <row r="17" spans="1:3" x14ac:dyDescent="0.2">
      <c r="B17" s="5"/>
    </row>
    <row r="18" spans="1:3" x14ac:dyDescent="0.2">
      <c r="B18" s="5"/>
    </row>
    <row r="19" spans="1:3" x14ac:dyDescent="0.2">
      <c r="B19" s="5"/>
    </row>
    <row r="20" spans="1:3" x14ac:dyDescent="0.2">
      <c r="B20" s="5"/>
    </row>
    <row r="21" spans="1:3" x14ac:dyDescent="0.2">
      <c r="B21" s="5"/>
    </row>
    <row r="22" spans="1:3" ht="14.25" customHeight="1" x14ac:dyDescent="0.2">
      <c r="B22" s="5"/>
    </row>
    <row r="23" spans="1:3" x14ac:dyDescent="0.2">
      <c r="B23" s="5"/>
    </row>
    <row r="24" spans="1:3" x14ac:dyDescent="0.2">
      <c r="B24" s="5"/>
    </row>
    <row r="25" spans="1:3" x14ac:dyDescent="0.2">
      <c r="B25" s="5"/>
    </row>
    <row r="26" spans="1:3" x14ac:dyDescent="0.2">
      <c r="B26" s="5"/>
    </row>
    <row r="27" spans="1:3" hidden="1" x14ac:dyDescent="0.2">
      <c r="A27" s="164" t="s">
        <v>305</v>
      </c>
      <c r="B27" s="5" t="s">
        <v>1789</v>
      </c>
    </row>
    <row r="28" spans="1:3" hidden="1" x14ac:dyDescent="0.2">
      <c r="A28" s="77" t="s">
        <v>319</v>
      </c>
      <c r="B28" s="5">
        <v>193393</v>
      </c>
      <c r="C28" s="170"/>
    </row>
    <row r="29" spans="1:3" hidden="1" x14ac:dyDescent="0.2">
      <c r="A29" s="77" t="s">
        <v>320</v>
      </c>
      <c r="B29" s="5">
        <v>170576</v>
      </c>
      <c r="C29" s="170"/>
    </row>
    <row r="30" spans="1:3" hidden="1" x14ac:dyDescent="0.2">
      <c r="A30" s="77" t="s">
        <v>323</v>
      </c>
      <c r="B30" s="5">
        <v>58041</v>
      </c>
      <c r="C30" s="170"/>
    </row>
    <row r="31" spans="1:3" hidden="1" x14ac:dyDescent="0.2">
      <c r="A31" s="77" t="s">
        <v>322</v>
      </c>
      <c r="B31" s="5">
        <v>51181</v>
      </c>
      <c r="C31" s="170"/>
    </row>
    <row r="32" spans="1:3" hidden="1" x14ac:dyDescent="0.2">
      <c r="A32" s="77" t="s">
        <v>321</v>
      </c>
      <c r="B32" s="5">
        <v>48643</v>
      </c>
      <c r="C32" s="170"/>
    </row>
    <row r="33" spans="1:4" hidden="1" x14ac:dyDescent="0.2">
      <c r="A33" s="77" t="s">
        <v>325</v>
      </c>
      <c r="B33" s="5">
        <v>35992</v>
      </c>
      <c r="C33" s="170"/>
    </row>
    <row r="34" spans="1:4" hidden="1" x14ac:dyDescent="0.2">
      <c r="A34" s="77" t="s">
        <v>324</v>
      </c>
      <c r="B34" s="5">
        <v>35936</v>
      </c>
      <c r="C34" s="170"/>
    </row>
    <row r="35" spans="1:4" hidden="1" x14ac:dyDescent="0.2">
      <c r="A35" s="77" t="s">
        <v>327</v>
      </c>
      <c r="B35" s="5">
        <v>21317</v>
      </c>
      <c r="C35" s="170"/>
    </row>
    <row r="36" spans="1:4" hidden="1" x14ac:dyDescent="0.2">
      <c r="A36" s="77" t="s">
        <v>326</v>
      </c>
      <c r="B36" s="5">
        <v>20945</v>
      </c>
      <c r="C36" s="170"/>
    </row>
    <row r="37" spans="1:4" hidden="1" x14ac:dyDescent="0.2">
      <c r="A37" s="77" t="s">
        <v>306</v>
      </c>
      <c r="B37" s="5">
        <v>26809</v>
      </c>
      <c r="C37" s="170"/>
    </row>
    <row r="38" spans="1:4" hidden="1" x14ac:dyDescent="0.2">
      <c r="A38" s="72" t="s">
        <v>274</v>
      </c>
      <c r="B38" s="44">
        <f>SUM(B28:B37)</f>
        <v>662833</v>
      </c>
      <c r="C38" s="170"/>
    </row>
    <row r="39" spans="1:4" hidden="1" x14ac:dyDescent="0.2">
      <c r="B39" s="5"/>
    </row>
    <row r="40" spans="1:4" hidden="1" x14ac:dyDescent="0.2">
      <c r="A40" s="77"/>
      <c r="B40" s="77"/>
      <c r="C40" s="77"/>
      <c r="D40" s="77"/>
    </row>
    <row r="41" spans="1:4" x14ac:dyDescent="0.2">
      <c r="A41" s="77"/>
      <c r="B41" s="77"/>
      <c r="C41" s="77"/>
      <c r="D41" s="77"/>
    </row>
    <row r="42" spans="1:4" x14ac:dyDescent="0.2">
      <c r="A42" s="77"/>
      <c r="B42" s="77"/>
      <c r="C42" s="77"/>
      <c r="D42" s="77"/>
    </row>
    <row r="43" spans="1:4" x14ac:dyDescent="0.2">
      <c r="A43" s="77"/>
      <c r="B43" s="77"/>
      <c r="C43" s="77"/>
      <c r="D43" s="77"/>
    </row>
    <row r="44" spans="1:4" x14ac:dyDescent="0.2">
      <c r="A44" s="77"/>
      <c r="B44" s="77"/>
      <c r="C44" s="77"/>
      <c r="D44" s="77"/>
    </row>
    <row r="45" spans="1:4" x14ac:dyDescent="0.2">
      <c r="A45" s="77"/>
      <c r="B45" s="77"/>
      <c r="C45" s="77"/>
      <c r="D45" s="77"/>
    </row>
    <row r="46" spans="1:4" x14ac:dyDescent="0.2">
      <c r="A46" s="77"/>
      <c r="B46" s="77"/>
      <c r="C46" s="77"/>
      <c r="D46" s="77"/>
    </row>
    <row r="47" spans="1:4" x14ac:dyDescent="0.2">
      <c r="A47" s="77"/>
      <c r="B47" s="77"/>
      <c r="C47" s="77"/>
      <c r="D47" s="77"/>
    </row>
    <row r="48" spans="1:4" x14ac:dyDescent="0.2">
      <c r="A48" s="77"/>
      <c r="B48" s="77"/>
      <c r="C48" s="77"/>
      <c r="D48" s="77"/>
    </row>
    <row r="49" spans="1:4" x14ac:dyDescent="0.2">
      <c r="A49" s="77"/>
      <c r="B49" s="77"/>
      <c r="C49" s="77"/>
      <c r="D49" s="77"/>
    </row>
    <row r="50" spans="1:4" x14ac:dyDescent="0.2">
      <c r="A50" s="77"/>
      <c r="B50" s="77"/>
      <c r="C50" s="77"/>
      <c r="D50" s="77"/>
    </row>
    <row r="51" spans="1:4" x14ac:dyDescent="0.2">
      <c r="A51" s="77"/>
      <c r="B51" s="77"/>
      <c r="C51" s="77"/>
      <c r="D51" s="77"/>
    </row>
    <row r="52" spans="1:4" x14ac:dyDescent="0.2">
      <c r="A52" s="77"/>
      <c r="B52" s="77"/>
      <c r="C52" s="77"/>
      <c r="D52" s="77"/>
    </row>
    <row r="53" spans="1:4" x14ac:dyDescent="0.2">
      <c r="A53" s="77"/>
      <c r="B53" s="77"/>
      <c r="C53" s="77"/>
      <c r="D53" s="77"/>
    </row>
    <row r="54" spans="1:4" x14ac:dyDescent="0.2">
      <c r="A54" s="77"/>
      <c r="B54" s="77"/>
      <c r="C54" s="77"/>
      <c r="D54" s="77"/>
    </row>
    <row r="55" spans="1:4" x14ac:dyDescent="0.2">
      <c r="A55" s="77"/>
      <c r="B55" s="77"/>
      <c r="C55" s="77"/>
      <c r="D55" s="77"/>
    </row>
    <row r="56" spans="1:4" x14ac:dyDescent="0.2">
      <c r="A56" s="77"/>
      <c r="B56" s="77"/>
      <c r="C56" s="77"/>
      <c r="D56" s="77"/>
    </row>
    <row r="57" spans="1:4" x14ac:dyDescent="0.2">
      <c r="B57" s="5"/>
    </row>
    <row r="58" spans="1:4" x14ac:dyDescent="0.2">
      <c r="B58" s="5"/>
    </row>
    <row r="59" spans="1:4" x14ac:dyDescent="0.2">
      <c r="B59" s="5"/>
    </row>
    <row r="60" spans="1:4" x14ac:dyDescent="0.2">
      <c r="B60" s="5"/>
    </row>
    <row r="61" spans="1:4" x14ac:dyDescent="0.2">
      <c r="B61" s="5"/>
    </row>
    <row r="62" spans="1:4" x14ac:dyDescent="0.2">
      <c r="B62" s="5"/>
    </row>
    <row r="63" spans="1:4" x14ac:dyDescent="0.2">
      <c r="B63" s="5"/>
    </row>
    <row r="64" spans="1:4"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3">
    <mergeCell ref="F1:G1"/>
    <mergeCell ref="H1:I1"/>
    <mergeCell ref="M1:N1"/>
  </mergeCells>
  <hyperlinks>
    <hyperlink ref="H1:I1" location="Index!A1" display="Regresar al Índice" xr:uid="{B43D1B35-C87B-4B81-A66A-1AE12F6406C0}"/>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0056D-0C25-4ADC-9423-7E4FA9A01587}">
  <sheetPr codeName="Hoja83"/>
  <dimension ref="A1:I14"/>
  <sheetViews>
    <sheetView workbookViewId="0"/>
  </sheetViews>
  <sheetFormatPr baseColWidth="10" defaultRowHeight="12.75" x14ac:dyDescent="0.2"/>
  <cols>
    <col min="1" max="1" width="55.7109375" style="82" customWidth="1"/>
    <col min="2" max="2" width="13.7109375" style="82" customWidth="1"/>
    <col min="3" max="3" width="17.7109375" style="82" customWidth="1"/>
    <col min="4" max="16384" width="11.42578125" style="82"/>
  </cols>
  <sheetData>
    <row r="1" spans="1:9" ht="15" x14ac:dyDescent="0.25">
      <c r="A1" s="27" t="s">
        <v>1890</v>
      </c>
      <c r="H1" s="151" t="s">
        <v>1294</v>
      </c>
      <c r="I1" s="151"/>
    </row>
    <row r="2" spans="1:9" x14ac:dyDescent="0.2">
      <c r="A2" s="82" t="s">
        <v>1576</v>
      </c>
    </row>
    <row r="6" spans="1:9" ht="25.5" x14ac:dyDescent="0.2">
      <c r="A6" s="261" t="s">
        <v>267</v>
      </c>
      <c r="B6" s="257" t="s">
        <v>1584</v>
      </c>
      <c r="C6" s="257" t="s">
        <v>1585</v>
      </c>
    </row>
    <row r="7" spans="1:9" x14ac:dyDescent="0.2">
      <c r="A7" s="217" t="s">
        <v>1582</v>
      </c>
      <c r="B7" s="218">
        <v>4.5100000000000001E-2</v>
      </c>
      <c r="C7" s="218">
        <v>6.7500000000000004E-2</v>
      </c>
    </row>
    <row r="8" spans="1:9" x14ac:dyDescent="0.2">
      <c r="A8" s="220" t="s">
        <v>270</v>
      </c>
      <c r="B8" s="221">
        <v>0.217</v>
      </c>
      <c r="C8" s="221">
        <v>0.1996</v>
      </c>
    </row>
    <row r="9" spans="1:9" x14ac:dyDescent="0.2">
      <c r="A9" s="217" t="s">
        <v>287</v>
      </c>
      <c r="B9" s="218">
        <v>3.1099999999999999E-2</v>
      </c>
      <c r="C9" s="218">
        <v>0.11210000000000001</v>
      </c>
    </row>
    <row r="10" spans="1:9" x14ac:dyDescent="0.2">
      <c r="A10" s="220" t="s">
        <v>1132</v>
      </c>
      <c r="B10" s="221">
        <v>3.0999999999999999E-3</v>
      </c>
      <c r="C10" s="221">
        <v>6.4000000000000003E-3</v>
      </c>
    </row>
    <row r="11" spans="1:9" x14ac:dyDescent="0.2">
      <c r="A11" s="217" t="s">
        <v>289</v>
      </c>
      <c r="B11" s="218">
        <v>0.2676</v>
      </c>
      <c r="C11" s="218">
        <v>0.2586</v>
      </c>
    </row>
    <row r="12" spans="1:9" x14ac:dyDescent="0.2">
      <c r="A12" s="220" t="s">
        <v>290</v>
      </c>
      <c r="B12" s="221">
        <v>5.0000000000000001E-4</v>
      </c>
      <c r="C12" s="221">
        <v>1.8E-3</v>
      </c>
    </row>
    <row r="13" spans="1:9" x14ac:dyDescent="0.2">
      <c r="A13" s="217" t="s">
        <v>274</v>
      </c>
      <c r="B13" s="218">
        <v>0.40160000000000001</v>
      </c>
      <c r="C13" s="218">
        <v>0.28599999999999998</v>
      </c>
    </row>
    <row r="14" spans="1:9" x14ac:dyDescent="0.2">
      <c r="A14" s="220" t="s">
        <v>291</v>
      </c>
      <c r="B14" s="221">
        <v>3.4000000000000002E-2</v>
      </c>
      <c r="C14" s="221">
        <v>6.7900000000000002E-2</v>
      </c>
    </row>
  </sheetData>
  <mergeCells count="1">
    <mergeCell ref="H1:I1"/>
  </mergeCells>
  <hyperlinks>
    <hyperlink ref="H1:I1" location="Index!A1" display="Regresar al Índice" xr:uid="{08E6CB42-08B5-4B57-BC83-801953A5DF27}"/>
  </hyperlink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2BF32-957F-4483-98E5-904C39B342E2}">
  <sheetPr codeName="Hoja84"/>
  <dimension ref="A1:I16"/>
  <sheetViews>
    <sheetView workbookViewId="0"/>
  </sheetViews>
  <sheetFormatPr baseColWidth="10" defaultRowHeight="12.75" x14ac:dyDescent="0.2"/>
  <cols>
    <col min="1" max="1" width="30.7109375" style="82" customWidth="1"/>
    <col min="2" max="2" width="13.7109375" style="82" customWidth="1"/>
    <col min="3" max="3" width="10.7109375" style="82" customWidth="1"/>
    <col min="4" max="16384" width="11.42578125" style="82"/>
  </cols>
  <sheetData>
    <row r="1" spans="1:9" ht="15" x14ac:dyDescent="0.25">
      <c r="A1" s="27" t="s">
        <v>1891</v>
      </c>
      <c r="H1" s="151" t="s">
        <v>1294</v>
      </c>
      <c r="I1" s="151"/>
    </row>
    <row r="2" spans="1:9" x14ac:dyDescent="0.2">
      <c r="A2" s="82" t="s">
        <v>1576</v>
      </c>
    </row>
    <row r="6" spans="1:9" ht="30" customHeight="1" x14ac:dyDescent="0.2">
      <c r="A6" s="257" t="s">
        <v>278</v>
      </c>
      <c r="B6" s="257" t="s">
        <v>1586</v>
      </c>
      <c r="C6" s="257" t="s">
        <v>1276</v>
      </c>
    </row>
    <row r="7" spans="1:9" x14ac:dyDescent="0.2">
      <c r="A7" s="217" t="s">
        <v>1587</v>
      </c>
      <c r="B7" s="222">
        <v>43</v>
      </c>
      <c r="C7" s="218">
        <v>0</v>
      </c>
    </row>
    <row r="8" spans="1:9" x14ac:dyDescent="0.2">
      <c r="A8" s="220" t="s">
        <v>1588</v>
      </c>
      <c r="B8" s="225">
        <v>48624</v>
      </c>
      <c r="C8" s="221">
        <v>2.4400000000000002E-2</v>
      </c>
    </row>
    <row r="9" spans="1:9" x14ac:dyDescent="0.2">
      <c r="A9" s="217" t="s">
        <v>1589</v>
      </c>
      <c r="B9" s="223">
        <v>239595</v>
      </c>
      <c r="C9" s="218">
        <v>0.1205</v>
      </c>
    </row>
    <row r="10" spans="1:9" x14ac:dyDescent="0.2">
      <c r="A10" s="220" t="s">
        <v>1590</v>
      </c>
      <c r="B10" s="225">
        <v>312592</v>
      </c>
      <c r="C10" s="221">
        <v>0.15720000000000001</v>
      </c>
    </row>
    <row r="11" spans="1:9" x14ac:dyDescent="0.2">
      <c r="A11" s="217" t="s">
        <v>1591</v>
      </c>
      <c r="B11" s="223">
        <v>300695</v>
      </c>
      <c r="C11" s="218">
        <v>0.1512</v>
      </c>
    </row>
    <row r="12" spans="1:9" x14ac:dyDescent="0.2">
      <c r="A12" s="220" t="s">
        <v>1592</v>
      </c>
      <c r="B12" s="225">
        <v>267859</v>
      </c>
      <c r="C12" s="221">
        <v>0.13469999999999999</v>
      </c>
    </row>
    <row r="13" spans="1:9" x14ac:dyDescent="0.2">
      <c r="A13" s="217" t="s">
        <v>1593</v>
      </c>
      <c r="B13" s="223">
        <v>240012</v>
      </c>
      <c r="C13" s="218">
        <v>0.1207</v>
      </c>
    </row>
    <row r="14" spans="1:9" x14ac:dyDescent="0.2">
      <c r="A14" s="220" t="s">
        <v>1594</v>
      </c>
      <c r="B14" s="225">
        <v>208965</v>
      </c>
      <c r="C14" s="221">
        <v>0.1051</v>
      </c>
    </row>
    <row r="15" spans="1:9" x14ac:dyDescent="0.2">
      <c r="A15" s="217" t="s">
        <v>1595</v>
      </c>
      <c r="B15" s="223">
        <v>370361</v>
      </c>
      <c r="C15" s="218">
        <v>0.1862</v>
      </c>
    </row>
    <row r="16" spans="1:9" x14ac:dyDescent="0.2">
      <c r="A16" s="258" t="s">
        <v>52</v>
      </c>
      <c r="B16" s="259">
        <v>1988746</v>
      </c>
      <c r="C16" s="260">
        <v>1</v>
      </c>
    </row>
  </sheetData>
  <mergeCells count="1">
    <mergeCell ref="H1:I1"/>
  </mergeCells>
  <hyperlinks>
    <hyperlink ref="H1:I1" location="Index!A1" display="Regresar al Índice" xr:uid="{4DDF8179-19E3-48C4-8EBD-132973A00A53}"/>
  </hyperlink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5079A-189B-4DEE-B2FD-A4926FD79426}">
  <sheetPr codeName="Hoja85"/>
  <dimension ref="A1:K292"/>
  <sheetViews>
    <sheetView workbookViewId="0">
      <selection activeCell="A2" sqref="A2"/>
    </sheetView>
  </sheetViews>
  <sheetFormatPr baseColWidth="10" defaultRowHeight="12.75" x14ac:dyDescent="0.2"/>
  <cols>
    <col min="1" max="5" width="11.42578125" style="82"/>
    <col min="6" max="6" width="12.7109375" style="82" bestFit="1" customWidth="1"/>
    <col min="7" max="16384" width="11.42578125" style="82"/>
  </cols>
  <sheetData>
    <row r="1" spans="1:11" ht="15" x14ac:dyDescent="0.25">
      <c r="A1" s="27" t="s">
        <v>1979</v>
      </c>
      <c r="H1" s="151" t="s">
        <v>1294</v>
      </c>
      <c r="I1" s="151"/>
    </row>
    <row r="2" spans="1:11" x14ac:dyDescent="0.2">
      <c r="A2" s="82" t="s">
        <v>141</v>
      </c>
    </row>
    <row r="6" spans="1:11" x14ac:dyDescent="0.2">
      <c r="A6" s="82" t="s">
        <v>997</v>
      </c>
      <c r="B6" s="82" t="s">
        <v>526</v>
      </c>
      <c r="C6" s="82" t="s">
        <v>0</v>
      </c>
      <c r="D6" s="82" t="s">
        <v>1</v>
      </c>
      <c r="E6" s="82" t="s">
        <v>1015</v>
      </c>
      <c r="F6" s="82" t="s">
        <v>0</v>
      </c>
      <c r="G6" s="82" t="s">
        <v>1</v>
      </c>
      <c r="H6" s="82" t="s">
        <v>1261</v>
      </c>
      <c r="I6" s="82" t="s">
        <v>1262</v>
      </c>
      <c r="J6" s="82" t="s">
        <v>0</v>
      </c>
      <c r="K6" s="82" t="s">
        <v>1</v>
      </c>
    </row>
    <row r="7" spans="1:11" x14ac:dyDescent="0.2">
      <c r="A7" s="254">
        <v>36495</v>
      </c>
      <c r="B7" s="82">
        <v>44.335516388565999</v>
      </c>
      <c r="C7" s="255">
        <v>106.13</v>
      </c>
      <c r="D7" s="255">
        <v>122.32</v>
      </c>
      <c r="E7" s="255">
        <v>0.34224027471971902</v>
      </c>
      <c r="F7" s="255">
        <v>310.10377164673599</v>
      </c>
      <c r="G7" s="255">
        <v>357.40971777846801</v>
      </c>
    </row>
    <row r="8" spans="1:11" x14ac:dyDescent="0.2">
      <c r="A8" s="254">
        <v>36526</v>
      </c>
      <c r="B8" s="82">
        <v>44.930830116377898</v>
      </c>
      <c r="C8" s="255">
        <v>113.71</v>
      </c>
      <c r="D8" s="255">
        <v>130.44</v>
      </c>
      <c r="E8" s="255">
        <v>0.346835695058689</v>
      </c>
      <c r="F8" s="255">
        <v>327.84976177483298</v>
      </c>
      <c r="G8" s="255">
        <v>376.08585811194502</v>
      </c>
      <c r="H8" s="82">
        <v>5.7225973208455496</v>
      </c>
      <c r="I8" s="82">
        <v>5.2254148123228399</v>
      </c>
    </row>
    <row r="9" spans="1:11" x14ac:dyDescent="0.2">
      <c r="A9" s="254">
        <v>36557</v>
      </c>
      <c r="B9" s="82">
        <v>45.3293803145216</v>
      </c>
      <c r="C9" s="255">
        <v>115.75</v>
      </c>
      <c r="D9" s="255">
        <v>129.28</v>
      </c>
      <c r="E9" s="255">
        <v>0.34991223369888202</v>
      </c>
      <c r="F9" s="255">
        <v>330.79723671396198</v>
      </c>
      <c r="G9" s="255">
        <v>369.46407570091498</v>
      </c>
      <c r="H9" s="82">
        <v>0.89903220401079698</v>
      </c>
      <c r="I9" s="82">
        <v>-1.76071029213185</v>
      </c>
    </row>
    <row r="10" spans="1:11" x14ac:dyDescent="0.2">
      <c r="A10" s="254">
        <v>36586</v>
      </c>
      <c r="B10" s="82">
        <v>45.580680782035401</v>
      </c>
      <c r="C10" s="255">
        <v>116.3</v>
      </c>
      <c r="D10" s="255">
        <v>131.02000000000001</v>
      </c>
      <c r="E10" s="255">
        <v>0.351852103763444</v>
      </c>
      <c r="F10" s="255">
        <v>330.53660545451902</v>
      </c>
      <c r="G10" s="255">
        <v>372.37236497550299</v>
      </c>
      <c r="H10" s="82">
        <v>-7.87888260591285E-2</v>
      </c>
      <c r="I10" s="82">
        <v>0.787164291702935</v>
      </c>
    </row>
    <row r="11" spans="1:11" x14ac:dyDescent="0.2">
      <c r="A11" s="254">
        <v>36617</v>
      </c>
      <c r="B11" s="82">
        <v>45.840018271641902</v>
      </c>
      <c r="C11" s="255">
        <v>118.14</v>
      </c>
      <c r="D11" s="255">
        <v>132.53</v>
      </c>
      <c r="E11" s="255">
        <v>0.35385401421623303</v>
      </c>
      <c r="F11" s="255">
        <v>333.86649650329298</v>
      </c>
      <c r="G11" s="255">
        <v>374.53298443864401</v>
      </c>
      <c r="H11" s="82">
        <v>1.0074197513449299</v>
      </c>
      <c r="I11" s="82">
        <v>0.58023088348202501</v>
      </c>
    </row>
    <row r="12" spans="1:11" x14ac:dyDescent="0.2">
      <c r="A12" s="254">
        <v>36647</v>
      </c>
      <c r="B12" s="82">
        <v>46.011379073728897</v>
      </c>
      <c r="C12" s="255">
        <v>120.04</v>
      </c>
      <c r="D12" s="255">
        <v>134.69</v>
      </c>
      <c r="E12" s="255">
        <v>0.35517680399651802</v>
      </c>
      <c r="F12" s="255">
        <v>337.972521429572</v>
      </c>
      <c r="G12" s="255">
        <v>379.21958439977499</v>
      </c>
      <c r="H12" s="82">
        <v>1.22984036112739</v>
      </c>
      <c r="I12" s="82">
        <v>1.2513183500129299</v>
      </c>
    </row>
    <row r="13" spans="1:11" x14ac:dyDescent="0.2">
      <c r="A13" s="254">
        <v>36678</v>
      </c>
      <c r="B13" s="82">
        <v>46.283920241006101</v>
      </c>
      <c r="C13" s="255">
        <v>121.97</v>
      </c>
      <c r="D13" s="255">
        <v>135.85</v>
      </c>
      <c r="E13" s="255">
        <v>0.35728063793281201</v>
      </c>
      <c r="F13" s="255">
        <v>341.38429864463302</v>
      </c>
      <c r="G13" s="255">
        <v>380.23331123123199</v>
      </c>
      <c r="H13" s="82">
        <v>1.0094836114574299</v>
      </c>
      <c r="I13" s="82">
        <v>0.26731921903801997</v>
      </c>
    </row>
    <row r="14" spans="1:11" x14ac:dyDescent="0.2">
      <c r="A14" s="254">
        <v>36708</v>
      </c>
      <c r="B14" s="82">
        <v>46.464466209718097</v>
      </c>
      <c r="C14" s="255">
        <v>123.17</v>
      </c>
      <c r="D14" s="255">
        <v>134.88</v>
      </c>
      <c r="E14" s="255">
        <v>0.35867433100249402</v>
      </c>
      <c r="F14" s="255">
        <v>343.403442492637</v>
      </c>
      <c r="G14" s="255">
        <v>376.05144372336503</v>
      </c>
      <c r="H14" s="82">
        <v>0.59145773722468797</v>
      </c>
      <c r="I14" s="82">
        <v>-1.0998161876785399</v>
      </c>
    </row>
    <row r="15" spans="1:11" x14ac:dyDescent="0.2">
      <c r="A15" s="254">
        <v>36739</v>
      </c>
      <c r="B15" s="82">
        <v>46.719785188278301</v>
      </c>
      <c r="C15" s="255">
        <v>123.36</v>
      </c>
      <c r="D15" s="255">
        <v>134.97999999999999</v>
      </c>
      <c r="E15" s="255">
        <v>0.36064522126116999</v>
      </c>
      <c r="F15" s="255">
        <v>342.053610383668</v>
      </c>
      <c r="G15" s="255">
        <v>374.27364080404902</v>
      </c>
      <c r="H15" s="82">
        <v>-0.39307471677371097</v>
      </c>
      <c r="I15" s="82">
        <v>-0.47275524372772898</v>
      </c>
    </row>
    <row r="16" spans="1:11" x14ac:dyDescent="0.2">
      <c r="A16" s="254">
        <v>36770</v>
      </c>
      <c r="B16" s="82">
        <v>47.0610716040147</v>
      </c>
      <c r="C16" s="255">
        <v>124.08</v>
      </c>
      <c r="D16" s="255">
        <v>135.84</v>
      </c>
      <c r="E16" s="255">
        <v>0.36327972213527898</v>
      </c>
      <c r="F16" s="255">
        <v>341.55498487690102</v>
      </c>
      <c r="G16" s="255">
        <v>373.92673392712999</v>
      </c>
      <c r="H16" s="82">
        <v>-0.14577408091305299</v>
      </c>
      <c r="I16" s="82">
        <v>-9.2688033326104896E-2</v>
      </c>
    </row>
    <row r="17" spans="1:11" x14ac:dyDescent="0.2">
      <c r="A17" s="254">
        <v>36800</v>
      </c>
      <c r="B17" s="82">
        <v>47.385135825853403</v>
      </c>
      <c r="C17" s="255">
        <v>126.13</v>
      </c>
      <c r="D17" s="255">
        <v>137.18</v>
      </c>
      <c r="E17" s="255">
        <v>0.36578127929177801</v>
      </c>
      <c r="F17" s="255">
        <v>344.82355205332402</v>
      </c>
      <c r="G17" s="255">
        <v>375.03286189387899</v>
      </c>
      <c r="H17" s="82">
        <v>0.95696661479003398</v>
      </c>
      <c r="I17" s="82">
        <v>0.29581409040557699</v>
      </c>
    </row>
    <row r="18" spans="1:11" x14ac:dyDescent="0.2">
      <c r="A18" s="254">
        <v>36831</v>
      </c>
      <c r="B18" s="82">
        <v>47.790287862832798</v>
      </c>
      <c r="C18" s="255">
        <v>125.97</v>
      </c>
      <c r="D18" s="255">
        <v>137.63999999999999</v>
      </c>
      <c r="E18" s="255">
        <v>0.36890877967372598</v>
      </c>
      <c r="F18" s="255">
        <v>341.46652760991998</v>
      </c>
      <c r="G18" s="255">
        <v>373.10036405675402</v>
      </c>
      <c r="H18" s="82">
        <v>-0.97354847817515699</v>
      </c>
      <c r="I18" s="82">
        <v>-0.51528760102951299</v>
      </c>
    </row>
    <row r="19" spans="1:11" x14ac:dyDescent="0.2">
      <c r="A19" s="254">
        <v>36861</v>
      </c>
      <c r="B19" s="82">
        <v>48.307671180741004</v>
      </c>
      <c r="C19" s="255">
        <v>128.38</v>
      </c>
      <c r="D19" s="255">
        <v>140.61000000000001</v>
      </c>
      <c r="E19" s="255">
        <v>0.37290262982547401</v>
      </c>
      <c r="F19" s="255">
        <v>344.272176519872</v>
      </c>
      <c r="G19" s="255">
        <v>377.06894173904999</v>
      </c>
      <c r="H19" s="82">
        <v>0.82164683302647901</v>
      </c>
      <c r="I19" s="82">
        <v>1.0636756392153699</v>
      </c>
      <c r="J19" s="82">
        <v>11.018377716495401</v>
      </c>
      <c r="K19" s="82">
        <v>5.5004727019670501</v>
      </c>
    </row>
    <row r="20" spans="1:11" x14ac:dyDescent="0.2">
      <c r="A20" s="254">
        <v>36892</v>
      </c>
      <c r="B20" s="82">
        <v>48.575476247934098</v>
      </c>
      <c r="C20" s="255">
        <v>135.59</v>
      </c>
      <c r="D20" s="255">
        <v>148.31</v>
      </c>
      <c r="E20" s="255">
        <v>0.37496990426441901</v>
      </c>
      <c r="F20" s="255">
        <v>361.60235383687098</v>
      </c>
      <c r="G20" s="255">
        <v>395.52507631496701</v>
      </c>
      <c r="H20" s="82">
        <v>5.0338593993229503</v>
      </c>
      <c r="I20" s="82">
        <v>4.8946313347360704</v>
      </c>
      <c r="J20" s="82">
        <v>10.295140029785699</v>
      </c>
      <c r="K20" s="82">
        <v>5.1688245605969501</v>
      </c>
    </row>
    <row r="21" spans="1:11" x14ac:dyDescent="0.2">
      <c r="A21" s="254">
        <v>36923</v>
      </c>
      <c r="B21" s="82">
        <v>48.543328159564901</v>
      </c>
      <c r="C21" s="255">
        <v>134.57</v>
      </c>
      <c r="D21" s="255">
        <v>146.03</v>
      </c>
      <c r="E21" s="255">
        <v>0.37472174271152803</v>
      </c>
      <c r="F21" s="255">
        <v>359.119807210109</v>
      </c>
      <c r="G21" s="255">
        <v>389.70250016268301</v>
      </c>
      <c r="H21" s="82">
        <v>-0.686540505176647</v>
      </c>
      <c r="I21" s="82">
        <v>-1.47211302164003</v>
      </c>
      <c r="J21" s="82">
        <v>8.5619126621174093</v>
      </c>
      <c r="K21" s="82">
        <v>5.4777787051075499</v>
      </c>
    </row>
    <row r="22" spans="1:11" x14ac:dyDescent="0.2">
      <c r="A22" s="254">
        <v>36951</v>
      </c>
      <c r="B22" s="82">
        <v>48.850887781724403</v>
      </c>
      <c r="C22" s="255">
        <v>135.41</v>
      </c>
      <c r="D22" s="255">
        <v>148.12</v>
      </c>
      <c r="E22" s="255">
        <v>0.37709589549364603</v>
      </c>
      <c r="F22" s="255">
        <v>359.08637993192201</v>
      </c>
      <c r="G22" s="255">
        <v>392.79133443258502</v>
      </c>
      <c r="H22" s="82">
        <v>-9.3081132021444208E-3</v>
      </c>
      <c r="I22" s="82">
        <v>0.79261340859066998</v>
      </c>
      <c r="J22" s="82">
        <v>8.6374017298765295</v>
      </c>
      <c r="K22" s="82">
        <v>5.48348142280242</v>
      </c>
    </row>
    <row r="23" spans="1:11" x14ac:dyDescent="0.2">
      <c r="A23" s="254">
        <v>36982</v>
      </c>
      <c r="B23" s="82">
        <v>49.0973086323825</v>
      </c>
      <c r="C23" s="255">
        <v>137.65</v>
      </c>
      <c r="D23" s="255">
        <v>150.12</v>
      </c>
      <c r="E23" s="255">
        <v>0.37899809820821001</v>
      </c>
      <c r="F23" s="255">
        <v>363.19443461792599</v>
      </c>
      <c r="G23" s="255">
        <v>396.09697439043299</v>
      </c>
      <c r="H23" s="82">
        <v>1.1440296584857199</v>
      </c>
      <c r="I23" s="82">
        <v>0.84157660011088298</v>
      </c>
      <c r="J23" s="82">
        <v>8.7843309891217505</v>
      </c>
      <c r="K23" s="82">
        <v>5.7575676503125202</v>
      </c>
    </row>
    <row r="24" spans="1:11" x14ac:dyDescent="0.2">
      <c r="A24" s="254">
        <v>37012</v>
      </c>
      <c r="B24" s="82">
        <v>49.209970463625403</v>
      </c>
      <c r="C24" s="255">
        <v>137.55000000000001</v>
      </c>
      <c r="D24" s="255">
        <v>150.26</v>
      </c>
      <c r="E24" s="255">
        <v>0.37986777153595602</v>
      </c>
      <c r="F24" s="255">
        <v>362.099683907984</v>
      </c>
      <c r="G24" s="255">
        <v>395.55869504917302</v>
      </c>
      <c r="H24" s="82">
        <v>-0.30142276576837801</v>
      </c>
      <c r="I24" s="82">
        <v>-0.1358958477501</v>
      </c>
      <c r="J24" s="82">
        <v>7.1387941174501499</v>
      </c>
      <c r="K24" s="82">
        <v>4.3086146711696296</v>
      </c>
    </row>
    <row r="25" spans="1:11" x14ac:dyDescent="0.2">
      <c r="A25" s="254">
        <v>37043</v>
      </c>
      <c r="B25" s="82">
        <v>49.326363767191502</v>
      </c>
      <c r="C25" s="255">
        <v>140.12</v>
      </c>
      <c r="D25" s="255">
        <v>152.9</v>
      </c>
      <c r="E25" s="255">
        <v>0.380766249312529</v>
      </c>
      <c r="F25" s="255">
        <v>367.99480062370498</v>
      </c>
      <c r="G25" s="255">
        <v>401.55869979563602</v>
      </c>
      <c r="H25" s="82">
        <v>1.62803696818998</v>
      </c>
      <c r="I25" s="82">
        <v>1.5168430934674899</v>
      </c>
      <c r="J25" s="82">
        <v>7.7948816289213001</v>
      </c>
      <c r="K25" s="82">
        <v>5.6085008689402702</v>
      </c>
    </row>
    <row r="26" spans="1:11" x14ac:dyDescent="0.2">
      <c r="A26" s="254">
        <v>37073</v>
      </c>
      <c r="B26" s="82">
        <v>49.198201964030297</v>
      </c>
      <c r="C26" s="255">
        <v>139.03</v>
      </c>
      <c r="D26" s="255">
        <v>151.05000000000001</v>
      </c>
      <c r="E26" s="255">
        <v>0.37977692665892399</v>
      </c>
      <c r="F26" s="255">
        <v>366.08332481678701</v>
      </c>
      <c r="G26" s="255">
        <v>397.73348351849</v>
      </c>
      <c r="H26" s="82">
        <v>-0.51943011251204296</v>
      </c>
      <c r="I26" s="82">
        <v>-0.95259205667630498</v>
      </c>
      <c r="J26" s="82">
        <v>6.6044423315985101</v>
      </c>
      <c r="K26" s="82">
        <v>5.7657110900697104</v>
      </c>
    </row>
    <row r="27" spans="1:11" x14ac:dyDescent="0.2">
      <c r="A27" s="254">
        <v>37104</v>
      </c>
      <c r="B27" s="82">
        <v>49.489687547185802</v>
      </c>
      <c r="C27" s="255">
        <v>139.87</v>
      </c>
      <c r="D27" s="255">
        <v>151.61000000000001</v>
      </c>
      <c r="E27" s="255">
        <v>0.38202699870458801</v>
      </c>
      <c r="F27" s="255">
        <v>366.12595568973899</v>
      </c>
      <c r="G27" s="255">
        <v>396.85676801402298</v>
      </c>
      <c r="H27" s="82">
        <v>1.16451283252772E-2</v>
      </c>
      <c r="I27" s="82">
        <v>-0.22042788470097999</v>
      </c>
      <c r="J27" s="82">
        <v>7.03759427625124</v>
      </c>
      <c r="K27" s="82">
        <v>6.0338545780191497</v>
      </c>
    </row>
    <row r="28" spans="1:11" x14ac:dyDescent="0.2">
      <c r="A28" s="254">
        <v>37135</v>
      </c>
      <c r="B28" s="82">
        <v>49.950381149772397</v>
      </c>
      <c r="C28" s="255">
        <v>140.21</v>
      </c>
      <c r="D28" s="255">
        <v>152.41</v>
      </c>
      <c r="E28" s="255">
        <v>0.38558324250084802</v>
      </c>
      <c r="F28" s="255">
        <v>363.63094799093</v>
      </c>
      <c r="G28" s="255">
        <v>395.27132717564803</v>
      </c>
      <c r="H28" s="82">
        <v>-0.681461573547681</v>
      </c>
      <c r="I28" s="82">
        <v>-0.39949950867893502</v>
      </c>
      <c r="J28" s="82">
        <v>6.4633702014288898</v>
      </c>
      <c r="K28" s="82">
        <v>5.7082287282186801</v>
      </c>
    </row>
    <row r="29" spans="1:11" x14ac:dyDescent="0.2">
      <c r="A29" s="254">
        <v>37165</v>
      </c>
      <c r="B29" s="82">
        <v>50.176135367753503</v>
      </c>
      <c r="C29" s="255">
        <v>140.66999999999999</v>
      </c>
      <c r="D29" s="255">
        <v>153</v>
      </c>
      <c r="E29" s="255">
        <v>0.38732591275428202</v>
      </c>
      <c r="F29" s="255">
        <v>363.18251727516201</v>
      </c>
      <c r="G29" s="255">
        <v>395.01617361981801</v>
      </c>
      <c r="H29" s="82">
        <v>-0.12332028344820301</v>
      </c>
      <c r="I29" s="82">
        <v>-6.4551496222420304E-2</v>
      </c>
      <c r="J29" s="82">
        <v>5.3241622019480204</v>
      </c>
      <c r="K29" s="82">
        <v>5.32841618865731</v>
      </c>
    </row>
    <row r="30" spans="1:11" x14ac:dyDescent="0.2">
      <c r="A30" s="254">
        <v>37196</v>
      </c>
      <c r="B30" s="82">
        <v>50.3651489088722</v>
      </c>
      <c r="C30" s="255">
        <v>141.36000000000001</v>
      </c>
      <c r="D30" s="255">
        <v>153.11000000000001</v>
      </c>
      <c r="E30" s="255">
        <v>0.38878496977013499</v>
      </c>
      <c r="F30" s="255">
        <v>363.59430274163498</v>
      </c>
      <c r="G30" s="255">
        <v>393.81666449329202</v>
      </c>
      <c r="H30" s="82">
        <v>0.113382513443261</v>
      </c>
      <c r="I30" s="82">
        <v>-0.30366076293385502</v>
      </c>
      <c r="J30" s="82">
        <v>6.4802179254868104</v>
      </c>
      <c r="K30" s="82">
        <v>5.5524739271994896</v>
      </c>
    </row>
    <row r="31" spans="1:11" x14ac:dyDescent="0.2">
      <c r="A31" s="254">
        <v>37226</v>
      </c>
      <c r="B31" s="82">
        <v>50.434898785092997</v>
      </c>
      <c r="C31" s="255">
        <v>142.09</v>
      </c>
      <c r="D31" s="255">
        <v>155.54</v>
      </c>
      <c r="E31" s="255">
        <v>0.38932339175647801</v>
      </c>
      <c r="F31" s="255">
        <v>364.96651115398998</v>
      </c>
      <c r="G31" s="255">
        <v>399.513626186865</v>
      </c>
      <c r="H31" s="82">
        <v>0.37740096640901399</v>
      </c>
      <c r="I31" s="82">
        <v>1.4466024948189999</v>
      </c>
      <c r="J31" s="82">
        <v>6.0110389527582102</v>
      </c>
      <c r="K31" s="82">
        <v>5.9524086879973801</v>
      </c>
    </row>
    <row r="32" spans="1:11" x14ac:dyDescent="0.2">
      <c r="A32" s="254">
        <v>37257</v>
      </c>
      <c r="B32" s="82">
        <v>50.900472009715898</v>
      </c>
      <c r="C32" s="255">
        <v>148.96</v>
      </c>
      <c r="D32" s="255">
        <v>162.97</v>
      </c>
      <c r="E32" s="255">
        <v>0.39291730294272997</v>
      </c>
      <c r="F32" s="255">
        <v>379.11285373378399</v>
      </c>
      <c r="G32" s="255">
        <v>414.76921168766597</v>
      </c>
      <c r="H32" s="82">
        <v>3.8760659259022798</v>
      </c>
      <c r="I32" s="82">
        <v>3.8185394692060699</v>
      </c>
      <c r="J32" s="82">
        <v>4.8424739803581103</v>
      </c>
      <c r="K32" s="82">
        <v>4.8654653080390204</v>
      </c>
    </row>
    <row r="33" spans="1:11" x14ac:dyDescent="0.2">
      <c r="A33" s="254">
        <v>37288</v>
      </c>
      <c r="B33" s="82">
        <v>50.867749849080496</v>
      </c>
      <c r="C33" s="255">
        <v>148.49</v>
      </c>
      <c r="D33" s="255">
        <v>162.35</v>
      </c>
      <c r="E33" s="255">
        <v>0.39266470993925301</v>
      </c>
      <c r="F33" s="255">
        <v>378.15977917387102</v>
      </c>
      <c r="G33" s="255">
        <v>413.45706881862702</v>
      </c>
      <c r="H33" s="82">
        <v>-0.25139600267476397</v>
      </c>
      <c r="I33" s="82">
        <v>-0.31635493476000998</v>
      </c>
      <c r="J33" s="82">
        <v>5.3018440034477496</v>
      </c>
      <c r="K33" s="82">
        <v>6.0955648593551004</v>
      </c>
    </row>
    <row r="34" spans="1:11" x14ac:dyDescent="0.2">
      <c r="A34" s="254">
        <v>37316</v>
      </c>
      <c r="B34" s="82">
        <v>51.127948444496397</v>
      </c>
      <c r="C34" s="255">
        <v>147.66999999999999</v>
      </c>
      <c r="D34" s="255">
        <v>161.18</v>
      </c>
      <c r="E34" s="255">
        <v>0.39467326754792897</v>
      </c>
      <c r="F34" s="255">
        <v>374.15759348856102</v>
      </c>
      <c r="G34" s="255">
        <v>408.38843988952601</v>
      </c>
      <c r="H34" s="82">
        <v>-1.05833192891459</v>
      </c>
      <c r="I34" s="82">
        <v>-1.2259142027935399</v>
      </c>
      <c r="J34" s="82">
        <v>4.1970997506215699</v>
      </c>
      <c r="K34" s="82">
        <v>3.9708374624587699</v>
      </c>
    </row>
    <row r="35" spans="1:11" x14ac:dyDescent="0.2">
      <c r="A35" s="254">
        <v>37347</v>
      </c>
      <c r="B35" s="82">
        <v>51.407234972561497</v>
      </c>
      <c r="C35" s="255">
        <v>147.58000000000001</v>
      </c>
      <c r="D35" s="255">
        <v>160.55000000000001</v>
      </c>
      <c r="E35" s="255">
        <v>0.39682917111861898</v>
      </c>
      <c r="F35" s="255">
        <v>371.898062796109</v>
      </c>
      <c r="G35" s="255">
        <v>404.58215193058197</v>
      </c>
      <c r="H35" s="82">
        <v>-0.603898125221769</v>
      </c>
      <c r="I35" s="82">
        <v>-0.93202637174883995</v>
      </c>
      <c r="J35" s="82">
        <v>2.3964101177207202</v>
      </c>
      <c r="K35" s="82">
        <v>2.1421970095093501</v>
      </c>
    </row>
    <row r="36" spans="1:11" x14ac:dyDescent="0.2">
      <c r="A36" s="254">
        <v>37377</v>
      </c>
      <c r="B36" s="82">
        <v>51.511429231397599</v>
      </c>
      <c r="C36" s="255">
        <v>150.41</v>
      </c>
      <c r="D36" s="255">
        <v>163.41999999999999</v>
      </c>
      <c r="E36" s="255">
        <v>0.39763348050019398</v>
      </c>
      <c r="F36" s="255">
        <v>378.26291641940003</v>
      </c>
      <c r="G36" s="255">
        <v>410.98148927104802</v>
      </c>
      <c r="H36" s="82">
        <v>1.7114511367543099</v>
      </c>
      <c r="I36" s="82">
        <v>1.5817151868736701</v>
      </c>
      <c r="J36" s="82">
        <v>4.4637521737034298</v>
      </c>
      <c r="K36" s="82">
        <v>3.89899006516803</v>
      </c>
    </row>
    <row r="37" spans="1:11" x14ac:dyDescent="0.2">
      <c r="A37" s="254">
        <v>37408</v>
      </c>
      <c r="B37" s="82">
        <v>51.762586176959203</v>
      </c>
      <c r="C37" s="255">
        <v>150.44999999999999</v>
      </c>
      <c r="D37" s="255">
        <v>163.46</v>
      </c>
      <c r="E37" s="255">
        <v>0.399572242672116</v>
      </c>
      <c r="F37" s="255">
        <v>376.52765616018399</v>
      </c>
      <c r="G37" s="255">
        <v>409.08747541338499</v>
      </c>
      <c r="H37" s="82">
        <v>-0.45874448271107099</v>
      </c>
      <c r="I37" s="82">
        <v>-0.46085137825137001</v>
      </c>
      <c r="J37" s="82">
        <v>2.3187435045323199</v>
      </c>
      <c r="K37" s="82">
        <v>1.8748879358310599</v>
      </c>
    </row>
    <row r="38" spans="1:11" x14ac:dyDescent="0.2">
      <c r="A38" s="254">
        <v>37438</v>
      </c>
      <c r="B38" s="82">
        <v>51.911181353361798</v>
      </c>
      <c r="C38" s="255">
        <v>152.07</v>
      </c>
      <c r="D38" s="255">
        <v>164.12</v>
      </c>
      <c r="E38" s="255">
        <v>0.400719297181379</v>
      </c>
      <c r="F38" s="255">
        <v>379.49258014187399</v>
      </c>
      <c r="G38" s="255">
        <v>409.56350531258198</v>
      </c>
      <c r="H38" s="82">
        <v>0.78743856744172303</v>
      </c>
      <c r="I38" s="82">
        <v>0.11636384094044799</v>
      </c>
      <c r="J38" s="82">
        <v>3.66289705541698</v>
      </c>
      <c r="K38" s="82">
        <v>2.97435903294816</v>
      </c>
    </row>
    <row r="39" spans="1:11" x14ac:dyDescent="0.2">
      <c r="A39" s="254">
        <v>37469</v>
      </c>
      <c r="B39" s="82">
        <v>52.108560301264298</v>
      </c>
      <c r="C39" s="255">
        <v>152.1</v>
      </c>
      <c r="D39" s="255">
        <v>163.94</v>
      </c>
      <c r="E39" s="255">
        <v>0.40224292949372298</v>
      </c>
      <c r="F39" s="255">
        <v>378.12970433423999</v>
      </c>
      <c r="G39" s="255">
        <v>407.56465304770097</v>
      </c>
      <c r="H39" s="82">
        <v>-0.35913108159427698</v>
      </c>
      <c r="I39" s="82">
        <v>-0.48804452519645197</v>
      </c>
      <c r="J39" s="82">
        <v>3.2785844483183699</v>
      </c>
      <c r="K39" s="82">
        <v>2.6981737232965299</v>
      </c>
    </row>
    <row r="40" spans="1:11" x14ac:dyDescent="0.2">
      <c r="A40" s="254">
        <v>37500</v>
      </c>
      <c r="B40" s="82">
        <v>52.4219835649941</v>
      </c>
      <c r="C40" s="255">
        <v>151.38999999999999</v>
      </c>
      <c r="D40" s="255">
        <v>163.55000000000001</v>
      </c>
      <c r="E40" s="255">
        <v>0.404662345632746</v>
      </c>
      <c r="F40" s="255">
        <v>374.11437370897602</v>
      </c>
      <c r="G40" s="255">
        <v>404.16411797412701</v>
      </c>
      <c r="H40" s="82">
        <v>-1.0618924086733601</v>
      </c>
      <c r="I40" s="82">
        <v>-0.834354757741118</v>
      </c>
      <c r="J40" s="82">
        <v>2.8829850088303699</v>
      </c>
      <c r="K40" s="82">
        <v>2.2497940495762401</v>
      </c>
    </row>
    <row r="41" spans="1:11" x14ac:dyDescent="0.2">
      <c r="A41" s="254">
        <v>37530</v>
      </c>
      <c r="B41" s="82">
        <v>52.653036086685702</v>
      </c>
      <c r="C41" s="255">
        <v>150.78</v>
      </c>
      <c r="D41" s="255">
        <v>162.96</v>
      </c>
      <c r="E41" s="255">
        <v>0.40644591521622397</v>
      </c>
      <c r="F41" s="255">
        <v>370.97186699437498</v>
      </c>
      <c r="G41" s="255">
        <v>400.93895374322398</v>
      </c>
      <c r="H41" s="82">
        <v>-0.83998555934808905</v>
      </c>
      <c r="I41" s="82">
        <v>-0.79798381090049297</v>
      </c>
      <c r="J41" s="82">
        <v>2.1447479844718602</v>
      </c>
      <c r="K41" s="82">
        <v>1.4993766126414101</v>
      </c>
    </row>
    <row r="42" spans="1:11" x14ac:dyDescent="0.2">
      <c r="A42" s="254">
        <v>37561</v>
      </c>
      <c r="B42" s="82">
        <v>53.0788772813736</v>
      </c>
      <c r="C42" s="255">
        <v>152.28</v>
      </c>
      <c r="D42" s="255">
        <v>164.46</v>
      </c>
      <c r="E42" s="255">
        <v>0.40973312193734701</v>
      </c>
      <c r="F42" s="255">
        <v>371.65655361219598</v>
      </c>
      <c r="G42" s="255">
        <v>401.38322042987801</v>
      </c>
      <c r="H42" s="82">
        <v>0.18456564465880701</v>
      </c>
      <c r="I42" s="82">
        <v>0.110806566063371</v>
      </c>
      <c r="J42" s="82">
        <v>2.2173754675936199</v>
      </c>
      <c r="K42" s="82">
        <v>1.92133970417971</v>
      </c>
    </row>
    <row r="43" spans="1:11" x14ac:dyDescent="0.2">
      <c r="A43" s="254">
        <v>37591</v>
      </c>
      <c r="B43" s="82">
        <v>53.309929803065103</v>
      </c>
      <c r="C43" s="255">
        <v>153.11000000000001</v>
      </c>
      <c r="D43" s="255">
        <v>165.4</v>
      </c>
      <c r="E43" s="255">
        <v>0.41151669152082399</v>
      </c>
      <c r="F43" s="255">
        <v>372.06267243780098</v>
      </c>
      <c r="G43" s="255">
        <v>401.92780367848201</v>
      </c>
      <c r="H43" s="82">
        <v>0.109272612485456</v>
      </c>
      <c r="I43" s="82">
        <v>0.13567663541616001</v>
      </c>
      <c r="J43" s="82">
        <v>1.94433216937469</v>
      </c>
      <c r="K43" s="82">
        <v>0.604279136774166</v>
      </c>
    </row>
    <row r="44" spans="1:11" x14ac:dyDescent="0.2">
      <c r="A44" s="254">
        <v>37622</v>
      </c>
      <c r="B44" s="82">
        <v>53.525440675315501</v>
      </c>
      <c r="C44" s="255">
        <v>158.82</v>
      </c>
      <c r="D44" s="255">
        <v>172.55</v>
      </c>
      <c r="E44" s="255">
        <v>0.41318029005608498</v>
      </c>
      <c r="F44" s="255">
        <v>384.38425990369001</v>
      </c>
      <c r="G44" s="255">
        <v>417.61430579512398</v>
      </c>
      <c r="H44" s="82">
        <v>3.3116967593539202</v>
      </c>
      <c r="I44" s="82">
        <v>3.9028158721736301</v>
      </c>
      <c r="J44" s="82">
        <v>1.39045830759597</v>
      </c>
      <c r="K44" s="82">
        <v>0.685946311174224</v>
      </c>
    </row>
    <row r="45" spans="1:11" x14ac:dyDescent="0.2">
      <c r="A45" s="254">
        <v>37653</v>
      </c>
      <c r="B45" s="82">
        <v>53.674122454969499</v>
      </c>
      <c r="C45" s="255">
        <v>158.91</v>
      </c>
      <c r="D45" s="255">
        <v>172.41</v>
      </c>
      <c r="E45" s="255">
        <v>0.41432801308402101</v>
      </c>
      <c r="F45" s="255">
        <v>383.53670276157499</v>
      </c>
      <c r="G45" s="255">
        <v>416.11958292821799</v>
      </c>
      <c r="H45" s="82">
        <v>-0.220497359160166</v>
      </c>
      <c r="I45" s="82">
        <v>-0.35791945969396699</v>
      </c>
      <c r="J45" s="82">
        <v>1.4218655403940501</v>
      </c>
      <c r="K45" s="82">
        <v>0.64396386236618097</v>
      </c>
    </row>
    <row r="46" spans="1:11" x14ac:dyDescent="0.2">
      <c r="A46" s="254">
        <v>37681</v>
      </c>
      <c r="B46" s="82">
        <v>54.012930412786197</v>
      </c>
      <c r="C46" s="255">
        <v>158.85</v>
      </c>
      <c r="D46" s="255">
        <v>172.12</v>
      </c>
      <c r="E46" s="255">
        <v>0.41694338193512798</v>
      </c>
      <c r="F46" s="255">
        <v>380.986980205181</v>
      </c>
      <c r="G46" s="255">
        <v>412.81384345556</v>
      </c>
      <c r="H46" s="82">
        <v>-0.66479232314271597</v>
      </c>
      <c r="I46" s="82">
        <v>-0.79442054839021803</v>
      </c>
      <c r="J46" s="82">
        <v>1.8252701095664601</v>
      </c>
      <c r="K46" s="82">
        <v>1.08362606131349</v>
      </c>
    </row>
    <row r="47" spans="1:11" x14ac:dyDescent="0.2">
      <c r="A47" s="254">
        <v>37712</v>
      </c>
      <c r="B47" s="82">
        <v>54.105144199470402</v>
      </c>
      <c r="C47" s="255">
        <v>159.31</v>
      </c>
      <c r="D47" s="255">
        <v>172.34</v>
      </c>
      <c r="E47" s="255">
        <v>0.41765521015454399</v>
      </c>
      <c r="F47" s="255">
        <v>381.43903422406902</v>
      </c>
      <c r="G47" s="255">
        <v>412.63701687386902</v>
      </c>
      <c r="H47" s="82">
        <v>0.118653403495528</v>
      </c>
      <c r="I47" s="82">
        <v>-4.283446025235E-2</v>
      </c>
      <c r="J47" s="82">
        <v>2.5654802706491302</v>
      </c>
      <c r="K47" s="82">
        <v>1.99090961003869</v>
      </c>
    </row>
    <row r="48" spans="1:11" x14ac:dyDescent="0.2">
      <c r="A48" s="254">
        <v>37742</v>
      </c>
      <c r="B48" s="82">
        <v>53.9305596707487</v>
      </c>
      <c r="C48" s="255">
        <v>162.9</v>
      </c>
      <c r="D48" s="255">
        <v>175.22</v>
      </c>
      <c r="E48" s="255">
        <v>0.41630753537958798</v>
      </c>
      <c r="F48" s="255">
        <v>391.29726501699798</v>
      </c>
      <c r="G48" s="255">
        <v>420.89077210729602</v>
      </c>
      <c r="H48" s="82">
        <v>2.5844839957144901</v>
      </c>
      <c r="I48" s="82">
        <v>2.0002459536850901</v>
      </c>
      <c r="J48" s="82">
        <v>3.44584362669758</v>
      </c>
      <c r="K48" s="82">
        <v>2.4111263146725501</v>
      </c>
    </row>
    <row r="49" spans="1:11" x14ac:dyDescent="0.2">
      <c r="A49" s="254">
        <v>37773</v>
      </c>
      <c r="B49" s="82">
        <v>53.975112399146603</v>
      </c>
      <c r="C49" s="255">
        <v>165.83</v>
      </c>
      <c r="D49" s="255">
        <v>175.27</v>
      </c>
      <c r="E49" s="255">
        <v>0.41665145238447299</v>
      </c>
      <c r="F49" s="255">
        <v>398.00653292089601</v>
      </c>
      <c r="G49" s="255">
        <v>420.66336021857001</v>
      </c>
      <c r="H49" s="82">
        <v>1.7146217220828299</v>
      </c>
      <c r="I49" s="82">
        <v>-5.4031094002671101E-2</v>
      </c>
      <c r="J49" s="82">
        <v>5.7044619191462598</v>
      </c>
      <c r="K49" s="82">
        <v>2.8296844809261499</v>
      </c>
    </row>
    <row r="50" spans="1:11" x14ac:dyDescent="0.2">
      <c r="A50" s="254">
        <v>37803</v>
      </c>
      <c r="B50" s="82">
        <v>54.053338701333502</v>
      </c>
      <c r="C50" s="255">
        <v>167.22</v>
      </c>
      <c r="D50" s="255">
        <v>176.98</v>
      </c>
      <c r="E50" s="255">
        <v>0.41725530666049299</v>
      </c>
      <c r="F50" s="255">
        <v>400.761829342201</v>
      </c>
      <c r="G50" s="255">
        <v>424.15278409868898</v>
      </c>
      <c r="H50" s="82">
        <v>0.69227416974400002</v>
      </c>
      <c r="I50" s="82">
        <v>0.82950506512042799</v>
      </c>
      <c r="J50" s="82">
        <v>5.60465482418011</v>
      </c>
      <c r="K50" s="82">
        <v>3.56215302312446</v>
      </c>
    </row>
    <row r="51" spans="1:11" x14ac:dyDescent="0.2">
      <c r="A51" s="254">
        <v>37834</v>
      </c>
      <c r="B51" s="82">
        <v>54.215489910502399</v>
      </c>
      <c r="C51" s="255">
        <v>167.15</v>
      </c>
      <c r="D51" s="255">
        <v>176.97</v>
      </c>
      <c r="E51" s="255">
        <v>0.41850700459687701</v>
      </c>
      <c r="F51" s="255">
        <v>399.39594359001399</v>
      </c>
      <c r="G51" s="255">
        <v>422.86030593553602</v>
      </c>
      <c r="H51" s="82">
        <v>-0.34082231694286802</v>
      </c>
      <c r="I51" s="82">
        <v>-0.30471995271687002</v>
      </c>
      <c r="J51" s="82">
        <v>5.6240594198270202</v>
      </c>
      <c r="K51" s="82">
        <v>3.7529390180076199</v>
      </c>
    </row>
    <row r="52" spans="1:11" x14ac:dyDescent="0.2">
      <c r="A52" s="254">
        <v>37865</v>
      </c>
      <c r="B52" s="82">
        <v>54.538238163897297</v>
      </c>
      <c r="C52" s="255">
        <v>165.72</v>
      </c>
      <c r="D52" s="255">
        <v>175.57</v>
      </c>
      <c r="E52" s="255">
        <v>0.42099840336483302</v>
      </c>
      <c r="F52" s="255">
        <v>393.63569713205902</v>
      </c>
      <c r="G52" s="255">
        <v>417.03246044820003</v>
      </c>
      <c r="H52" s="82">
        <v>-1.442239599676</v>
      </c>
      <c r="I52" s="82">
        <v>-1.3781963938285799</v>
      </c>
      <c r="J52" s="82">
        <v>5.2180094631352203</v>
      </c>
      <c r="K52" s="82">
        <v>3.1839398654625</v>
      </c>
    </row>
    <row r="53" spans="1:11" x14ac:dyDescent="0.2">
      <c r="A53" s="254">
        <v>37895</v>
      </c>
      <c r="B53" s="82">
        <v>54.738207386706698</v>
      </c>
      <c r="C53" s="255">
        <v>165.13</v>
      </c>
      <c r="D53" s="255">
        <v>174.91</v>
      </c>
      <c r="E53" s="255">
        <v>0.42254203085187902</v>
      </c>
      <c r="F53" s="255">
        <v>390.80135925669799</v>
      </c>
      <c r="G53" s="255">
        <v>413.94698569362902</v>
      </c>
      <c r="H53" s="82">
        <v>-0.72004086418275803</v>
      </c>
      <c r="I53" s="82">
        <v>-0.73986441037568995</v>
      </c>
      <c r="J53" s="82">
        <v>5.34528195439239</v>
      </c>
      <c r="K53" s="82">
        <v>3.2443921522117498</v>
      </c>
    </row>
    <row r="54" spans="1:11" x14ac:dyDescent="0.2">
      <c r="A54" s="254">
        <v>37926</v>
      </c>
      <c r="B54" s="82">
        <v>55.192541605369897</v>
      </c>
      <c r="C54" s="255">
        <v>166.66</v>
      </c>
      <c r="D54" s="255">
        <v>176.35</v>
      </c>
      <c r="E54" s="255">
        <v>0.426049184494731</v>
      </c>
      <c r="F54" s="255">
        <v>391.17549350000297</v>
      </c>
      <c r="G54" s="255">
        <v>413.91934644621102</v>
      </c>
      <c r="H54" s="82">
        <v>9.57351438122922E-2</v>
      </c>
      <c r="I54" s="82">
        <v>-6.6770017354778098E-3</v>
      </c>
      <c r="J54" s="82">
        <v>5.2518756088379499</v>
      </c>
      <c r="K54" s="82">
        <v>3.1232312110374401</v>
      </c>
    </row>
    <row r="55" spans="1:11" x14ac:dyDescent="0.2">
      <c r="A55" s="254">
        <v>37956</v>
      </c>
      <c r="B55" s="82">
        <v>55.429810786838097</v>
      </c>
      <c r="C55" s="255">
        <v>167.32</v>
      </c>
      <c r="D55" s="255">
        <v>177.49</v>
      </c>
      <c r="E55" s="255">
        <v>0.42788074249749602</v>
      </c>
      <c r="F55" s="255">
        <v>391.04353942963297</v>
      </c>
      <c r="G55" s="255">
        <v>414.81184444994898</v>
      </c>
      <c r="H55" s="82">
        <v>-3.37327037513213E-2</v>
      </c>
      <c r="I55" s="82">
        <v>0.21562123428180399</v>
      </c>
      <c r="J55" s="82">
        <v>5.1015241242734897</v>
      </c>
      <c r="K55" s="82">
        <v>3.2055609623298902</v>
      </c>
    </row>
    <row r="56" spans="1:11" x14ac:dyDescent="0.2">
      <c r="A56" s="254">
        <v>37987</v>
      </c>
      <c r="B56" s="82">
        <v>55.774317349450101</v>
      </c>
      <c r="C56" s="255">
        <v>173.81</v>
      </c>
      <c r="D56" s="255">
        <v>184.55</v>
      </c>
      <c r="E56" s="255">
        <v>0.43054010073295101</v>
      </c>
      <c r="F56" s="255">
        <v>403.70223285614099</v>
      </c>
      <c r="G56" s="255">
        <v>428.64764440251298</v>
      </c>
      <c r="H56" s="82">
        <v>3.2371570298724199</v>
      </c>
      <c r="I56" s="82">
        <v>3.3354399440812799</v>
      </c>
      <c r="J56" s="82">
        <v>5.0256930284531904</v>
      </c>
      <c r="K56" s="82">
        <v>2.6419924926617302</v>
      </c>
    </row>
    <row r="57" spans="1:11" x14ac:dyDescent="0.2">
      <c r="A57" s="254">
        <v>38018</v>
      </c>
      <c r="B57" s="82">
        <v>56.107944757453097</v>
      </c>
      <c r="C57" s="255">
        <v>173.66</v>
      </c>
      <c r="D57" s="255">
        <v>184.3</v>
      </c>
      <c r="E57" s="255">
        <v>0.43311547923465299</v>
      </c>
      <c r="F57" s="255">
        <v>400.95542257429798</v>
      </c>
      <c r="G57" s="255">
        <v>425.52161914340201</v>
      </c>
      <c r="H57" s="82">
        <v>-0.68040502585509099</v>
      </c>
      <c r="I57" s="82">
        <v>-0.72927620154504802</v>
      </c>
      <c r="J57" s="82">
        <v>4.5416044115996996</v>
      </c>
      <c r="K57" s="82">
        <v>2.2594553587270498</v>
      </c>
    </row>
    <row r="58" spans="1:11" x14ac:dyDescent="0.2">
      <c r="A58" s="254">
        <v>38047</v>
      </c>
      <c r="B58" s="82">
        <v>56.2980709356166</v>
      </c>
      <c r="C58" s="255">
        <v>173.79</v>
      </c>
      <c r="D58" s="255">
        <v>182.88</v>
      </c>
      <c r="E58" s="255">
        <v>0.43458312505782998</v>
      </c>
      <c r="F58" s="255">
        <v>399.90047928546198</v>
      </c>
      <c r="G58" s="255">
        <v>420.81707607874603</v>
      </c>
      <c r="H58" s="82">
        <v>-0.26310737539441098</v>
      </c>
      <c r="I58" s="82">
        <v>-1.10559437006439</v>
      </c>
      <c r="J58" s="82">
        <v>4.9643426318911796</v>
      </c>
      <c r="K58" s="82">
        <v>1.93870257746018</v>
      </c>
    </row>
    <row r="59" spans="1:11" x14ac:dyDescent="0.2">
      <c r="A59" s="254">
        <v>38078</v>
      </c>
      <c r="B59" s="82">
        <v>56.383031952561801</v>
      </c>
      <c r="C59" s="255">
        <v>174.44</v>
      </c>
      <c r="D59" s="255">
        <v>183.06</v>
      </c>
      <c r="E59" s="255">
        <v>0.43523896678808</v>
      </c>
      <c r="F59" s="255">
        <v>400.79131996684401</v>
      </c>
      <c r="G59" s="255">
        <v>420.596531948696</v>
      </c>
      <c r="H59" s="82">
        <v>0.222765594823571</v>
      </c>
      <c r="I59" s="82">
        <v>-5.2408550552429697E-2</v>
      </c>
      <c r="J59" s="82">
        <v>5.0734937975452903</v>
      </c>
      <c r="K59" s="82">
        <v>1.92893869171693</v>
      </c>
    </row>
    <row r="60" spans="1:11" x14ac:dyDescent="0.2">
      <c r="A60" s="254">
        <v>38108</v>
      </c>
      <c r="B60" s="82">
        <v>56.2416029426468</v>
      </c>
      <c r="C60" s="255">
        <v>177.37</v>
      </c>
      <c r="D60" s="255">
        <v>186.56</v>
      </c>
      <c r="E60" s="255">
        <v>0.43414723024931001</v>
      </c>
      <c r="F60" s="255">
        <v>408.54804002353097</v>
      </c>
      <c r="G60" s="255">
        <v>429.71597421655298</v>
      </c>
      <c r="H60" s="82">
        <v>1.93535130883782</v>
      </c>
      <c r="I60" s="82">
        <v>2.1682162298401999</v>
      </c>
      <c r="J60" s="82">
        <v>4.4086111886785204</v>
      </c>
      <c r="K60" s="82">
        <v>2.0967915416798801</v>
      </c>
    </row>
    <row r="61" spans="1:11" x14ac:dyDescent="0.2">
      <c r="A61" s="254">
        <v>38139</v>
      </c>
      <c r="B61" s="82">
        <v>56.331744509405603</v>
      </c>
      <c r="C61" s="255">
        <v>177.69</v>
      </c>
      <c r="D61" s="255">
        <v>186.41</v>
      </c>
      <c r="E61" s="255">
        <v>0.43484306232896403</v>
      </c>
      <c r="F61" s="255">
        <v>408.63018268778399</v>
      </c>
      <c r="G61" s="255">
        <v>428.68339442191399</v>
      </c>
      <c r="H61" s="82">
        <v>2.0105998856001499E-2</v>
      </c>
      <c r="I61" s="82">
        <v>-0.240293555882198</v>
      </c>
      <c r="J61" s="82">
        <v>2.6692149219067698</v>
      </c>
      <c r="K61" s="82">
        <v>1.9065207388580001</v>
      </c>
    </row>
    <row r="62" spans="1:11" x14ac:dyDescent="0.2">
      <c r="A62" s="254">
        <v>38169</v>
      </c>
      <c r="B62" s="82">
        <v>56.479390179096498</v>
      </c>
      <c r="C62" s="255">
        <v>178.93</v>
      </c>
      <c r="D62" s="255">
        <v>187.91</v>
      </c>
      <c r="E62" s="255">
        <v>0.435982787287016</v>
      </c>
      <c r="F62" s="255">
        <v>410.40611055639403</v>
      </c>
      <c r="G62" s="255">
        <v>431.00325398005901</v>
      </c>
      <c r="H62" s="82">
        <v>0.43460516228357399</v>
      </c>
      <c r="I62" s="82">
        <v>0.54115918375470295</v>
      </c>
      <c r="J62" s="82">
        <v>2.40648697257997</v>
      </c>
      <c r="K62" s="82">
        <v>1.61509487575988</v>
      </c>
    </row>
    <row r="63" spans="1:11" x14ac:dyDescent="0.2">
      <c r="A63" s="254">
        <v>38200</v>
      </c>
      <c r="B63" s="82">
        <v>56.828041181559897</v>
      </c>
      <c r="C63" s="255">
        <v>178.99</v>
      </c>
      <c r="D63" s="255">
        <v>187.62</v>
      </c>
      <c r="E63" s="255">
        <v>0.43867413780199899</v>
      </c>
      <c r="F63" s="255">
        <v>408.02496563129898</v>
      </c>
      <c r="G63" s="255">
        <v>427.697882852362</v>
      </c>
      <c r="H63" s="82">
        <v>-0.58019236649945505</v>
      </c>
      <c r="I63" s="82">
        <v>-0.76690166423905004</v>
      </c>
      <c r="J63" s="82">
        <v>2.1605181974863301</v>
      </c>
      <c r="K63" s="82">
        <v>1.1440130106616</v>
      </c>
    </row>
    <row r="64" spans="1:11" x14ac:dyDescent="0.2">
      <c r="A64" s="254">
        <v>38231</v>
      </c>
      <c r="B64" s="82">
        <v>57.2979170496642</v>
      </c>
      <c r="C64" s="255">
        <v>178.15</v>
      </c>
      <c r="D64" s="255">
        <v>186.17</v>
      </c>
      <c r="E64" s="255">
        <v>0.44230126249306601</v>
      </c>
      <c r="F64" s="255">
        <v>402.77976824177199</v>
      </c>
      <c r="G64" s="255">
        <v>420.91220574555501</v>
      </c>
      <c r="H64" s="82">
        <v>-1.28550893482992</v>
      </c>
      <c r="I64" s="82">
        <v>-1.5865584981512</v>
      </c>
      <c r="J64" s="82">
        <v>2.3229781181772502</v>
      </c>
      <c r="K64" s="82">
        <v>0.930322136839279</v>
      </c>
    </row>
    <row r="65" spans="1:11" x14ac:dyDescent="0.2">
      <c r="A65" s="254">
        <v>38261</v>
      </c>
      <c r="B65" s="82">
        <v>57.694747165394602</v>
      </c>
      <c r="C65" s="255">
        <v>177.75</v>
      </c>
      <c r="D65" s="255">
        <v>185.67</v>
      </c>
      <c r="E65" s="255">
        <v>0.44536452325751402</v>
      </c>
      <c r="F65" s="255">
        <v>399.111268899214</v>
      </c>
      <c r="G65" s="255">
        <v>416.894454551433</v>
      </c>
      <c r="H65" s="82">
        <v>-0.91079533576648997</v>
      </c>
      <c r="I65" s="82">
        <v>-0.95453425661670099</v>
      </c>
      <c r="J65" s="82">
        <v>2.12637685250685</v>
      </c>
      <c r="K65" s="82">
        <v>0.71204017897708005</v>
      </c>
    </row>
    <row r="66" spans="1:11" x14ac:dyDescent="0.2">
      <c r="A66" s="254">
        <v>38292</v>
      </c>
      <c r="B66" s="82">
        <v>58.186899397697402</v>
      </c>
      <c r="C66" s="255">
        <v>178.74</v>
      </c>
      <c r="D66" s="255">
        <v>186.63</v>
      </c>
      <c r="E66" s="255">
        <v>0.44916360645101999</v>
      </c>
      <c r="F66" s="255">
        <v>397.93963142356898</v>
      </c>
      <c r="G66" s="255">
        <v>415.50561381101397</v>
      </c>
      <c r="H66" s="82">
        <v>-0.29356161224833899</v>
      </c>
      <c r="I66" s="82">
        <v>-0.33313965327570499</v>
      </c>
      <c r="J66" s="82">
        <v>1.7291824349846101</v>
      </c>
      <c r="K66" s="82">
        <v>0.38323102759581001</v>
      </c>
    </row>
    <row r="67" spans="1:11" x14ac:dyDescent="0.2">
      <c r="A67" s="254">
        <v>38322</v>
      </c>
      <c r="B67" s="82">
        <v>58.3070881533761</v>
      </c>
      <c r="C67" s="255">
        <v>179.23</v>
      </c>
      <c r="D67" s="255">
        <v>187.64</v>
      </c>
      <c r="E67" s="255">
        <v>0.45009138255722803</v>
      </c>
      <c r="F67" s="255">
        <v>398.20802384993698</v>
      </c>
      <c r="G67" s="255">
        <v>416.89311831279502</v>
      </c>
      <c r="H67" s="82">
        <v>6.7445513131802998E-2</v>
      </c>
      <c r="I67" s="82">
        <v>0.33393158976953202</v>
      </c>
      <c r="J67" s="82">
        <v>1.8321449398588401</v>
      </c>
      <c r="K67" s="82">
        <v>0.50173925616945303</v>
      </c>
    </row>
    <row r="68" spans="1:11" x14ac:dyDescent="0.2">
      <c r="A68" s="254">
        <v>38353</v>
      </c>
      <c r="B68" s="82">
        <v>58.309160373301403</v>
      </c>
      <c r="C68" s="255">
        <v>185.03</v>
      </c>
      <c r="D68" s="255">
        <v>195.16</v>
      </c>
      <c r="E68" s="255">
        <v>0.45010737869698902</v>
      </c>
      <c r="F68" s="255">
        <v>411.079686219856</v>
      </c>
      <c r="G68" s="255">
        <v>433.58542702624999</v>
      </c>
      <c r="H68" s="82">
        <v>3.2323965362307998</v>
      </c>
      <c r="I68" s="82">
        <v>4.0039779934507997</v>
      </c>
      <c r="J68" s="82">
        <v>1.82744923443217</v>
      </c>
      <c r="K68" s="82">
        <v>1.1519444206021101</v>
      </c>
    </row>
    <row r="69" spans="1:11" x14ac:dyDescent="0.2">
      <c r="A69" s="254">
        <v>38384</v>
      </c>
      <c r="B69" s="82">
        <v>58.503430991315597</v>
      </c>
      <c r="C69" s="255">
        <v>184.71</v>
      </c>
      <c r="D69" s="255">
        <v>194.63</v>
      </c>
      <c r="E69" s="255">
        <v>0.45160701679968801</v>
      </c>
      <c r="F69" s="255">
        <v>409.00604536427898</v>
      </c>
      <c r="G69" s="255">
        <v>430.97204595988097</v>
      </c>
      <c r="H69" s="82">
        <v>-0.50443768570647096</v>
      </c>
      <c r="I69" s="82">
        <v>-0.60273729315420999</v>
      </c>
      <c r="J69" s="82">
        <v>2.0078598110214698</v>
      </c>
      <c r="K69" s="82">
        <v>1.2808812928121001</v>
      </c>
    </row>
    <row r="70" spans="1:11" x14ac:dyDescent="0.2">
      <c r="A70" s="254">
        <v>38412</v>
      </c>
      <c r="B70" s="82">
        <v>58.767120976833802</v>
      </c>
      <c r="C70" s="255">
        <v>186.36</v>
      </c>
      <c r="D70" s="255">
        <v>194.45</v>
      </c>
      <c r="E70" s="255">
        <v>0.45364252558442097</v>
      </c>
      <c r="F70" s="255">
        <v>410.80804706286102</v>
      </c>
      <c r="G70" s="255">
        <v>428.64147215804502</v>
      </c>
      <c r="H70" s="82">
        <v>0.44058070021364398</v>
      </c>
      <c r="I70" s="82">
        <v>-0.54077145459512399</v>
      </c>
      <c r="J70" s="82">
        <v>2.72757056877979</v>
      </c>
      <c r="K70" s="82">
        <v>1.8593342628129299</v>
      </c>
    </row>
    <row r="71" spans="1:11" x14ac:dyDescent="0.2">
      <c r="A71" s="254">
        <v>38443</v>
      </c>
      <c r="B71" s="82">
        <v>58.976415189308199</v>
      </c>
      <c r="C71" s="255">
        <v>186.71</v>
      </c>
      <c r="D71" s="255">
        <v>194.33</v>
      </c>
      <c r="E71" s="255">
        <v>0.45525813570039902</v>
      </c>
      <c r="F71" s="255">
        <v>410.11897505742098</v>
      </c>
      <c r="G71" s="255">
        <v>426.85673195280702</v>
      </c>
      <c r="H71" s="82">
        <v>-0.167735761352972</v>
      </c>
      <c r="I71" s="82">
        <v>-0.41637133155891798</v>
      </c>
      <c r="J71" s="82">
        <v>2.3273096561443798</v>
      </c>
      <c r="K71" s="82">
        <v>1.4884098009811899</v>
      </c>
    </row>
    <row r="72" spans="1:11" x14ac:dyDescent="0.2">
      <c r="A72" s="254">
        <v>38473</v>
      </c>
      <c r="B72" s="82">
        <v>58.828251464635798</v>
      </c>
      <c r="C72" s="255">
        <v>187.79</v>
      </c>
      <c r="D72" s="255">
        <v>197.07</v>
      </c>
      <c r="E72" s="255">
        <v>0.45411441170740502</v>
      </c>
      <c r="F72" s="255">
        <v>413.53014825919399</v>
      </c>
      <c r="G72" s="255">
        <v>433.96552701123301</v>
      </c>
      <c r="H72" s="82">
        <v>0.83175210347084005</v>
      </c>
      <c r="I72" s="82">
        <v>1.6653819715818401</v>
      </c>
      <c r="J72" s="82">
        <v>1.2194669286325299</v>
      </c>
      <c r="K72" s="82">
        <v>0.98892129910410598</v>
      </c>
    </row>
    <row r="73" spans="1:11" x14ac:dyDescent="0.2">
      <c r="A73" s="254">
        <v>38504</v>
      </c>
      <c r="B73" s="82">
        <v>58.771783471665998</v>
      </c>
      <c r="C73" s="255">
        <v>188.32</v>
      </c>
      <c r="D73" s="255">
        <v>196.89</v>
      </c>
      <c r="E73" s="255">
        <v>0.453678516898885</v>
      </c>
      <c r="F73" s="255">
        <v>415.09569658986601</v>
      </c>
      <c r="G73" s="255">
        <v>433.98572483845999</v>
      </c>
      <c r="H73" s="82">
        <v>0.37858142562583502</v>
      </c>
      <c r="I73" s="82">
        <v>4.6542469321009198E-3</v>
      </c>
      <c r="J73" s="82">
        <v>1.58224090534747</v>
      </c>
      <c r="K73" s="82">
        <v>1.2368872892071201</v>
      </c>
    </row>
    <row r="74" spans="1:11" x14ac:dyDescent="0.2">
      <c r="A74" s="254">
        <v>38534</v>
      </c>
      <c r="B74" s="82">
        <v>59.001799883395201</v>
      </c>
      <c r="C74" s="255">
        <v>190.39</v>
      </c>
      <c r="D74" s="255">
        <v>198.8</v>
      </c>
      <c r="E74" s="255">
        <v>0.45545408841248403</v>
      </c>
      <c r="F74" s="255">
        <v>418.02237556724401</v>
      </c>
      <c r="G74" s="255">
        <v>436.48746395697299</v>
      </c>
      <c r="H74" s="82">
        <v>0.70506126693701299</v>
      </c>
      <c r="I74" s="82">
        <v>0.57645654576408101</v>
      </c>
      <c r="J74" s="82">
        <v>1.85578742980319</v>
      </c>
      <c r="K74" s="82">
        <v>1.27242890309303</v>
      </c>
    </row>
    <row r="75" spans="1:11" x14ac:dyDescent="0.2">
      <c r="A75" s="254">
        <v>38565</v>
      </c>
      <c r="B75" s="82">
        <v>59.072255360861497</v>
      </c>
      <c r="C75" s="255">
        <v>190.66</v>
      </c>
      <c r="D75" s="255">
        <v>198.1</v>
      </c>
      <c r="E75" s="255">
        <v>0.45599795716439501</v>
      </c>
      <c r="F75" s="255">
        <v>418.11590820628197</v>
      </c>
      <c r="G75" s="255">
        <v>434.431770773442</v>
      </c>
      <c r="H75" s="82">
        <v>2.23750316979743E-2</v>
      </c>
      <c r="I75" s="82">
        <v>-0.47096270873289198</v>
      </c>
      <c r="J75" s="82">
        <v>2.47311890814581</v>
      </c>
      <c r="K75" s="82">
        <v>1.57444967372085</v>
      </c>
    </row>
    <row r="76" spans="1:11" x14ac:dyDescent="0.2">
      <c r="A76" s="254">
        <v>38596</v>
      </c>
      <c r="B76" s="82">
        <v>59.309006487348199</v>
      </c>
      <c r="C76" s="255">
        <v>189.35</v>
      </c>
      <c r="D76" s="255">
        <v>196.59</v>
      </c>
      <c r="E76" s="255">
        <v>0.457825516132218</v>
      </c>
      <c r="F76" s="255">
        <v>413.58551091616403</v>
      </c>
      <c r="G76" s="255">
        <v>429.39939578034699</v>
      </c>
      <c r="H76" s="82">
        <v>-1.08352664923775</v>
      </c>
      <c r="I76" s="82">
        <v>-1.1583809775549601</v>
      </c>
      <c r="J76" s="82">
        <v>2.6827918198479002</v>
      </c>
      <c r="K76" s="82">
        <v>2.0163801189274002</v>
      </c>
    </row>
    <row r="77" spans="1:11" x14ac:dyDescent="0.2">
      <c r="A77" s="254">
        <v>38626</v>
      </c>
      <c r="B77" s="82">
        <v>59.454579937113898</v>
      </c>
      <c r="C77" s="255">
        <v>188.47</v>
      </c>
      <c r="D77" s="255">
        <v>195.72</v>
      </c>
      <c r="E77" s="255">
        <v>0.45894924495051098</v>
      </c>
      <c r="F77" s="255">
        <v>410.65543101682903</v>
      </c>
      <c r="G77" s="255">
        <v>426.45238477536799</v>
      </c>
      <c r="H77" s="82">
        <v>-0.708458062963779</v>
      </c>
      <c r="I77" s="82">
        <v>-0.68631000274768095</v>
      </c>
      <c r="J77" s="82">
        <v>2.89246709306255</v>
      </c>
      <c r="K77" s="82">
        <v>2.29264988286302</v>
      </c>
    </row>
    <row r="78" spans="1:11" x14ac:dyDescent="0.2">
      <c r="A78" s="254">
        <v>38657</v>
      </c>
      <c r="B78" s="82">
        <v>59.882493351727099</v>
      </c>
      <c r="C78" s="255">
        <v>189.45</v>
      </c>
      <c r="D78" s="255">
        <v>197.51</v>
      </c>
      <c r="E78" s="255">
        <v>0.46225244781139502</v>
      </c>
      <c r="F78" s="255">
        <v>409.84098818076598</v>
      </c>
      <c r="G78" s="255">
        <v>427.27734798407602</v>
      </c>
      <c r="H78" s="82">
        <v>-0.198327545320853</v>
      </c>
      <c r="I78" s="82">
        <v>0.19344790606383699</v>
      </c>
      <c r="J78" s="82">
        <v>2.9907442781262699</v>
      </c>
      <c r="K78" s="82">
        <v>2.8331107406927898</v>
      </c>
    </row>
    <row r="79" spans="1:11" x14ac:dyDescent="0.2">
      <c r="A79" s="254">
        <v>38687</v>
      </c>
      <c r="B79" s="82">
        <v>60.250312388500703</v>
      </c>
      <c r="C79" s="255">
        <v>189.86</v>
      </c>
      <c r="D79" s="255">
        <v>198.74</v>
      </c>
      <c r="E79" s="255">
        <v>0.46509176261917301</v>
      </c>
      <c r="F79" s="255">
        <v>408.22051745401802</v>
      </c>
      <c r="G79" s="255">
        <v>427.313523853427</v>
      </c>
      <c r="H79" s="82">
        <v>-0.39539010823224102</v>
      </c>
      <c r="I79" s="82">
        <v>8.4666012653444901E-3</v>
      </c>
      <c r="J79" s="82">
        <v>2.5143877080321801</v>
      </c>
      <c r="K79" s="82">
        <v>2.4995388704912802</v>
      </c>
    </row>
    <row r="80" spans="1:11" x14ac:dyDescent="0.2">
      <c r="A80" s="254">
        <v>38718</v>
      </c>
      <c r="B80" s="82">
        <v>60.603625885796198</v>
      </c>
      <c r="C80" s="255">
        <v>195.72</v>
      </c>
      <c r="D80" s="255">
        <v>206.8</v>
      </c>
      <c r="E80" s="255">
        <v>0.46781910444861802</v>
      </c>
      <c r="F80" s="255">
        <v>418.36683910264799</v>
      </c>
      <c r="G80" s="255">
        <v>442.05120747204001</v>
      </c>
      <c r="H80" s="82">
        <v>2.48550016836748</v>
      </c>
      <c r="I80" s="82">
        <v>3.4489157950612102</v>
      </c>
      <c r="J80" s="82">
        <v>1.7726862034469499</v>
      </c>
      <c r="K80" s="82">
        <v>1.9525057619792501</v>
      </c>
    </row>
    <row r="81" spans="1:11" x14ac:dyDescent="0.2">
      <c r="A81" s="254">
        <v>38749</v>
      </c>
      <c r="B81" s="82">
        <v>60.696357727461802</v>
      </c>
      <c r="C81" s="255">
        <v>195.52</v>
      </c>
      <c r="D81" s="255">
        <v>206.35</v>
      </c>
      <c r="E81" s="255">
        <v>0.468534931702974</v>
      </c>
      <c r="F81" s="255">
        <v>417.30079609933802</v>
      </c>
      <c r="G81" s="255">
        <v>440.415401366092</v>
      </c>
      <c r="H81" s="82">
        <v>-0.25481058814250701</v>
      </c>
      <c r="I81" s="82">
        <v>-0.37004900751266301</v>
      </c>
      <c r="J81" s="82">
        <v>2.02802643850191</v>
      </c>
      <c r="K81" s="82">
        <v>2.19117585345434</v>
      </c>
    </row>
    <row r="82" spans="1:11" x14ac:dyDescent="0.2">
      <c r="A82" s="254">
        <v>38777</v>
      </c>
      <c r="B82" s="82">
        <v>60.772511809723397</v>
      </c>
      <c r="C82" s="255">
        <v>195.59</v>
      </c>
      <c r="D82" s="255">
        <v>204.88</v>
      </c>
      <c r="E82" s="255">
        <v>0.469122789839233</v>
      </c>
      <c r="F82" s="255">
        <v>416.92709080927</v>
      </c>
      <c r="G82" s="255">
        <v>436.73000851272201</v>
      </c>
      <c r="H82" s="82">
        <v>-8.9552977986284699E-2</v>
      </c>
      <c r="I82" s="82">
        <v>-0.83679926767743495</v>
      </c>
      <c r="J82" s="82">
        <v>1.4895140906216799</v>
      </c>
      <c r="K82" s="82">
        <v>1.88701674477596</v>
      </c>
    </row>
    <row r="83" spans="1:11" x14ac:dyDescent="0.2">
      <c r="A83" s="254">
        <v>38808</v>
      </c>
      <c r="B83" s="82">
        <v>60.861617266519197</v>
      </c>
      <c r="C83" s="255">
        <v>196.97</v>
      </c>
      <c r="D83" s="255">
        <v>205.19</v>
      </c>
      <c r="E83" s="255">
        <v>0.46981062384900402</v>
      </c>
      <c r="F83" s="255">
        <v>419.25403556498901</v>
      </c>
      <c r="G83" s="255">
        <v>436.750447060873</v>
      </c>
      <c r="H83" s="82">
        <v>0.55811790766633296</v>
      </c>
      <c r="I83" s="82">
        <v>4.6799046899526102E-3</v>
      </c>
      <c r="J83" s="82">
        <v>2.2274171796828202</v>
      </c>
      <c r="K83" s="82">
        <v>2.31780697537631</v>
      </c>
    </row>
    <row r="84" spans="1:11" x14ac:dyDescent="0.2">
      <c r="A84" s="254">
        <v>38838</v>
      </c>
      <c r="B84" s="82">
        <v>60.590674511261902</v>
      </c>
      <c r="C84" s="255">
        <v>198.76</v>
      </c>
      <c r="D84" s="255">
        <v>207.68</v>
      </c>
      <c r="E84" s="255">
        <v>0.467719128575104</v>
      </c>
      <c r="F84" s="255">
        <v>424.95589309232997</v>
      </c>
      <c r="G84" s="255">
        <v>444.027167827607</v>
      </c>
      <c r="H84" s="82">
        <v>1.3600006305621599</v>
      </c>
      <c r="I84" s="82">
        <v>1.6661049383470901</v>
      </c>
      <c r="J84" s="82">
        <v>2.76297747122773</v>
      </c>
      <c r="K84" s="82">
        <v>2.3185345816912899</v>
      </c>
    </row>
    <row r="85" spans="1:11" x14ac:dyDescent="0.2">
      <c r="A85" s="254">
        <v>38869</v>
      </c>
      <c r="B85" s="82">
        <v>60.6429980643804</v>
      </c>
      <c r="C85" s="255">
        <v>198.45</v>
      </c>
      <c r="D85" s="255">
        <v>207.09</v>
      </c>
      <c r="E85" s="255">
        <v>0.46812303110409798</v>
      </c>
      <c r="F85" s="255">
        <v>423.92701664761699</v>
      </c>
      <c r="G85" s="255">
        <v>442.38370308669698</v>
      </c>
      <c r="H85" s="82">
        <v>-0.24211370201889801</v>
      </c>
      <c r="I85" s="82">
        <v>-0.37012706878966101</v>
      </c>
      <c r="J85" s="82">
        <v>2.1275383315949798</v>
      </c>
      <c r="K85" s="82">
        <v>1.9350816784037701</v>
      </c>
    </row>
    <row r="86" spans="1:11" x14ac:dyDescent="0.2">
      <c r="A86" s="254">
        <v>38899</v>
      </c>
      <c r="B86" s="82">
        <v>60.809293713400699</v>
      </c>
      <c r="C86" s="255">
        <v>200.39</v>
      </c>
      <c r="D86" s="255">
        <v>209.16</v>
      </c>
      <c r="E86" s="255">
        <v>0.46940672132000999</v>
      </c>
      <c r="F86" s="255">
        <v>426.90057661826199</v>
      </c>
      <c r="G86" s="255">
        <v>445.58373474462599</v>
      </c>
      <c r="H86" s="82">
        <v>0.70143205171480105</v>
      </c>
      <c r="I86" s="82">
        <v>0.72336110837747403</v>
      </c>
      <c r="J86" s="82">
        <v>2.1238578530563998</v>
      </c>
      <c r="K86" s="82">
        <v>2.0839706838750698</v>
      </c>
    </row>
    <row r="87" spans="1:11" x14ac:dyDescent="0.2">
      <c r="A87" s="254">
        <v>38930</v>
      </c>
      <c r="B87" s="82">
        <v>61.119608647242202</v>
      </c>
      <c r="C87" s="255">
        <v>200.12</v>
      </c>
      <c r="D87" s="255">
        <v>208.65</v>
      </c>
      <c r="E87" s="255">
        <v>0.47180214324939002</v>
      </c>
      <c r="F87" s="255">
        <v>424.16085400065401</v>
      </c>
      <c r="G87" s="255">
        <v>442.240466656188</v>
      </c>
      <c r="H87" s="82">
        <v>-0.64177065285573298</v>
      </c>
      <c r="I87" s="82">
        <v>-0.75031196781764098</v>
      </c>
      <c r="J87" s="82">
        <v>1.4457583831968901</v>
      </c>
      <c r="K87" s="82">
        <v>1.79745046474027</v>
      </c>
    </row>
    <row r="88" spans="1:11" x14ac:dyDescent="0.2">
      <c r="A88" s="254">
        <v>38961</v>
      </c>
      <c r="B88" s="82">
        <v>61.736612130055903</v>
      </c>
      <c r="C88" s="255">
        <v>198.47</v>
      </c>
      <c r="D88" s="255">
        <v>207.11</v>
      </c>
      <c r="E88" s="255">
        <v>0.47656499386356799</v>
      </c>
      <c r="F88" s="255">
        <v>416.45946000141703</v>
      </c>
      <c r="G88" s="255">
        <v>434.589201193598</v>
      </c>
      <c r="H88" s="82">
        <v>-1.81567769080953</v>
      </c>
      <c r="I88" s="82">
        <v>-1.73011427932908</v>
      </c>
      <c r="J88" s="82">
        <v>0.69488630752232405</v>
      </c>
      <c r="K88" s="82">
        <v>1.2086196357635099</v>
      </c>
    </row>
    <row r="89" spans="1:11" x14ac:dyDescent="0.2">
      <c r="A89" s="254">
        <v>38991</v>
      </c>
      <c r="B89" s="82">
        <v>62.006518775350798</v>
      </c>
      <c r="C89" s="255">
        <v>197.75</v>
      </c>
      <c r="D89" s="255">
        <v>206.05</v>
      </c>
      <c r="E89" s="255">
        <v>0.478648491067589</v>
      </c>
      <c r="F89" s="255">
        <v>413.14242850517201</v>
      </c>
      <c r="G89" s="255">
        <v>430.48291981537699</v>
      </c>
      <c r="H89" s="82">
        <v>-0.79648364722777498</v>
      </c>
      <c r="I89" s="82">
        <v>-0.94486502815610596</v>
      </c>
      <c r="J89" s="82">
        <v>0.60561660713598398</v>
      </c>
      <c r="K89" s="82">
        <v>0.94513131686002605</v>
      </c>
    </row>
    <row r="90" spans="1:11" x14ac:dyDescent="0.2">
      <c r="A90" s="254">
        <v>39022</v>
      </c>
      <c r="B90" s="82">
        <v>62.331857303651802</v>
      </c>
      <c r="C90" s="255">
        <v>199.18</v>
      </c>
      <c r="D90" s="255">
        <v>207.75</v>
      </c>
      <c r="E90" s="255">
        <v>0.48115988501024198</v>
      </c>
      <c r="F90" s="255">
        <v>413.95803391997299</v>
      </c>
      <c r="G90" s="255">
        <v>431.769161295684</v>
      </c>
      <c r="H90" s="82">
        <v>0.19741507008888001</v>
      </c>
      <c r="I90" s="82">
        <v>0.29879036335722597</v>
      </c>
      <c r="J90" s="82">
        <v>1.0045470945894599</v>
      </c>
      <c r="K90" s="82">
        <v>1.0512640870856</v>
      </c>
    </row>
    <row r="91" spans="1:11" x14ac:dyDescent="0.2">
      <c r="A91" s="254">
        <v>39052</v>
      </c>
      <c r="B91" s="82">
        <v>62.692423570686302</v>
      </c>
      <c r="C91" s="255">
        <v>199.98</v>
      </c>
      <c r="D91" s="255">
        <v>209.09</v>
      </c>
      <c r="E91" s="255">
        <v>0.48394321332885298</v>
      </c>
      <c r="F91" s="255">
        <v>413.23030159761299</v>
      </c>
      <c r="G91" s="255">
        <v>432.05482428765299</v>
      </c>
      <c r="H91" s="82">
        <v>-0.17579857442762101</v>
      </c>
      <c r="I91" s="82">
        <v>6.6161045664281395E-2</v>
      </c>
      <c r="J91" s="82">
        <v>1.2272249750795401</v>
      </c>
      <c r="K91" s="82">
        <v>1.10956011676637</v>
      </c>
    </row>
    <row r="92" spans="1:11" x14ac:dyDescent="0.2">
      <c r="A92" s="254">
        <v>39083</v>
      </c>
      <c r="B92" s="82">
        <v>63.0162079340435</v>
      </c>
      <c r="C92" s="255">
        <v>206.01</v>
      </c>
      <c r="D92" s="255">
        <v>217.6</v>
      </c>
      <c r="E92" s="255">
        <v>0.486442610166687</v>
      </c>
      <c r="F92" s="255">
        <v>423.50319584340599</v>
      </c>
      <c r="G92" s="255">
        <v>447.329233607714</v>
      </c>
      <c r="H92" s="82">
        <v>2.4859973254807599</v>
      </c>
      <c r="I92" s="82">
        <v>3.5352942407815799</v>
      </c>
      <c r="J92" s="82">
        <v>1.22771602830047</v>
      </c>
      <c r="K92" s="82">
        <v>1.19398523213112</v>
      </c>
    </row>
    <row r="93" spans="1:11" x14ac:dyDescent="0.2">
      <c r="A93" s="254">
        <v>39114</v>
      </c>
      <c r="B93" s="82">
        <v>63.192346627710499</v>
      </c>
      <c r="C93" s="255">
        <v>206.08</v>
      </c>
      <c r="D93" s="255">
        <v>217.06</v>
      </c>
      <c r="E93" s="255">
        <v>0.48780228204647402</v>
      </c>
      <c r="F93" s="255">
        <v>422.46624828287702</v>
      </c>
      <c r="G93" s="255">
        <v>444.975368072018</v>
      </c>
      <c r="H93" s="82">
        <v>-0.24484999657750101</v>
      </c>
      <c r="I93" s="82">
        <v>-0.52620427167525696</v>
      </c>
      <c r="J93" s="82">
        <v>1.2378246655226</v>
      </c>
      <c r="K93" s="82">
        <v>1.0353785748139701</v>
      </c>
    </row>
    <row r="94" spans="1:11" x14ac:dyDescent="0.2">
      <c r="A94" s="254">
        <v>39142</v>
      </c>
      <c r="B94" s="82">
        <v>63.329113142792501</v>
      </c>
      <c r="C94" s="255">
        <v>205.26</v>
      </c>
      <c r="D94" s="255">
        <v>215.69</v>
      </c>
      <c r="E94" s="255">
        <v>0.48885802727077499</v>
      </c>
      <c r="F94" s="255">
        <v>419.87650513982101</v>
      </c>
      <c r="G94" s="255">
        <v>441.21194287054402</v>
      </c>
      <c r="H94" s="82">
        <v>-0.61300592735702397</v>
      </c>
      <c r="I94" s="82">
        <v>-0.84576034349484996</v>
      </c>
      <c r="J94" s="82">
        <v>0.70741729083265703</v>
      </c>
      <c r="K94" s="82">
        <v>1.02624831599856</v>
      </c>
    </row>
    <row r="95" spans="1:11" x14ac:dyDescent="0.2">
      <c r="A95" s="254">
        <v>39173</v>
      </c>
      <c r="B95" s="82">
        <v>63.291295129152097</v>
      </c>
      <c r="C95" s="255">
        <v>206.05</v>
      </c>
      <c r="D95" s="255">
        <v>215.73</v>
      </c>
      <c r="E95" s="255">
        <v>0.488566097720114</v>
      </c>
      <c r="F95" s="255">
        <v>421.744367776498</v>
      </c>
      <c r="G95" s="255">
        <v>441.55744945607302</v>
      </c>
      <c r="H95" s="82">
        <v>0.44486000378978202</v>
      </c>
      <c r="I95" s="82">
        <v>7.8308529746773395E-2</v>
      </c>
      <c r="J95" s="82">
        <v>0.59399123210655003</v>
      </c>
      <c r="K95" s="82">
        <v>1.1006290726315999</v>
      </c>
    </row>
    <row r="96" spans="1:11" x14ac:dyDescent="0.2">
      <c r="A96" s="254">
        <v>39203</v>
      </c>
      <c r="B96" s="82">
        <v>62.982534360254498</v>
      </c>
      <c r="C96" s="255">
        <v>208.17</v>
      </c>
      <c r="D96" s="255">
        <v>218.18</v>
      </c>
      <c r="E96" s="255">
        <v>0.486182672895554</v>
      </c>
      <c r="F96" s="255">
        <v>428.17239610824402</v>
      </c>
      <c r="G96" s="255">
        <v>448.76136514818103</v>
      </c>
      <c r="H96" s="82">
        <v>1.5241527386923699</v>
      </c>
      <c r="I96" s="82">
        <v>1.63147869002807</v>
      </c>
      <c r="J96" s="82">
        <v>0.756902791136294</v>
      </c>
      <c r="K96" s="82">
        <v>1.0661954185676299</v>
      </c>
    </row>
    <row r="97" spans="1:11" x14ac:dyDescent="0.2">
      <c r="A97" s="254">
        <v>39234</v>
      </c>
      <c r="B97" s="82">
        <v>63.058170387534602</v>
      </c>
      <c r="C97" s="255">
        <v>208.54</v>
      </c>
      <c r="D97" s="255">
        <v>217.93</v>
      </c>
      <c r="E97" s="255">
        <v>0.48676653199687098</v>
      </c>
      <c r="F97" s="255">
        <v>428.418936578287</v>
      </c>
      <c r="G97" s="255">
        <v>447.70949865016797</v>
      </c>
      <c r="H97" s="82">
        <v>5.7579720758149697E-2</v>
      </c>
      <c r="I97" s="82">
        <v>-0.23439328331329401</v>
      </c>
      <c r="J97" s="82">
        <v>1.0595974670809301</v>
      </c>
      <c r="K97" s="82">
        <v>1.2038860216393401</v>
      </c>
    </row>
    <row r="98" spans="1:11" x14ac:dyDescent="0.2">
      <c r="A98" s="254">
        <v>39264</v>
      </c>
      <c r="B98" s="82">
        <v>63.326004812904202</v>
      </c>
      <c r="C98" s="255">
        <v>211.34</v>
      </c>
      <c r="D98" s="255">
        <v>219.61</v>
      </c>
      <c r="E98" s="255">
        <v>0.48883403306113099</v>
      </c>
      <c r="F98" s="255">
        <v>432.33487381507899</v>
      </c>
      <c r="G98" s="255">
        <v>449.25268117029202</v>
      </c>
      <c r="H98" s="82">
        <v>0.914043918802387</v>
      </c>
      <c r="I98" s="82">
        <v>0.34468389095518898</v>
      </c>
      <c r="J98" s="82">
        <v>1.2729655321305</v>
      </c>
      <c r="K98" s="82">
        <v>0.82340223387375999</v>
      </c>
    </row>
    <row r="99" spans="1:11" x14ac:dyDescent="0.2">
      <c r="A99" s="254">
        <v>39295</v>
      </c>
      <c r="B99" s="82">
        <v>63.5839961936272</v>
      </c>
      <c r="C99" s="255">
        <v>211.08</v>
      </c>
      <c r="D99" s="255">
        <v>219.08</v>
      </c>
      <c r="E99" s="255">
        <v>0.49082555246151699</v>
      </c>
      <c r="F99" s="255">
        <v>430.05095994171899</v>
      </c>
      <c r="G99" s="255">
        <v>446.35002986560499</v>
      </c>
      <c r="H99" s="82">
        <v>-0.52827426416130996</v>
      </c>
      <c r="I99" s="82">
        <v>-0.646106618022946</v>
      </c>
      <c r="J99" s="82">
        <v>1.3886491140119099</v>
      </c>
      <c r="K99" s="82">
        <v>0.929259875399713</v>
      </c>
    </row>
    <row r="100" spans="1:11" x14ac:dyDescent="0.2">
      <c r="A100" s="254">
        <v>39326</v>
      </c>
      <c r="B100" s="82">
        <v>64.077702590874594</v>
      </c>
      <c r="C100" s="255">
        <v>208.84</v>
      </c>
      <c r="D100" s="255">
        <v>217.46</v>
      </c>
      <c r="E100" s="255">
        <v>0.49463663275984898</v>
      </c>
      <c r="F100" s="255">
        <v>422.20892301236802</v>
      </c>
      <c r="G100" s="255">
        <v>439.63585710720901</v>
      </c>
      <c r="H100" s="82">
        <v>-1.82351341115803</v>
      </c>
      <c r="I100" s="82">
        <v>-1.5042393433729799</v>
      </c>
      <c r="J100" s="82">
        <v>1.3805576684299301</v>
      </c>
      <c r="K100" s="82">
        <v>1.1612474262476999</v>
      </c>
    </row>
    <row r="101" spans="1:11" x14ac:dyDescent="0.2">
      <c r="A101" s="254">
        <v>39356</v>
      </c>
      <c r="B101" s="82">
        <v>64.3274050918955</v>
      </c>
      <c r="C101" s="255">
        <v>207.98</v>
      </c>
      <c r="D101" s="255">
        <v>216.47</v>
      </c>
      <c r="E101" s="255">
        <v>0.49656416760118499</v>
      </c>
      <c r="F101" s="255">
        <v>418.83811513165602</v>
      </c>
      <c r="G101" s="255">
        <v>435.93560333950199</v>
      </c>
      <c r="H101" s="82">
        <v>-0.79837438220450296</v>
      </c>
      <c r="I101" s="82">
        <v>-0.84166332383694997</v>
      </c>
      <c r="J101" s="82">
        <v>1.37862544089009</v>
      </c>
      <c r="K101" s="82">
        <v>1.2666434074697599</v>
      </c>
    </row>
    <row r="102" spans="1:11" x14ac:dyDescent="0.2">
      <c r="A102" s="254">
        <v>39387</v>
      </c>
      <c r="B102" s="82">
        <v>64.781221255577293</v>
      </c>
      <c r="C102" s="255">
        <v>209.8</v>
      </c>
      <c r="D102" s="255">
        <v>218.24</v>
      </c>
      <c r="E102" s="255">
        <v>0.500067322209096</v>
      </c>
      <c r="F102" s="255">
        <v>419.54351080808101</v>
      </c>
      <c r="G102" s="255">
        <v>436.42123831628101</v>
      </c>
      <c r="H102" s="82">
        <v>0.16841725978153901</v>
      </c>
      <c r="I102" s="82">
        <v>0.11140062272012601</v>
      </c>
      <c r="J102" s="82">
        <v>1.3492857803040701</v>
      </c>
      <c r="K102" s="82">
        <v>1.07744541241348</v>
      </c>
    </row>
    <row r="103" spans="1:11" x14ac:dyDescent="0.2">
      <c r="A103" s="254">
        <v>39417</v>
      </c>
      <c r="B103" s="82">
        <v>65.049055680946097</v>
      </c>
      <c r="C103" s="255">
        <v>210.33</v>
      </c>
      <c r="D103" s="255">
        <v>219.15</v>
      </c>
      <c r="E103" s="255">
        <v>0.50213482327335002</v>
      </c>
      <c r="F103" s="255">
        <v>418.87156646274201</v>
      </c>
      <c r="G103" s="255">
        <v>436.43657010559502</v>
      </c>
      <c r="H103" s="82">
        <v>-0.16016082433151199</v>
      </c>
      <c r="I103" s="82">
        <v>3.5130713101461102E-3</v>
      </c>
      <c r="J103" s="82">
        <v>1.36516243927873</v>
      </c>
      <c r="K103" s="82">
        <v>1.0141643077742299</v>
      </c>
    </row>
    <row r="104" spans="1:11" x14ac:dyDescent="0.2">
      <c r="A104" s="254">
        <v>39448</v>
      </c>
      <c r="B104" s="82">
        <v>65.350563680104003</v>
      </c>
      <c r="C104" s="255">
        <v>216.76</v>
      </c>
      <c r="D104" s="255">
        <v>227.84</v>
      </c>
      <c r="E104" s="255">
        <v>0.50446226160873797</v>
      </c>
      <c r="F104" s="255">
        <v>429.68526388624002</v>
      </c>
      <c r="G104" s="255">
        <v>451.64924581952801</v>
      </c>
      <c r="H104" s="82">
        <v>2.58162603750278</v>
      </c>
      <c r="I104" s="82">
        <v>3.48565559257601</v>
      </c>
      <c r="J104" s="82">
        <v>1.4597453108995899</v>
      </c>
      <c r="K104" s="82">
        <v>0.96573438247560295</v>
      </c>
    </row>
    <row r="105" spans="1:11" x14ac:dyDescent="0.2">
      <c r="A105" s="254">
        <v>39479</v>
      </c>
      <c r="B105" s="82">
        <v>65.5448342981189</v>
      </c>
      <c r="C105" s="255">
        <v>216.75</v>
      </c>
      <c r="D105" s="255">
        <v>227.46</v>
      </c>
      <c r="E105" s="255">
        <v>0.50596189971144301</v>
      </c>
      <c r="F105" s="255">
        <v>428.391940427956</v>
      </c>
      <c r="G105" s="255">
        <v>449.55954219027802</v>
      </c>
      <c r="H105" s="82">
        <v>-0.30099320758324399</v>
      </c>
      <c r="I105" s="82">
        <v>-0.46268285590902503</v>
      </c>
      <c r="J105" s="82">
        <v>1.40264273635198</v>
      </c>
      <c r="K105" s="82">
        <v>1.0302085120179201</v>
      </c>
    </row>
    <row r="106" spans="1:11" x14ac:dyDescent="0.2">
      <c r="A106" s="254">
        <v>39508</v>
      </c>
      <c r="B106" s="82">
        <v>66.019890716036102</v>
      </c>
      <c r="C106" s="255">
        <v>218.52</v>
      </c>
      <c r="D106" s="255">
        <v>227.37</v>
      </c>
      <c r="E106" s="255">
        <v>0.50962901475190903</v>
      </c>
      <c r="F106" s="255">
        <v>428.78249407831902</v>
      </c>
      <c r="G106" s="255">
        <v>446.14806735578998</v>
      </c>
      <c r="H106" s="82">
        <v>9.1167366494482302E-2</v>
      </c>
      <c r="I106" s="82">
        <v>-0.75884827577392699</v>
      </c>
      <c r="J106" s="82">
        <v>2.1210972344195098</v>
      </c>
      <c r="K106" s="82">
        <v>1.11876493032612</v>
      </c>
    </row>
    <row r="107" spans="1:11" x14ac:dyDescent="0.2">
      <c r="A107" s="254">
        <v>39539</v>
      </c>
      <c r="B107" s="82">
        <v>66.170126660633898</v>
      </c>
      <c r="C107" s="255">
        <v>218.03</v>
      </c>
      <c r="D107" s="255">
        <v>226.87</v>
      </c>
      <c r="E107" s="255">
        <v>0.51078873488466503</v>
      </c>
      <c r="F107" s="255">
        <v>426.84966427309899</v>
      </c>
      <c r="G107" s="255">
        <v>444.15623232416601</v>
      </c>
      <c r="H107" s="82">
        <v>-0.45077162242237501</v>
      </c>
      <c r="I107" s="82">
        <v>-0.446451565604566</v>
      </c>
      <c r="J107" s="82">
        <v>1.21051918808464</v>
      </c>
      <c r="K107" s="82">
        <v>0.58854920719690895</v>
      </c>
    </row>
    <row r="108" spans="1:11" x14ac:dyDescent="0.2">
      <c r="A108" s="254">
        <v>39569</v>
      </c>
      <c r="B108" s="82">
        <v>66.098635073205301</v>
      </c>
      <c r="C108" s="255">
        <v>220.71</v>
      </c>
      <c r="D108" s="255">
        <v>229.75</v>
      </c>
      <c r="E108" s="255">
        <v>0.51023686806287605</v>
      </c>
      <c r="F108" s="255">
        <v>432.56380284303998</v>
      </c>
      <c r="G108" s="255">
        <v>450.28106430695601</v>
      </c>
      <c r="H108" s="82">
        <v>1.33867706787862</v>
      </c>
      <c r="I108" s="82">
        <v>1.3789814342445501</v>
      </c>
      <c r="J108" s="82">
        <v>1.0256164980997799</v>
      </c>
      <c r="K108" s="82">
        <v>0.33864304657198502</v>
      </c>
    </row>
    <row r="109" spans="1:11" x14ac:dyDescent="0.2">
      <c r="A109" s="254">
        <v>39600</v>
      </c>
      <c r="B109" s="82">
        <v>66.372168103369305</v>
      </c>
      <c r="C109" s="255">
        <v>220.8</v>
      </c>
      <c r="D109" s="255">
        <v>229.52</v>
      </c>
      <c r="E109" s="255">
        <v>0.51234835851147698</v>
      </c>
      <c r="F109" s="255">
        <v>430.95678229845203</v>
      </c>
      <c r="G109" s="255">
        <v>447.97645232400703</v>
      </c>
      <c r="H109" s="82">
        <v>-0.37151063820531899</v>
      </c>
      <c r="I109" s="82">
        <v>-0.51181632221121198</v>
      </c>
      <c r="J109" s="82">
        <v>0.59237477699625196</v>
      </c>
      <c r="K109" s="82">
        <v>5.9626537887536003E-2</v>
      </c>
    </row>
    <row r="110" spans="1:11" x14ac:dyDescent="0.2">
      <c r="A110" s="254">
        <v>39630</v>
      </c>
      <c r="B110" s="82">
        <v>66.742059360068197</v>
      </c>
      <c r="C110" s="255">
        <v>222.55</v>
      </c>
      <c r="D110" s="255">
        <v>232.19</v>
      </c>
      <c r="E110" s="255">
        <v>0.51520366945901597</v>
      </c>
      <c r="F110" s="255">
        <v>431.96509107492602</v>
      </c>
      <c r="G110" s="255">
        <v>450.67613793164298</v>
      </c>
      <c r="H110" s="82">
        <v>0.23396981272609799</v>
      </c>
      <c r="I110" s="82">
        <v>0.602640070394456</v>
      </c>
      <c r="J110" s="82">
        <v>-8.5531554947026994E-2</v>
      </c>
      <c r="K110" s="82">
        <v>0.31684992010361201</v>
      </c>
    </row>
    <row r="111" spans="1:11" x14ac:dyDescent="0.2">
      <c r="A111" s="254">
        <v>39661</v>
      </c>
      <c r="B111" s="82">
        <v>67.127492266208904</v>
      </c>
      <c r="C111" s="255">
        <v>222.33</v>
      </c>
      <c r="D111" s="255">
        <v>231.92</v>
      </c>
      <c r="E111" s="255">
        <v>0.51817895145477599</v>
      </c>
      <c r="F111" s="255">
        <v>429.06026841849399</v>
      </c>
      <c r="G111" s="255">
        <v>447.56738834892798</v>
      </c>
      <c r="H111" s="82">
        <v>-0.67246699246075203</v>
      </c>
      <c r="I111" s="82">
        <v>-0.68979680108696195</v>
      </c>
      <c r="J111" s="82">
        <v>-0.230366076466648</v>
      </c>
      <c r="K111" s="82">
        <v>0.272736283604602</v>
      </c>
    </row>
    <row r="112" spans="1:11" x14ac:dyDescent="0.2">
      <c r="A112" s="254">
        <v>39692</v>
      </c>
      <c r="B112" s="82">
        <v>67.584934814759706</v>
      </c>
      <c r="C112" s="255">
        <v>220.83</v>
      </c>
      <c r="D112" s="255">
        <v>229.92</v>
      </c>
      <c r="E112" s="255">
        <v>0.52171009930726597</v>
      </c>
      <c r="F112" s="255">
        <v>423.281052625244</v>
      </c>
      <c r="G112" s="255">
        <v>440.70452211925999</v>
      </c>
      <c r="H112" s="82">
        <v>-1.3469473215388299</v>
      </c>
      <c r="I112" s="82">
        <v>-1.5333704841600599</v>
      </c>
      <c r="J112" s="82">
        <v>0.25393343305646399</v>
      </c>
      <c r="K112" s="82">
        <v>0.24307958388158901</v>
      </c>
    </row>
    <row r="113" spans="1:11" x14ac:dyDescent="0.2">
      <c r="A113" s="254">
        <v>39722</v>
      </c>
      <c r="B113" s="82">
        <v>68.045485693199694</v>
      </c>
      <c r="C113" s="255">
        <v>220.56</v>
      </c>
      <c r="D113" s="255">
        <v>229.44</v>
      </c>
      <c r="E113" s="255">
        <v>0.525265241369406</v>
      </c>
      <c r="F113" s="255">
        <v>419.902142058712</v>
      </c>
      <c r="G113" s="255">
        <v>436.80788662473202</v>
      </c>
      <c r="H113" s="82">
        <v>-0.79826643445901602</v>
      </c>
      <c r="I113" s="82">
        <v>-0.88418323365269103</v>
      </c>
      <c r="J113" s="82">
        <v>0.25404252588656601</v>
      </c>
      <c r="K113" s="82">
        <v>0.20009452739078201</v>
      </c>
    </row>
    <row r="114" spans="1:11" x14ac:dyDescent="0.2">
      <c r="A114" s="254">
        <v>39753</v>
      </c>
      <c r="B114" s="82">
        <v>68.818941780387206</v>
      </c>
      <c r="C114" s="255">
        <v>222.67</v>
      </c>
      <c r="D114" s="255">
        <v>230.76</v>
      </c>
      <c r="E114" s="255">
        <v>0.53123580053562203</v>
      </c>
      <c r="F114" s="255">
        <v>419.154732748605</v>
      </c>
      <c r="G114" s="255">
        <v>434.38337508002002</v>
      </c>
      <c r="H114" s="82">
        <v>-0.17799606985636801</v>
      </c>
      <c r="I114" s="82">
        <v>-0.55505214510811496</v>
      </c>
      <c r="J114" s="82">
        <v>-9.2666922371809096E-2</v>
      </c>
      <c r="K114" s="82">
        <v>-0.46694868566037301</v>
      </c>
    </row>
    <row r="115" spans="1:11" x14ac:dyDescent="0.2">
      <c r="A115" s="254">
        <v>39783</v>
      </c>
      <c r="B115" s="82">
        <v>69.295552363249001</v>
      </c>
      <c r="C115" s="255">
        <v>223.1</v>
      </c>
      <c r="D115" s="255">
        <v>232.03</v>
      </c>
      <c r="E115" s="255">
        <v>0.53491491268091396</v>
      </c>
      <c r="F115" s="255">
        <v>417.07567822675901</v>
      </c>
      <c r="G115" s="255">
        <v>433.76992209303</v>
      </c>
      <c r="H115" s="82">
        <v>-0.49601122435433098</v>
      </c>
      <c r="I115" s="82">
        <v>-0.14122386402957199</v>
      </c>
      <c r="J115" s="82">
        <v>-0.42874436456696902</v>
      </c>
      <c r="K115" s="82">
        <v>-0.61100471299188097</v>
      </c>
    </row>
    <row r="116" spans="1:11" x14ac:dyDescent="0.2">
      <c r="A116" s="254">
        <v>39814</v>
      </c>
      <c r="B116" s="82">
        <v>69.4561494074742</v>
      </c>
      <c r="C116" s="255">
        <v>228.31</v>
      </c>
      <c r="D116" s="255">
        <v>241.12</v>
      </c>
      <c r="E116" s="255">
        <v>0.53615461351247995</v>
      </c>
      <c r="F116" s="255">
        <v>425.82865883459499</v>
      </c>
      <c r="G116" s="255">
        <v>449.72102062195103</v>
      </c>
      <c r="H116" s="82">
        <v>2.0986552476639302</v>
      </c>
      <c r="I116" s="82">
        <v>3.6773177937173398</v>
      </c>
      <c r="J116" s="82">
        <v>-0.897541846505023</v>
      </c>
      <c r="K116" s="82">
        <v>-0.42692979461932401</v>
      </c>
    </row>
    <row r="117" spans="1:11" x14ac:dyDescent="0.2">
      <c r="A117" s="254">
        <v>39845</v>
      </c>
      <c r="B117" s="82">
        <v>69.609493681960302</v>
      </c>
      <c r="C117" s="255">
        <v>229.01</v>
      </c>
      <c r="D117" s="255">
        <v>241.49</v>
      </c>
      <c r="E117" s="255">
        <v>0.53733832785487901</v>
      </c>
      <c r="F117" s="255">
        <v>426.19330899814298</v>
      </c>
      <c r="G117" s="255">
        <v>449.41889956753698</v>
      </c>
      <c r="H117" s="82">
        <v>8.5633072359625501E-2</v>
      </c>
      <c r="I117" s="82">
        <v>-6.7179660402871794E-2</v>
      </c>
      <c r="J117" s="82">
        <v>-0.51322894348023695</v>
      </c>
      <c r="K117" s="82">
        <v>-3.1284537317710602E-2</v>
      </c>
    </row>
    <row r="118" spans="1:11" x14ac:dyDescent="0.2">
      <c r="A118" s="254">
        <v>39873</v>
      </c>
      <c r="B118" s="82">
        <v>70.009950182560502</v>
      </c>
      <c r="C118" s="255">
        <v>227.83</v>
      </c>
      <c r="D118" s="255">
        <v>238.09</v>
      </c>
      <c r="E118" s="255">
        <v>0.54042958186391199</v>
      </c>
      <c r="F118" s="255">
        <v>421.57203758947998</v>
      </c>
      <c r="G118" s="255">
        <v>440.55693468673701</v>
      </c>
      <c r="H118" s="82">
        <v>-1.0843134584929499</v>
      </c>
      <c r="I118" s="82">
        <v>-1.97187187484272</v>
      </c>
      <c r="J118" s="82">
        <v>-1.6816116768801499</v>
      </c>
      <c r="K118" s="82">
        <v>-1.2532011406417001</v>
      </c>
    </row>
    <row r="119" spans="1:11" x14ac:dyDescent="0.2">
      <c r="A119" s="254">
        <v>39904</v>
      </c>
      <c r="B119" s="82">
        <v>70.254990188749304</v>
      </c>
      <c r="C119" s="255">
        <v>228.4</v>
      </c>
      <c r="D119" s="255">
        <v>238.24</v>
      </c>
      <c r="E119" s="255">
        <v>0.54232112539078503</v>
      </c>
      <c r="F119" s="255">
        <v>421.15268852088298</v>
      </c>
      <c r="G119" s="255">
        <v>439.296919935267</v>
      </c>
      <c r="H119" s="82">
        <v>-9.9472695341684694E-2</v>
      </c>
      <c r="I119" s="82">
        <v>-0.286004975126608</v>
      </c>
      <c r="J119" s="82">
        <v>-1.3346562570027301</v>
      </c>
      <c r="K119" s="82">
        <v>-1.0940547571449999</v>
      </c>
    </row>
    <row r="120" spans="1:11" x14ac:dyDescent="0.2">
      <c r="A120" s="254">
        <v>39934</v>
      </c>
      <c r="B120" s="82">
        <v>70.050358471107799</v>
      </c>
      <c r="C120" s="255">
        <v>230.83</v>
      </c>
      <c r="D120" s="255">
        <v>241.32</v>
      </c>
      <c r="E120" s="255">
        <v>0.540741506589276</v>
      </c>
      <c r="F120" s="255">
        <v>426.87679267670597</v>
      </c>
      <c r="G120" s="255">
        <v>446.27608027008</v>
      </c>
      <c r="H120" s="82">
        <v>1.3591517546585099</v>
      </c>
      <c r="I120" s="82">
        <v>1.5887114200211701</v>
      </c>
      <c r="J120" s="82">
        <v>-1.31472169630372</v>
      </c>
      <c r="K120" s="82">
        <v>-0.88944091909357603</v>
      </c>
    </row>
    <row r="121" spans="1:11" x14ac:dyDescent="0.2">
      <c r="A121" s="254">
        <v>39965</v>
      </c>
      <c r="B121" s="82">
        <v>70.179354161469305</v>
      </c>
      <c r="C121" s="255">
        <v>230.43</v>
      </c>
      <c r="D121" s="255">
        <v>240.9</v>
      </c>
      <c r="E121" s="255">
        <v>0.54173726628946905</v>
      </c>
      <c r="F121" s="255">
        <v>425.35379110668998</v>
      </c>
      <c r="G121" s="255">
        <v>444.6805028755</v>
      </c>
      <c r="H121" s="82">
        <v>-0.35677778603664401</v>
      </c>
      <c r="I121" s="82">
        <v>-0.357531462052463</v>
      </c>
      <c r="J121" s="82">
        <v>-1.3001283242091799</v>
      </c>
      <c r="K121" s="82">
        <v>-0.73574167378845901</v>
      </c>
    </row>
    <row r="122" spans="1:11" x14ac:dyDescent="0.2">
      <c r="A122" s="254">
        <v>39995</v>
      </c>
      <c r="B122" s="82">
        <v>70.370516449595101</v>
      </c>
      <c r="C122" s="255">
        <v>231.31</v>
      </c>
      <c r="D122" s="255">
        <v>242.26</v>
      </c>
      <c r="E122" s="255">
        <v>0.54321291018252404</v>
      </c>
      <c r="F122" s="255">
        <v>425.818303770206</v>
      </c>
      <c r="G122" s="255">
        <v>445.976145741084</v>
      </c>
      <c r="H122" s="82">
        <v>0.109206188643185</v>
      </c>
      <c r="I122" s="82">
        <v>0.29136489169323498</v>
      </c>
      <c r="J122" s="82">
        <v>-1.4229824195802101</v>
      </c>
      <c r="K122" s="82">
        <v>-1.0428757582171999</v>
      </c>
    </row>
    <row r="123" spans="1:11" x14ac:dyDescent="0.2">
      <c r="A123" s="254">
        <v>40026</v>
      </c>
      <c r="B123" s="82">
        <v>70.538884318540795</v>
      </c>
      <c r="C123" s="255">
        <v>231.22</v>
      </c>
      <c r="D123" s="255">
        <v>241.55</v>
      </c>
      <c r="E123" s="255">
        <v>0.54451259653819795</v>
      </c>
      <c r="F123" s="255">
        <v>424.63664104376699</v>
      </c>
      <c r="G123" s="255">
        <v>443.60773568083198</v>
      </c>
      <c r="H123" s="82">
        <v>-0.27750397669079602</v>
      </c>
      <c r="I123" s="82">
        <v>-0.531062049589481</v>
      </c>
      <c r="J123" s="82">
        <v>-1.0310037307889</v>
      </c>
      <c r="K123" s="82">
        <v>-0.88470535860616395</v>
      </c>
    </row>
    <row r="124" spans="1:11" x14ac:dyDescent="0.2">
      <c r="A124" s="254">
        <v>40057</v>
      </c>
      <c r="B124" s="82">
        <v>70.892715870817796</v>
      </c>
      <c r="C124" s="255">
        <v>230.91</v>
      </c>
      <c r="D124" s="255">
        <v>239.66</v>
      </c>
      <c r="E124" s="255">
        <v>0.54724393740258404</v>
      </c>
      <c r="F124" s="255">
        <v>421.95076860235599</v>
      </c>
      <c r="G124" s="255">
        <v>437.939981825129</v>
      </c>
      <c r="H124" s="82">
        <v>-0.63251075903603104</v>
      </c>
      <c r="I124" s="82">
        <v>-1.2776499145137099</v>
      </c>
      <c r="J124" s="82">
        <v>-0.31427913312863698</v>
      </c>
      <c r="K124" s="82">
        <v>-0.62730018762602302</v>
      </c>
    </row>
    <row r="125" spans="1:11" x14ac:dyDescent="0.2">
      <c r="A125" s="254">
        <v>40087</v>
      </c>
      <c r="B125" s="82">
        <v>71.107190633106001</v>
      </c>
      <c r="C125" s="255">
        <v>229.46</v>
      </c>
      <c r="D125" s="255">
        <v>237.81</v>
      </c>
      <c r="E125" s="255">
        <v>0.54889953786796897</v>
      </c>
      <c r="F125" s="255">
        <v>418.03642409914698</v>
      </c>
      <c r="G125" s="255">
        <v>433.24867957386101</v>
      </c>
      <c r="H125" s="82">
        <v>-0.92767801233645297</v>
      </c>
      <c r="I125" s="82">
        <v>-1.0712203603144399</v>
      </c>
      <c r="J125" s="82">
        <v>-0.44432208666945699</v>
      </c>
      <c r="K125" s="82">
        <v>-0.81482206705867399</v>
      </c>
    </row>
    <row r="126" spans="1:11" x14ac:dyDescent="0.2">
      <c r="A126" s="254">
        <v>40118</v>
      </c>
      <c r="B126" s="82">
        <v>71.476045779842494</v>
      </c>
      <c r="C126" s="255">
        <v>231.17</v>
      </c>
      <c r="D126" s="255">
        <v>238.43</v>
      </c>
      <c r="E126" s="255">
        <v>0.55174685074562901</v>
      </c>
      <c r="F126" s="255">
        <v>418.97837692702302</v>
      </c>
      <c r="G126" s="255">
        <v>432.13658524337097</v>
      </c>
      <c r="H126" s="82">
        <v>0.22532793162839401</v>
      </c>
      <c r="I126" s="82">
        <v>-0.25668729829340098</v>
      </c>
      <c r="J126" s="82">
        <v>-4.2074157298765999E-2</v>
      </c>
      <c r="K126" s="82">
        <v>-0.517236608384253</v>
      </c>
    </row>
    <row r="127" spans="1:11" x14ac:dyDescent="0.2">
      <c r="A127" s="254">
        <v>40148</v>
      </c>
      <c r="B127" s="82">
        <v>71.7718551742052</v>
      </c>
      <c r="C127" s="255">
        <v>230.85</v>
      </c>
      <c r="D127" s="255">
        <v>238.95</v>
      </c>
      <c r="E127" s="255">
        <v>0.55403029969667095</v>
      </c>
      <c r="F127" s="255">
        <v>416.67396192300203</v>
      </c>
      <c r="G127" s="255">
        <v>431.29410093784401</v>
      </c>
      <c r="H127" s="82">
        <v>-0.55000809849007304</v>
      </c>
      <c r="I127" s="82">
        <v>-0.19495787542551701</v>
      </c>
      <c r="J127" s="82">
        <v>-9.6317365103903999E-2</v>
      </c>
      <c r="K127" s="82">
        <v>-0.57076828730755502</v>
      </c>
    </row>
    <row r="128" spans="1:11" x14ac:dyDescent="0.2">
      <c r="A128" s="254">
        <v>40179</v>
      </c>
      <c r="B128" s="82">
        <v>72.552045976150893</v>
      </c>
      <c r="C128" s="255">
        <v>238.71</v>
      </c>
      <c r="D128" s="255">
        <v>249.33</v>
      </c>
      <c r="E128" s="255">
        <v>0.56005284631711705</v>
      </c>
      <c r="F128" s="255">
        <v>426.22763471295002</v>
      </c>
      <c r="G128" s="255">
        <v>445.19013096636002</v>
      </c>
      <c r="H128" s="82">
        <v>2.2928413251110298</v>
      </c>
      <c r="I128" s="82">
        <v>3.2219383474754602</v>
      </c>
      <c r="J128" s="82">
        <v>9.3693994069532494E-2</v>
      </c>
      <c r="K128" s="82">
        <v>-1.00748896489752</v>
      </c>
    </row>
    <row r="129" spans="1:11" x14ac:dyDescent="0.2">
      <c r="A129" s="254">
        <v>40210</v>
      </c>
      <c r="B129" s="82">
        <v>72.971670511062101</v>
      </c>
      <c r="C129" s="255">
        <v>238.84</v>
      </c>
      <c r="D129" s="255">
        <v>248.7</v>
      </c>
      <c r="E129" s="255">
        <v>0.56329206461895198</v>
      </c>
      <c r="F129" s="255">
        <v>424.007393325463</v>
      </c>
      <c r="G129" s="255">
        <v>441.51163423230003</v>
      </c>
      <c r="H129" s="82">
        <v>-0.52090507669271302</v>
      </c>
      <c r="I129" s="82">
        <v>-0.82627544462291502</v>
      </c>
      <c r="J129" s="82">
        <v>-0.51289300571576402</v>
      </c>
      <c r="K129" s="82">
        <v>-1.75944210242273</v>
      </c>
    </row>
    <row r="130" spans="1:11" x14ac:dyDescent="0.2">
      <c r="A130" s="254">
        <v>40238</v>
      </c>
      <c r="B130" s="82">
        <v>73.489725492434204</v>
      </c>
      <c r="C130" s="255">
        <v>236.65</v>
      </c>
      <c r="D130" s="255">
        <v>245.32</v>
      </c>
      <c r="E130" s="255">
        <v>0.56729109955949097</v>
      </c>
      <c r="F130" s="255">
        <v>417.15796384565499</v>
      </c>
      <c r="G130" s="255">
        <v>432.44112271547101</v>
      </c>
      <c r="H130" s="82">
        <v>-1.61540331315644</v>
      </c>
      <c r="I130" s="82">
        <v>-2.0544218574447299</v>
      </c>
      <c r="J130" s="82">
        <v>-1.04705088341814</v>
      </c>
      <c r="K130" s="82">
        <v>-1.8421709732107401</v>
      </c>
    </row>
    <row r="131" spans="1:11" x14ac:dyDescent="0.2">
      <c r="A131" s="254">
        <v>40269</v>
      </c>
      <c r="B131" s="82">
        <v>73.255564640853606</v>
      </c>
      <c r="C131" s="255">
        <v>236.56</v>
      </c>
      <c r="D131" s="255">
        <v>245.16</v>
      </c>
      <c r="E131" s="255">
        <v>0.56548353576636401</v>
      </c>
      <c r="F131" s="255">
        <v>418.33225025624398</v>
      </c>
      <c r="G131" s="255">
        <v>433.54047376065603</v>
      </c>
      <c r="H131" s="82">
        <v>0.281496821914407</v>
      </c>
      <c r="I131" s="82">
        <v>0.25421982032642898</v>
      </c>
      <c r="J131" s="82">
        <v>-0.66969494473479996</v>
      </c>
      <c r="K131" s="82">
        <v>-1.3103770851523699</v>
      </c>
    </row>
    <row r="132" spans="1:11" x14ac:dyDescent="0.2">
      <c r="A132" s="254">
        <v>40299</v>
      </c>
      <c r="B132" s="82">
        <v>72.793977652452099</v>
      </c>
      <c r="C132" s="255">
        <v>240.85</v>
      </c>
      <c r="D132" s="255">
        <v>249.31</v>
      </c>
      <c r="E132" s="255">
        <v>0.56192039563435203</v>
      </c>
      <c r="F132" s="255">
        <v>428.61943056561302</v>
      </c>
      <c r="G132" s="255">
        <v>443.674943883384</v>
      </c>
      <c r="H132" s="82">
        <v>2.4590932932061502</v>
      </c>
      <c r="I132" s="82">
        <v>2.33760646031942</v>
      </c>
      <c r="J132" s="82">
        <v>0.40822970908782602</v>
      </c>
      <c r="K132" s="82">
        <v>-0.58285364188059896</v>
      </c>
    </row>
    <row r="133" spans="1:11" x14ac:dyDescent="0.2">
      <c r="A133" s="254">
        <v>40330</v>
      </c>
      <c r="B133" s="82">
        <v>72.771183233271202</v>
      </c>
      <c r="C133" s="255">
        <v>240.03</v>
      </c>
      <c r="D133" s="255">
        <v>248.57</v>
      </c>
      <c r="E133" s="255">
        <v>0.56174443809696395</v>
      </c>
      <c r="F133" s="255">
        <v>427.29395027595803</v>
      </c>
      <c r="G133" s="255">
        <v>442.49659300960201</v>
      </c>
      <c r="H133" s="82">
        <v>-0.30924409747508103</v>
      </c>
      <c r="I133" s="82">
        <v>-0.26558878071139003</v>
      </c>
      <c r="J133" s="82">
        <v>0.45612833594836899</v>
      </c>
      <c r="K133" s="82">
        <v>-0.49111887113911801</v>
      </c>
    </row>
    <row r="134" spans="1:11" x14ac:dyDescent="0.2">
      <c r="A134" s="254">
        <v>40360</v>
      </c>
      <c r="B134" s="82">
        <v>72.929190002589607</v>
      </c>
      <c r="C134" s="255">
        <v>249.17</v>
      </c>
      <c r="D134" s="255">
        <v>251.74</v>
      </c>
      <c r="E134" s="255">
        <v>0.56296414375382797</v>
      </c>
      <c r="F134" s="255">
        <v>442.603676920775</v>
      </c>
      <c r="G134" s="255">
        <v>447.16879892457303</v>
      </c>
      <c r="H134" s="82">
        <v>3.58294954443654</v>
      </c>
      <c r="I134" s="82">
        <v>1.0558738731056601</v>
      </c>
      <c r="J134" s="82">
        <v>3.94190973050019</v>
      </c>
      <c r="K134" s="82">
        <v>0.26742533090131598</v>
      </c>
    </row>
    <row r="135" spans="1:11" x14ac:dyDescent="0.2">
      <c r="A135" s="254">
        <v>40391</v>
      </c>
      <c r="B135" s="82">
        <v>73.131749500305801</v>
      </c>
      <c r="C135" s="255">
        <v>254.69</v>
      </c>
      <c r="D135" s="255">
        <v>251.58</v>
      </c>
      <c r="E135" s="255">
        <v>0.564527766415576</v>
      </c>
      <c r="F135" s="255">
        <v>451.15584237270298</v>
      </c>
      <c r="G135" s="255">
        <v>445.64681308306098</v>
      </c>
      <c r="H135" s="82">
        <v>1.9322400372781201</v>
      </c>
      <c r="I135" s="82">
        <v>-0.34036047353326299</v>
      </c>
      <c r="J135" s="82">
        <v>6.2451514461285802</v>
      </c>
      <c r="K135" s="82">
        <v>0.45965776478167403</v>
      </c>
    </row>
    <row r="136" spans="1:11" x14ac:dyDescent="0.2">
      <c r="A136" s="254">
        <v>40422</v>
      </c>
      <c r="B136" s="82">
        <v>73.515110186521099</v>
      </c>
      <c r="C136" s="255">
        <v>251.8</v>
      </c>
      <c r="D136" s="255">
        <v>248.58</v>
      </c>
      <c r="E136" s="255">
        <v>0.56748705227157403</v>
      </c>
      <c r="F136" s="255">
        <v>443.71056395397699</v>
      </c>
      <c r="G136" s="255">
        <v>438.03642568577999</v>
      </c>
      <c r="H136" s="82">
        <v>-1.6502675393874799</v>
      </c>
      <c r="I136" s="82">
        <v>-1.7077172267048</v>
      </c>
      <c r="J136" s="82">
        <v>5.1569512300443403</v>
      </c>
      <c r="K136" s="82">
        <v>2.2022163915980102E-2</v>
      </c>
    </row>
    <row r="137" spans="1:11" x14ac:dyDescent="0.2">
      <c r="A137" s="254">
        <v>40452</v>
      </c>
      <c r="B137" s="82">
        <v>73.968926350202807</v>
      </c>
      <c r="C137" s="255">
        <v>248.59</v>
      </c>
      <c r="D137" s="255">
        <v>248.03</v>
      </c>
      <c r="E137" s="255">
        <v>0.57099020687948399</v>
      </c>
      <c r="F137" s="255">
        <v>435.366486158437</v>
      </c>
      <c r="G137" s="255">
        <v>434.38573378606202</v>
      </c>
      <c r="H137" s="82">
        <v>-1.88052268153914</v>
      </c>
      <c r="I137" s="82">
        <v>-0.83342199087740299</v>
      </c>
      <c r="J137" s="82">
        <v>4.1455866188300199</v>
      </c>
      <c r="K137" s="82">
        <v>0.26244839645419599</v>
      </c>
    </row>
    <row r="138" spans="1:11" x14ac:dyDescent="0.2">
      <c r="A138" s="254">
        <v>40483</v>
      </c>
      <c r="B138" s="82">
        <v>74.561581248891898</v>
      </c>
      <c r="C138" s="255">
        <v>248.77</v>
      </c>
      <c r="D138" s="255">
        <v>248.39</v>
      </c>
      <c r="E138" s="255">
        <v>0.57556510285145601</v>
      </c>
      <c r="F138" s="255">
        <v>432.21869909684801</v>
      </c>
      <c r="G138" s="255">
        <v>431.558478388335</v>
      </c>
      <c r="H138" s="82">
        <v>-0.72302006738367297</v>
      </c>
      <c r="I138" s="82">
        <v>-0.65086285709353697</v>
      </c>
      <c r="J138" s="82">
        <v>3.1601445083957902</v>
      </c>
      <c r="K138" s="82">
        <v>-0.13377873449675901</v>
      </c>
    </row>
    <row r="139" spans="1:11" x14ac:dyDescent="0.2">
      <c r="A139" s="254">
        <v>40513</v>
      </c>
      <c r="B139" s="82">
        <v>74.930954450610002</v>
      </c>
      <c r="C139" s="255">
        <v>248.67</v>
      </c>
      <c r="D139" s="255">
        <v>249.29</v>
      </c>
      <c r="E139" s="255">
        <v>0.57841641476405903</v>
      </c>
      <c r="F139" s="255">
        <v>429.91518506858898</v>
      </c>
      <c r="G139" s="255">
        <v>430.98707719366399</v>
      </c>
      <c r="H139" s="82">
        <v>-0.53295103452782899</v>
      </c>
      <c r="I139" s="82">
        <v>-0.132404117468543</v>
      </c>
      <c r="J139" s="82">
        <v>3.17783791539956</v>
      </c>
      <c r="K139" s="82">
        <v>-7.1186631932207395E-2</v>
      </c>
    </row>
    <row r="140" spans="1:11" x14ac:dyDescent="0.2">
      <c r="A140" s="254">
        <v>40544</v>
      </c>
      <c r="B140" s="82">
        <v>75.295991345633695</v>
      </c>
      <c r="C140" s="255">
        <v>256.77</v>
      </c>
      <c r="D140" s="255">
        <v>260.88</v>
      </c>
      <c r="E140" s="255">
        <v>0.58123425331455203</v>
      </c>
      <c r="F140" s="255">
        <v>441.766806645928</v>
      </c>
      <c r="G140" s="255">
        <v>448.83796595314698</v>
      </c>
      <c r="H140" s="82">
        <v>2.7567348139722099</v>
      </c>
      <c r="I140" s="82">
        <v>4.1418617179237396</v>
      </c>
      <c r="J140" s="82">
        <v>3.6457448244627799</v>
      </c>
      <c r="K140" s="82">
        <v>0.81938810702491005</v>
      </c>
    </row>
    <row r="141" spans="1:11" x14ac:dyDescent="0.2">
      <c r="A141" s="254">
        <v>40575</v>
      </c>
      <c r="B141" s="82">
        <v>75.578460244005001</v>
      </c>
      <c r="C141" s="255">
        <v>255.95</v>
      </c>
      <c r="D141" s="255">
        <v>259.47000000000003</v>
      </c>
      <c r="E141" s="255">
        <v>0.58341472263696004</v>
      </c>
      <c r="F141" s="255">
        <v>438.71021773865903</v>
      </c>
      <c r="G141" s="255">
        <v>444.743661639577</v>
      </c>
      <c r="H141" s="82">
        <v>-0.69190098968179303</v>
      </c>
      <c r="I141" s="82">
        <v>-0.912200977668021</v>
      </c>
      <c r="J141" s="82">
        <v>3.4675868026456902</v>
      </c>
      <c r="K141" s="82">
        <v>0.73203674754724901</v>
      </c>
    </row>
    <row r="142" spans="1:11" x14ac:dyDescent="0.2">
      <c r="A142" s="254">
        <v>40603</v>
      </c>
      <c r="B142" s="82">
        <v>75.723450928541396</v>
      </c>
      <c r="C142" s="255">
        <v>260.54000000000002</v>
      </c>
      <c r="D142" s="255">
        <v>258.08999999999997</v>
      </c>
      <c r="E142" s="255">
        <v>0.58453395290085597</v>
      </c>
      <c r="F142" s="255">
        <v>445.722611504469</v>
      </c>
      <c r="G142" s="255">
        <v>441.53123820982802</v>
      </c>
      <c r="H142" s="82">
        <v>1.5984113162342399</v>
      </c>
      <c r="I142" s="82">
        <v>-0.72230898533932597</v>
      </c>
      <c r="J142" s="82">
        <v>6.8474415292195401</v>
      </c>
      <c r="K142" s="82">
        <v>2.1020469647466302</v>
      </c>
    </row>
    <row r="143" spans="1:11" x14ac:dyDescent="0.2">
      <c r="A143" s="254">
        <v>40634</v>
      </c>
      <c r="B143" s="82">
        <v>75.717440951980294</v>
      </c>
      <c r="C143" s="255">
        <v>260.97000000000003</v>
      </c>
      <c r="D143" s="255">
        <v>258.52</v>
      </c>
      <c r="E143" s="255">
        <v>0.58448755993654899</v>
      </c>
      <c r="F143" s="255">
        <v>446.49367734760699</v>
      </c>
      <c r="G143" s="255">
        <v>442.30197136798603</v>
      </c>
      <c r="H143" s="82">
        <v>0.17299231029259701</v>
      </c>
      <c r="I143" s="82">
        <v>0.17455914586788099</v>
      </c>
      <c r="J143" s="82">
        <v>6.7318326698727802</v>
      </c>
      <c r="K143" s="82">
        <v>2.0209180313273101</v>
      </c>
    </row>
    <row r="144" spans="1:11" x14ac:dyDescent="0.2">
      <c r="A144" s="254">
        <v>40664</v>
      </c>
      <c r="B144" s="82">
        <v>75.159264378868897</v>
      </c>
      <c r="C144" s="255">
        <v>256.98</v>
      </c>
      <c r="D144" s="255">
        <v>260.70999999999998</v>
      </c>
      <c r="E144" s="255">
        <v>0.58017881337657895</v>
      </c>
      <c r="F144" s="255">
        <v>442.93240993135203</v>
      </c>
      <c r="G144" s="255">
        <v>449.36146234416202</v>
      </c>
      <c r="H144" s="82">
        <v>-0.79760758033828905</v>
      </c>
      <c r="I144" s="82">
        <v>1.5960794735644399</v>
      </c>
      <c r="J144" s="82">
        <v>3.3393211658302002</v>
      </c>
      <c r="K144" s="82">
        <v>1.2816857339305501</v>
      </c>
    </row>
    <row r="145" spans="1:11" x14ac:dyDescent="0.2">
      <c r="A145" s="254">
        <v>40695</v>
      </c>
      <c r="B145" s="82">
        <v>75.155508143518205</v>
      </c>
      <c r="C145" s="255">
        <v>257.37</v>
      </c>
      <c r="D145" s="255">
        <v>259.89</v>
      </c>
      <c r="E145" s="255">
        <v>0.58014981777388697</v>
      </c>
      <c r="F145" s="255">
        <v>443.62678762455403</v>
      </c>
      <c r="G145" s="255">
        <v>447.97049320334702</v>
      </c>
      <c r="H145" s="82">
        <v>0.15676831896542801</v>
      </c>
      <c r="I145" s="82">
        <v>-0.30954348723158898</v>
      </c>
      <c r="J145" s="82">
        <v>3.82238909257857</v>
      </c>
      <c r="K145" s="82">
        <v>1.23704911635911</v>
      </c>
    </row>
    <row r="146" spans="1:11" x14ac:dyDescent="0.2">
      <c r="A146" s="254">
        <v>40725</v>
      </c>
      <c r="B146" s="82">
        <v>75.516106737183705</v>
      </c>
      <c r="C146" s="255">
        <v>261.54000000000002</v>
      </c>
      <c r="D146" s="255">
        <v>262.74</v>
      </c>
      <c r="E146" s="255">
        <v>0.58293339563227997</v>
      </c>
      <c r="F146" s="255">
        <v>448.66189166657699</v>
      </c>
      <c r="G146" s="255">
        <v>450.72044588390497</v>
      </c>
      <c r="H146" s="82">
        <v>1.13498647567793</v>
      </c>
      <c r="I146" s="82">
        <v>0.61386915483960802</v>
      </c>
      <c r="J146" s="82">
        <v>1.36876737851561</v>
      </c>
      <c r="K146" s="82">
        <v>0.794251962094217</v>
      </c>
    </row>
    <row r="147" spans="1:11" x14ac:dyDescent="0.2">
      <c r="A147" s="254">
        <v>40756</v>
      </c>
      <c r="B147" s="82">
        <v>75.635555021335406</v>
      </c>
      <c r="C147" s="255">
        <v>260.73</v>
      </c>
      <c r="D147" s="255">
        <v>261.85000000000002</v>
      </c>
      <c r="E147" s="255">
        <v>0.58385545579787301</v>
      </c>
      <c r="F147" s="255">
        <v>446.566007752205</v>
      </c>
      <c r="G147" s="255">
        <v>448.48429076023001</v>
      </c>
      <c r="H147" s="82">
        <v>-0.46714105951520801</v>
      </c>
      <c r="I147" s="82">
        <v>-0.49612906272516999</v>
      </c>
      <c r="J147" s="82">
        <v>-1.0173501458741301</v>
      </c>
      <c r="K147" s="82">
        <v>0.63670996714630901</v>
      </c>
    </row>
    <row r="148" spans="1:11" x14ac:dyDescent="0.2">
      <c r="A148" s="254">
        <v>40787</v>
      </c>
      <c r="B148" s="82">
        <v>75.821113047659097</v>
      </c>
      <c r="C148" s="255">
        <v>265.06</v>
      </c>
      <c r="D148" s="255">
        <v>259.49</v>
      </c>
      <c r="E148" s="255">
        <v>0.58528783857083699</v>
      </c>
      <c r="F148" s="255">
        <v>452.87119009208601</v>
      </c>
      <c r="G148" s="255">
        <v>443.35450508185102</v>
      </c>
      <c r="H148" s="82">
        <v>1.41192617226253</v>
      </c>
      <c r="I148" s="82">
        <v>-1.14380498582985</v>
      </c>
      <c r="J148" s="82">
        <v>2.0645499301342101</v>
      </c>
      <c r="K148" s="82">
        <v>1.21407241138567</v>
      </c>
    </row>
    <row r="149" spans="1:11" x14ac:dyDescent="0.2">
      <c r="A149" s="254">
        <v>40817</v>
      </c>
      <c r="B149" s="82">
        <v>76.332712302421996</v>
      </c>
      <c r="C149" s="255">
        <v>263.8</v>
      </c>
      <c r="D149" s="255">
        <v>258.60000000000002</v>
      </c>
      <c r="E149" s="255">
        <v>0.58923703965743202</v>
      </c>
      <c r="F149" s="255">
        <v>447.69758559877198</v>
      </c>
      <c r="G149" s="255">
        <v>438.87261423746202</v>
      </c>
      <c r="H149" s="82">
        <v>-1.1424008871623199</v>
      </c>
      <c r="I149" s="82">
        <v>-1.01090454546348</v>
      </c>
      <c r="J149" s="82">
        <v>2.83234925801055</v>
      </c>
      <c r="K149" s="82">
        <v>1.0329253707972701</v>
      </c>
    </row>
    <row r="150" spans="1:11" x14ac:dyDescent="0.2">
      <c r="A150" s="254">
        <v>40848</v>
      </c>
      <c r="B150" s="82">
        <v>77.158332832501898</v>
      </c>
      <c r="C150" s="255">
        <v>264.72000000000003</v>
      </c>
      <c r="D150" s="255">
        <v>259.88</v>
      </c>
      <c r="E150" s="255">
        <v>0.59561027312904302</v>
      </c>
      <c r="F150" s="255">
        <v>444.45170263650999</v>
      </c>
      <c r="G150" s="255">
        <v>436.32558356443099</v>
      </c>
      <c r="H150" s="82">
        <v>-0.72501685661777704</v>
      </c>
      <c r="I150" s="82">
        <v>-0.58035762323792595</v>
      </c>
      <c r="J150" s="82">
        <v>2.8302809585109698</v>
      </c>
      <c r="K150" s="82">
        <v>1.1046255408766199</v>
      </c>
    </row>
    <row r="151" spans="1:11" x14ac:dyDescent="0.2">
      <c r="A151" s="254">
        <v>40878</v>
      </c>
      <c r="B151" s="82">
        <v>77.792385359697093</v>
      </c>
      <c r="C151" s="255">
        <v>265.43</v>
      </c>
      <c r="D151" s="255">
        <v>260.54000000000002</v>
      </c>
      <c r="E151" s="255">
        <v>0.60050473086338396</v>
      </c>
      <c r="F151" s="255">
        <v>442.01150525221402</v>
      </c>
      <c r="G151" s="255">
        <v>433.86835541729198</v>
      </c>
      <c r="H151" s="82">
        <v>-0.54903544520604797</v>
      </c>
      <c r="I151" s="82">
        <v>-0.56316389405032297</v>
      </c>
      <c r="J151" s="82">
        <v>2.8136526933086001</v>
      </c>
      <c r="K151" s="82">
        <v>0.66853007342790904</v>
      </c>
    </row>
    <row r="152" spans="1:11" x14ac:dyDescent="0.2">
      <c r="A152" s="254">
        <v>40909</v>
      </c>
      <c r="B152" s="82">
        <v>78.343049462107103</v>
      </c>
      <c r="C152" s="255">
        <v>269.66000000000003</v>
      </c>
      <c r="D152" s="255">
        <v>271.02999999999997</v>
      </c>
      <c r="E152" s="255">
        <v>0.60475548621797104</v>
      </c>
      <c r="F152" s="255">
        <v>445.89922066917302</v>
      </c>
      <c r="G152" s="255">
        <v>448.16459904311301</v>
      </c>
      <c r="H152" s="82">
        <v>0.87955072905634402</v>
      </c>
      <c r="I152" s="82">
        <v>3.29506483875068</v>
      </c>
      <c r="J152" s="82">
        <v>0.93542881924968402</v>
      </c>
      <c r="K152" s="82">
        <v>-0.15002449906489401</v>
      </c>
    </row>
    <row r="153" spans="1:11" x14ac:dyDescent="0.2">
      <c r="A153" s="254">
        <v>40940</v>
      </c>
      <c r="B153" s="82">
        <v>78.502313840976001</v>
      </c>
      <c r="C153" s="255">
        <v>268.95</v>
      </c>
      <c r="D153" s="255">
        <v>270.57</v>
      </c>
      <c r="E153" s="255">
        <v>0.60598489977209502</v>
      </c>
      <c r="F153" s="255">
        <v>443.822940309486</v>
      </c>
      <c r="G153" s="255">
        <v>446.49627425</v>
      </c>
      <c r="H153" s="82">
        <v>-0.46563892992929101</v>
      </c>
      <c r="I153" s="82">
        <v>-0.37225715656143998</v>
      </c>
      <c r="J153" s="82">
        <v>1.1653985624452601</v>
      </c>
      <c r="K153" s="82">
        <v>0.39407253246996898</v>
      </c>
    </row>
    <row r="154" spans="1:11" x14ac:dyDescent="0.2">
      <c r="A154" s="254">
        <v>40969</v>
      </c>
      <c r="B154" s="82">
        <v>78.547388665184201</v>
      </c>
      <c r="C154" s="255">
        <v>271.12</v>
      </c>
      <c r="D154" s="255">
        <v>268.43</v>
      </c>
      <c r="E154" s="255">
        <v>0.60633284700439405</v>
      </c>
      <c r="F154" s="255">
        <v>447.14714259581501</v>
      </c>
      <c r="G154" s="255">
        <v>442.71063546398102</v>
      </c>
      <c r="H154" s="82">
        <v>0.74899289433101301</v>
      </c>
      <c r="I154" s="82">
        <v>-0.84785450726950795</v>
      </c>
      <c r="J154" s="82">
        <v>0.31960036457139301</v>
      </c>
      <c r="K154" s="82">
        <v>0.267115246236105</v>
      </c>
    </row>
    <row r="155" spans="1:11" x14ac:dyDescent="0.2">
      <c r="A155" s="254">
        <v>41000</v>
      </c>
      <c r="B155" s="82">
        <v>78.300979626179497</v>
      </c>
      <c r="C155" s="255">
        <v>271.43</v>
      </c>
      <c r="D155" s="255">
        <v>268.76</v>
      </c>
      <c r="E155" s="255">
        <v>0.604430735467826</v>
      </c>
      <c r="F155" s="255">
        <v>449.06717026875702</v>
      </c>
      <c r="G155" s="255">
        <v>444.64979066953202</v>
      </c>
      <c r="H155" s="82">
        <v>0.42939504472636603</v>
      </c>
      <c r="I155" s="82">
        <v>0.43801866280410701</v>
      </c>
      <c r="J155" s="82">
        <v>0.57637835689792205</v>
      </c>
      <c r="K155" s="82">
        <v>0.530818186110249</v>
      </c>
    </row>
    <row r="156" spans="1:11" x14ac:dyDescent="0.2">
      <c r="A156" s="254">
        <v>41030</v>
      </c>
      <c r="B156" s="82">
        <v>78.053819340104596</v>
      </c>
      <c r="C156" s="255">
        <v>269.19</v>
      </c>
      <c r="D156" s="255">
        <v>271.63</v>
      </c>
      <c r="E156" s="255">
        <v>0.60252282481071895</v>
      </c>
      <c r="F156" s="255">
        <v>446.771456474807</v>
      </c>
      <c r="G156" s="255">
        <v>450.82109559141099</v>
      </c>
      <c r="H156" s="82">
        <v>-0.51121835349835498</v>
      </c>
      <c r="I156" s="82">
        <v>1.38790235627602</v>
      </c>
      <c r="J156" s="82">
        <v>0.86673416922695701</v>
      </c>
      <c r="K156" s="82">
        <v>0.324823859980028</v>
      </c>
    </row>
    <row r="157" spans="1:11" x14ac:dyDescent="0.2">
      <c r="A157" s="254">
        <v>41061</v>
      </c>
      <c r="B157" s="82">
        <v>78.413666686699898</v>
      </c>
      <c r="C157" s="255">
        <v>269.02</v>
      </c>
      <c r="D157" s="255">
        <v>270.67</v>
      </c>
      <c r="E157" s="255">
        <v>0.60530060354857296</v>
      </c>
      <c r="F157" s="255">
        <v>444.44033001598001</v>
      </c>
      <c r="G157" s="255">
        <v>447.16624832884298</v>
      </c>
      <c r="H157" s="82">
        <v>-0.52177157359607496</v>
      </c>
      <c r="I157" s="82">
        <v>-0.81070901479727298</v>
      </c>
      <c r="J157" s="82">
        <v>0.18338441548637599</v>
      </c>
      <c r="K157" s="82">
        <v>-0.17953076970592699</v>
      </c>
    </row>
    <row r="158" spans="1:11" x14ac:dyDescent="0.2">
      <c r="A158" s="254">
        <v>41091</v>
      </c>
      <c r="B158" s="82">
        <v>78.853897469799904</v>
      </c>
      <c r="C158" s="255">
        <v>272.87</v>
      </c>
      <c r="D158" s="255">
        <v>274.23</v>
      </c>
      <c r="E158" s="255">
        <v>0.60869888818402795</v>
      </c>
      <c r="F158" s="255">
        <v>448.28404535791299</v>
      </c>
      <c r="G158" s="255">
        <v>450.51831919412302</v>
      </c>
      <c r="H158" s="82">
        <v>0.86484395819665905</v>
      </c>
      <c r="I158" s="82">
        <v>0.74962519595509503</v>
      </c>
      <c r="J158" s="82">
        <v>-8.4216269686021597E-2</v>
      </c>
      <c r="K158" s="82">
        <v>-4.4845245346059E-2</v>
      </c>
    </row>
    <row r="159" spans="1:11" x14ac:dyDescent="0.2">
      <c r="A159" s="254">
        <v>41122</v>
      </c>
      <c r="B159" s="82">
        <v>79.090540296892797</v>
      </c>
      <c r="C159" s="255">
        <v>276.3</v>
      </c>
      <c r="D159" s="255">
        <v>273.73</v>
      </c>
      <c r="E159" s="255">
        <v>0.61052561115359805</v>
      </c>
      <c r="F159" s="255">
        <v>452.560867148434</v>
      </c>
      <c r="G159" s="255">
        <v>448.351379531455</v>
      </c>
      <c r="H159" s="82">
        <v>0.954042829498158</v>
      </c>
      <c r="I159" s="82">
        <v>-0.48098813529822099</v>
      </c>
      <c r="J159" s="82">
        <v>1.34243522618405</v>
      </c>
      <c r="K159" s="82">
        <v>-2.9635648675763199E-2</v>
      </c>
    </row>
    <row r="160" spans="1:11" x14ac:dyDescent="0.2">
      <c r="A160" s="254">
        <v>41153</v>
      </c>
      <c r="B160" s="82">
        <v>79.439118937436106</v>
      </c>
      <c r="C160" s="255">
        <v>271.3</v>
      </c>
      <c r="D160" s="255">
        <v>270.12</v>
      </c>
      <c r="E160" s="255">
        <v>0.61321640308337699</v>
      </c>
      <c r="F160" s="255">
        <v>442.42130288075799</v>
      </c>
      <c r="G160" s="255">
        <v>440.49702297880702</v>
      </c>
      <c r="H160" s="82">
        <v>-2.2404863088505902</v>
      </c>
      <c r="I160" s="82">
        <v>-1.75183057557571</v>
      </c>
      <c r="J160" s="82">
        <v>-2.30747449604893</v>
      </c>
      <c r="K160" s="82">
        <v>-0.64451405597344402</v>
      </c>
    </row>
    <row r="161" spans="1:11" x14ac:dyDescent="0.2">
      <c r="A161" s="254">
        <v>41183</v>
      </c>
      <c r="B161" s="82">
        <v>79.841036119959099</v>
      </c>
      <c r="C161" s="255">
        <v>273.5</v>
      </c>
      <c r="D161" s="255">
        <v>269.61</v>
      </c>
      <c r="E161" s="255">
        <v>0.61631893257137804</v>
      </c>
      <c r="F161" s="255">
        <v>443.76374884171702</v>
      </c>
      <c r="G161" s="255">
        <v>437.452081627844</v>
      </c>
      <c r="H161" s="82">
        <v>0.30343158257022401</v>
      </c>
      <c r="I161" s="82">
        <v>-0.69125128936674596</v>
      </c>
      <c r="J161" s="82">
        <v>-0.87868170023598402</v>
      </c>
      <c r="K161" s="82">
        <v>-0.32367766033564199</v>
      </c>
    </row>
    <row r="162" spans="1:11" x14ac:dyDescent="0.2">
      <c r="A162" s="254">
        <v>41214</v>
      </c>
      <c r="B162" s="82">
        <v>80.383436504597597</v>
      </c>
      <c r="C162" s="255">
        <v>274.2</v>
      </c>
      <c r="D162" s="255">
        <v>270.14</v>
      </c>
      <c r="E162" s="255">
        <v>0.62050589760004304</v>
      </c>
      <c r="F162" s="255">
        <v>441.89749212785102</v>
      </c>
      <c r="G162" s="255">
        <v>435.35444392201902</v>
      </c>
      <c r="H162" s="82">
        <v>-0.42055186317893101</v>
      </c>
      <c r="I162" s="82">
        <v>-0.47951256695808497</v>
      </c>
      <c r="J162" s="82">
        <v>-0.57468797925796</v>
      </c>
      <c r="K162" s="82">
        <v>-0.22257224398322101</v>
      </c>
    </row>
    <row r="163" spans="1:11" x14ac:dyDescent="0.2">
      <c r="A163" s="254">
        <v>41244</v>
      </c>
      <c r="B163" s="82">
        <v>80.568243283851203</v>
      </c>
      <c r="C163" s="255">
        <v>270.91000000000003</v>
      </c>
      <c r="D163" s="255">
        <v>270.91000000000003</v>
      </c>
      <c r="E163" s="255">
        <v>0.62193248125247003</v>
      </c>
      <c r="F163" s="255">
        <v>435.59390796639502</v>
      </c>
      <c r="G163" s="255">
        <v>435.59390796639502</v>
      </c>
      <c r="H163" s="82">
        <v>-1.4264810897890099</v>
      </c>
      <c r="I163" s="82">
        <v>5.5004387280121997E-2</v>
      </c>
      <c r="J163" s="82">
        <v>-1.45190729416804</v>
      </c>
      <c r="K163" s="82">
        <v>0.39771339106846598</v>
      </c>
    </row>
    <row r="164" spans="1:11" x14ac:dyDescent="0.2">
      <c r="A164" s="254">
        <v>41275</v>
      </c>
      <c r="B164" s="82">
        <v>80.8927820181501</v>
      </c>
      <c r="C164" s="255">
        <v>280.36</v>
      </c>
      <c r="D164" s="255">
        <v>282.55</v>
      </c>
      <c r="E164" s="255">
        <v>0.62443770132502296</v>
      </c>
      <c r="F164" s="255">
        <v>448.979937318152</v>
      </c>
      <c r="G164" s="255">
        <v>452.48709262820603</v>
      </c>
      <c r="H164" s="82">
        <v>3.0730524708784799</v>
      </c>
      <c r="I164" s="82">
        <v>3.8781958041329601</v>
      </c>
      <c r="J164" s="82">
        <v>0.69089976079270699</v>
      </c>
      <c r="K164" s="82">
        <v>0.96448795695209799</v>
      </c>
    </row>
    <row r="165" spans="1:11" x14ac:dyDescent="0.2">
      <c r="A165" s="254">
        <v>41306</v>
      </c>
      <c r="B165" s="82">
        <v>81.290942965322401</v>
      </c>
      <c r="C165" s="255">
        <v>280.26</v>
      </c>
      <c r="D165" s="255">
        <v>282.18</v>
      </c>
      <c r="E165" s="255">
        <v>0.62751123521033203</v>
      </c>
      <c r="F165" s="255">
        <v>446.62148544011501</v>
      </c>
      <c r="G165" s="255">
        <v>449.68119161311603</v>
      </c>
      <c r="H165" s="82">
        <v>-0.52529115045194497</v>
      </c>
      <c r="I165" s="82">
        <v>-0.62010631039067798</v>
      </c>
      <c r="J165" s="82">
        <v>0.63055441178376803</v>
      </c>
      <c r="K165" s="82">
        <v>0.71331331229256301</v>
      </c>
    </row>
    <row r="166" spans="1:11" x14ac:dyDescent="0.2">
      <c r="A166" s="254">
        <v>41334</v>
      </c>
      <c r="B166" s="82">
        <v>81.887433139010795</v>
      </c>
      <c r="C166" s="255">
        <v>281.64</v>
      </c>
      <c r="D166" s="255">
        <v>279.95999999999998</v>
      </c>
      <c r="E166" s="255">
        <v>0.63211573691775702</v>
      </c>
      <c r="F166" s="255">
        <v>445.55131845522101</v>
      </c>
      <c r="G166" s="255">
        <v>442.89357731403101</v>
      </c>
      <c r="H166" s="82">
        <v>-0.23961386090509701</v>
      </c>
      <c r="I166" s="82">
        <v>-1.50942810721884</v>
      </c>
      <c r="J166" s="82">
        <v>-0.35689015730475698</v>
      </c>
      <c r="K166" s="82">
        <v>4.13231206559894E-2</v>
      </c>
    </row>
    <row r="167" spans="1:11" x14ac:dyDescent="0.2">
      <c r="A167" s="254">
        <v>41365</v>
      </c>
      <c r="B167" s="82">
        <v>81.941522928060607</v>
      </c>
      <c r="C167" s="255">
        <v>281.66000000000003</v>
      </c>
      <c r="D167" s="255">
        <v>279.89999999999998</v>
      </c>
      <c r="E167" s="255">
        <v>0.63253327359651601</v>
      </c>
      <c r="F167" s="255">
        <v>445.28882788807601</v>
      </c>
      <c r="G167" s="255">
        <v>442.50636556796297</v>
      </c>
      <c r="H167" s="82">
        <v>-5.8913655121695101E-2</v>
      </c>
      <c r="I167" s="82">
        <v>-8.7427717605681493E-2</v>
      </c>
      <c r="J167" s="82">
        <v>-0.84137577423430998</v>
      </c>
      <c r="K167" s="82">
        <v>-0.48204792772792399</v>
      </c>
    </row>
    <row r="168" spans="1:11" x14ac:dyDescent="0.2">
      <c r="A168" s="254">
        <v>41395</v>
      </c>
      <c r="B168" s="82">
        <v>81.668820241601097</v>
      </c>
      <c r="C168" s="255">
        <v>278.88</v>
      </c>
      <c r="D168" s="255">
        <v>282.08</v>
      </c>
      <c r="E168" s="255">
        <v>0.63042819284110596</v>
      </c>
      <c r="F168" s="255">
        <v>442.36600324486</v>
      </c>
      <c r="G168" s="255">
        <v>447.44191837101999</v>
      </c>
      <c r="H168" s="82">
        <v>-0.65638849667041299</v>
      </c>
      <c r="I168" s="82">
        <v>1.11536311951637</v>
      </c>
      <c r="J168" s="82">
        <v>-0.98606416459721102</v>
      </c>
      <c r="K168" s="82">
        <v>-0.74956058033566197</v>
      </c>
    </row>
    <row r="169" spans="1:11" x14ac:dyDescent="0.2">
      <c r="A169" s="254">
        <v>41426</v>
      </c>
      <c r="B169" s="82">
        <v>81.619237934972006</v>
      </c>
      <c r="C169" s="255">
        <v>279.85000000000002</v>
      </c>
      <c r="D169" s="255">
        <v>281.63</v>
      </c>
      <c r="E169" s="255">
        <v>0.63004545088557695</v>
      </c>
      <c r="F169" s="255">
        <v>444.174304578582</v>
      </c>
      <c r="G169" s="255">
        <v>446.99949758251199</v>
      </c>
      <c r="H169" s="82">
        <v>0.40877945422062001</v>
      </c>
      <c r="I169" s="82">
        <v>-9.8877814157138894E-2</v>
      </c>
      <c r="J169" s="82">
        <v>-5.9856277531999999E-2</v>
      </c>
      <c r="K169" s="82">
        <v>-3.72905484155805E-2</v>
      </c>
    </row>
    <row r="170" spans="1:11" x14ac:dyDescent="0.2">
      <c r="A170" s="254">
        <v>41456</v>
      </c>
      <c r="B170" s="82">
        <v>81.5921930404471</v>
      </c>
      <c r="C170" s="255">
        <v>280.27</v>
      </c>
      <c r="D170" s="255">
        <v>284.02</v>
      </c>
      <c r="E170" s="255">
        <v>0.62983668254619696</v>
      </c>
      <c r="F170" s="255">
        <v>444.98837201252201</v>
      </c>
      <c r="G170" s="255">
        <v>450.94229642486403</v>
      </c>
      <c r="H170" s="82">
        <v>0.183276570830149</v>
      </c>
      <c r="I170" s="82">
        <v>0.88205889797978698</v>
      </c>
      <c r="J170" s="82">
        <v>-0.73517524871078399</v>
      </c>
      <c r="K170" s="82">
        <v>9.4108765987255302E-2</v>
      </c>
    </row>
    <row r="171" spans="1:11" x14ac:dyDescent="0.2">
      <c r="A171" s="254">
        <v>41487</v>
      </c>
      <c r="B171" s="82">
        <v>81.824328385119301</v>
      </c>
      <c r="C171" s="255">
        <v>280.74</v>
      </c>
      <c r="D171" s="255">
        <v>283.67</v>
      </c>
      <c r="E171" s="255">
        <v>0.63162861079253796</v>
      </c>
      <c r="F171" s="255">
        <v>444.47004965107698</v>
      </c>
      <c r="G171" s="255">
        <v>449.10885155133201</v>
      </c>
      <c r="H171" s="82">
        <v>-0.11647997881406599</v>
      </c>
      <c r="I171" s="82">
        <v>-0.40658081711725202</v>
      </c>
      <c r="J171" s="82">
        <v>-1.7877854858148501</v>
      </c>
      <c r="K171" s="82">
        <v>0.168946066513498</v>
      </c>
    </row>
    <row r="172" spans="1:11" x14ac:dyDescent="0.2">
      <c r="A172" s="254">
        <v>41518</v>
      </c>
      <c r="B172" s="82">
        <v>82.132339683875202</v>
      </c>
      <c r="C172" s="255">
        <v>283.05</v>
      </c>
      <c r="D172" s="255">
        <v>280.66000000000003</v>
      </c>
      <c r="E172" s="255">
        <v>0.63400625021324797</v>
      </c>
      <c r="F172" s="255">
        <v>446.44670285946899</v>
      </c>
      <c r="G172" s="255">
        <v>442.67702393407001</v>
      </c>
      <c r="H172" s="82">
        <v>0.44472135072852698</v>
      </c>
      <c r="I172" s="82">
        <v>-1.43213111811199</v>
      </c>
      <c r="J172" s="82">
        <v>0.90985672536561002</v>
      </c>
      <c r="K172" s="82">
        <v>0.49489572949230598</v>
      </c>
    </row>
    <row r="173" spans="1:11" x14ac:dyDescent="0.2">
      <c r="A173" s="254">
        <v>41548</v>
      </c>
      <c r="B173" s="82">
        <v>82.522988160346202</v>
      </c>
      <c r="C173" s="255">
        <v>278.75</v>
      </c>
      <c r="D173" s="255">
        <v>279.52</v>
      </c>
      <c r="E173" s="255">
        <v>0.63702179289317395</v>
      </c>
      <c r="F173" s="255">
        <v>437.583145678574</v>
      </c>
      <c r="G173" s="255">
        <v>438.79189553390103</v>
      </c>
      <c r="H173" s="82">
        <v>-1.9853561744603301</v>
      </c>
      <c r="I173" s="82">
        <v>-0.87764401360653799</v>
      </c>
      <c r="J173" s="82">
        <v>-1.39276882784487</v>
      </c>
      <c r="K173" s="82">
        <v>0.306276724314891</v>
      </c>
    </row>
    <row r="174" spans="1:11" x14ac:dyDescent="0.2">
      <c r="A174" s="254">
        <v>41579</v>
      </c>
      <c r="B174" s="82">
        <v>83.292265160165897</v>
      </c>
      <c r="C174" s="255">
        <v>280.91000000000003</v>
      </c>
      <c r="D174" s="255">
        <v>280.45999999999998</v>
      </c>
      <c r="E174" s="255">
        <v>0.64296009232441198</v>
      </c>
      <c r="F174" s="255">
        <v>436.90114418215597</v>
      </c>
      <c r="G174" s="255">
        <v>436.20125626473799</v>
      </c>
      <c r="H174" s="82">
        <v>-0.15585643623463599</v>
      </c>
      <c r="I174" s="82">
        <v>-0.59040271607830896</v>
      </c>
      <c r="J174" s="82">
        <v>-1.1306576829925099</v>
      </c>
      <c r="K174" s="82">
        <v>0.19451101385112901</v>
      </c>
    </row>
    <row r="175" spans="1:11" x14ac:dyDescent="0.2">
      <c r="A175" s="254">
        <v>41609</v>
      </c>
      <c r="B175" s="82">
        <v>83.770058296772604</v>
      </c>
      <c r="C175" s="255">
        <v>281.95999999999998</v>
      </c>
      <c r="D175" s="255">
        <v>281.66000000000003</v>
      </c>
      <c r="E175" s="255">
        <v>0.64664833298678104</v>
      </c>
      <c r="F175" s="255">
        <v>436.03298055013101</v>
      </c>
      <c r="G175" s="255">
        <v>435.56904987143503</v>
      </c>
      <c r="H175" s="82">
        <v>-0.19870939767162599</v>
      </c>
      <c r="I175" s="82">
        <v>-0.144934565002341</v>
      </c>
      <c r="J175" s="82">
        <v>0.100798605238994</v>
      </c>
      <c r="K175" s="82">
        <v>-5.7067131805199596E-3</v>
      </c>
    </row>
    <row r="176" spans="1:11" x14ac:dyDescent="0.2">
      <c r="A176" s="254">
        <v>41640</v>
      </c>
      <c r="B176" s="82">
        <v>84.519051625698694</v>
      </c>
      <c r="C176" s="255">
        <v>290.54000000000002</v>
      </c>
      <c r="D176" s="255">
        <v>293.89999999999998</v>
      </c>
      <c r="E176" s="255">
        <v>0.65243005616348504</v>
      </c>
      <c r="F176" s="255">
        <v>445.31976608875999</v>
      </c>
      <c r="G176" s="255">
        <v>450.46974342082598</v>
      </c>
      <c r="H176" s="82">
        <v>2.1298355750320601</v>
      </c>
      <c r="I176" s="82">
        <v>3.4209716126038399</v>
      </c>
      <c r="J176" s="82">
        <v>-0.81521932834126598</v>
      </c>
      <c r="K176" s="82">
        <v>-0.44583574653221902</v>
      </c>
    </row>
    <row r="177" spans="1:11" x14ac:dyDescent="0.2">
      <c r="A177" s="254">
        <v>41671</v>
      </c>
      <c r="B177" s="82">
        <v>84.733157040687601</v>
      </c>
      <c r="C177" s="255">
        <v>290.26</v>
      </c>
      <c r="D177" s="255">
        <v>293.87</v>
      </c>
      <c r="E177" s="255">
        <v>0.65408280551690601</v>
      </c>
      <c r="F177" s="255">
        <v>443.76644295153801</v>
      </c>
      <c r="G177" s="255">
        <v>449.285621822395</v>
      </c>
      <c r="H177" s="82">
        <v>-0.34881073231158899</v>
      </c>
      <c r="I177" s="82">
        <v>-0.26286373629406101</v>
      </c>
      <c r="J177" s="82">
        <v>-0.63925327859319903</v>
      </c>
      <c r="K177" s="82">
        <v>-8.7966719110788003E-2</v>
      </c>
    </row>
    <row r="178" spans="1:11" x14ac:dyDescent="0.2">
      <c r="A178" s="254">
        <v>41699</v>
      </c>
      <c r="B178" s="82">
        <v>84.965292385359703</v>
      </c>
      <c r="C178" s="255">
        <v>291.8</v>
      </c>
      <c r="D178" s="255">
        <v>291.64</v>
      </c>
      <c r="E178" s="255">
        <v>0.65587473376324601</v>
      </c>
      <c r="F178" s="255">
        <v>444.90202927276101</v>
      </c>
      <c r="G178" s="255">
        <v>444.65808025054201</v>
      </c>
      <c r="H178" s="82">
        <v>0.255897294457474</v>
      </c>
      <c r="I178" s="82">
        <v>-1.02997766834458</v>
      </c>
      <c r="J178" s="82">
        <v>-0.14572713749583199</v>
      </c>
      <c r="K178" s="82">
        <v>0.39840336976928498</v>
      </c>
    </row>
    <row r="179" spans="1:11" x14ac:dyDescent="0.2">
      <c r="A179" s="254">
        <v>41730</v>
      </c>
      <c r="B179" s="82">
        <v>84.806779253560904</v>
      </c>
      <c r="C179" s="255">
        <v>292.62</v>
      </c>
      <c r="D179" s="255">
        <v>292.35000000000002</v>
      </c>
      <c r="E179" s="255">
        <v>0.65465111932966102</v>
      </c>
      <c r="F179" s="255">
        <v>446.98617532286897</v>
      </c>
      <c r="G179" s="255">
        <v>446.57374190294797</v>
      </c>
      <c r="H179" s="82">
        <v>0.46845056056823398</v>
      </c>
      <c r="I179" s="82">
        <v>0.43081678653567002</v>
      </c>
      <c r="J179" s="82">
        <v>0.38117898507426001</v>
      </c>
      <c r="K179" s="82">
        <v>0.919167869995419</v>
      </c>
    </row>
    <row r="180" spans="1:11" x14ac:dyDescent="0.2">
      <c r="A180" s="254">
        <v>41760</v>
      </c>
      <c r="B180" s="82">
        <v>84.535579061241705</v>
      </c>
      <c r="C180" s="255">
        <v>289.56</v>
      </c>
      <c r="D180" s="255">
        <v>294.63</v>
      </c>
      <c r="E180" s="255">
        <v>0.65255763681532797</v>
      </c>
      <c r="F180" s="255">
        <v>443.73091917694398</v>
      </c>
      <c r="G180" s="255">
        <v>451.50034782809399</v>
      </c>
      <c r="H180" s="82">
        <v>-0.72826774644058101</v>
      </c>
      <c r="I180" s="82">
        <v>1.10320098628121</v>
      </c>
      <c r="J180" s="82">
        <v>0.30854901192041201</v>
      </c>
      <c r="K180" s="82">
        <v>0.90702933508095596</v>
      </c>
    </row>
    <row r="181" spans="1:11" x14ac:dyDescent="0.2">
      <c r="A181" s="254">
        <v>41791</v>
      </c>
      <c r="B181" s="82">
        <v>84.682072239918298</v>
      </c>
      <c r="C181" s="255">
        <v>290.67</v>
      </c>
      <c r="D181" s="255">
        <v>294.16000000000003</v>
      </c>
      <c r="E181" s="255">
        <v>0.65368846532030001</v>
      </c>
      <c r="F181" s="255">
        <v>444.661356931814</v>
      </c>
      <c r="G181" s="255">
        <v>450.00029158517401</v>
      </c>
      <c r="H181" s="82">
        <v>0.20968513003247799</v>
      </c>
      <c r="I181" s="82">
        <v>-0.332238114574268</v>
      </c>
      <c r="J181" s="82">
        <v>0.109653428442824</v>
      </c>
      <c r="K181" s="82">
        <v>0.67131932337529698</v>
      </c>
    </row>
    <row r="182" spans="1:11" x14ac:dyDescent="0.2">
      <c r="A182" s="254">
        <v>41821</v>
      </c>
      <c r="B182" s="82">
        <v>84.914958831660599</v>
      </c>
      <c r="C182" s="255">
        <v>291.73</v>
      </c>
      <c r="D182" s="255">
        <v>297.72000000000003</v>
      </c>
      <c r="E182" s="255">
        <v>0.655486192687179</v>
      </c>
      <c r="F182" s="255">
        <v>445.05895510025499</v>
      </c>
      <c r="G182" s="255">
        <v>454.19721013419201</v>
      </c>
      <c r="H182" s="82">
        <v>8.9415948168669601E-2</v>
      </c>
      <c r="I182" s="82">
        <v>0.93264796212329004</v>
      </c>
      <c r="J182" s="82">
        <v>1.5861782503057101E-2</v>
      </c>
      <c r="K182" s="82">
        <v>0.72180270849146999</v>
      </c>
    </row>
    <row r="183" spans="1:11" x14ac:dyDescent="0.2">
      <c r="A183" s="254">
        <v>41852</v>
      </c>
      <c r="B183" s="82">
        <v>85.219965142135905</v>
      </c>
      <c r="C183" s="255">
        <v>292.39</v>
      </c>
      <c r="D183" s="255">
        <v>296.83999999999997</v>
      </c>
      <c r="E183" s="255">
        <v>0.65784063562573603</v>
      </c>
      <c r="F183" s="255">
        <v>444.46935042539599</v>
      </c>
      <c r="G183" s="255">
        <v>451.23390670089401</v>
      </c>
      <c r="H183" s="82">
        <v>-0.13247788143623301</v>
      </c>
      <c r="I183" s="82">
        <v>-0.65242660394642105</v>
      </c>
      <c r="J183" s="82">
        <v>-1.57316715010403E-4</v>
      </c>
      <c r="K183" s="82">
        <v>0.47317151336951901</v>
      </c>
    </row>
    <row r="184" spans="1:11" x14ac:dyDescent="0.2">
      <c r="A184" s="254">
        <v>41883</v>
      </c>
      <c r="B184" s="82">
        <v>85.596339924274304</v>
      </c>
      <c r="C184" s="255">
        <v>294.83</v>
      </c>
      <c r="D184" s="255">
        <v>293.42</v>
      </c>
      <c r="E184" s="255">
        <v>0.66074599501543296</v>
      </c>
      <c r="F184" s="255">
        <v>446.20777458229401</v>
      </c>
      <c r="G184" s="255">
        <v>444.07382294182003</v>
      </c>
      <c r="H184" s="82">
        <v>0.39112351734367201</v>
      </c>
      <c r="I184" s="82">
        <v>-1.5867787532687501</v>
      </c>
      <c r="J184" s="82">
        <v>-5.3517760495180901E-2</v>
      </c>
      <c r="K184" s="82">
        <v>0.31553456182031903</v>
      </c>
    </row>
    <row r="185" spans="1:11" x14ac:dyDescent="0.2">
      <c r="A185" s="254">
        <v>41913</v>
      </c>
      <c r="B185" s="82">
        <v>86.069625578460204</v>
      </c>
      <c r="C185" s="255">
        <v>291.05</v>
      </c>
      <c r="D185" s="255">
        <v>291.94</v>
      </c>
      <c r="E185" s="255">
        <v>0.66439944095457304</v>
      </c>
      <c r="F185" s="255">
        <v>438.06478762509897</v>
      </c>
      <c r="G185" s="255">
        <v>439.40434323749002</v>
      </c>
      <c r="H185" s="82">
        <v>-1.82493166212025</v>
      </c>
      <c r="I185" s="82">
        <v>-1.0515097857819899</v>
      </c>
      <c r="J185" s="82">
        <v>0.11006866952763</v>
      </c>
      <c r="K185" s="82">
        <v>0.13957589231310399</v>
      </c>
    </row>
    <row r="186" spans="1:11" x14ac:dyDescent="0.2">
      <c r="A186" s="254">
        <v>41944</v>
      </c>
      <c r="B186" s="82">
        <v>86.763777871266299</v>
      </c>
      <c r="C186" s="255">
        <v>292.2</v>
      </c>
      <c r="D186" s="255">
        <v>294.02999999999997</v>
      </c>
      <c r="E186" s="255">
        <v>0.66975782833198005</v>
      </c>
      <c r="F186" s="255">
        <v>436.277095450633</v>
      </c>
      <c r="G186" s="255">
        <v>439.00942633589898</v>
      </c>
      <c r="H186" s="82">
        <v>-0.40808853506758602</v>
      </c>
      <c r="I186" s="82">
        <v>-8.9875511625925303E-2</v>
      </c>
      <c r="J186" s="82">
        <v>-0.14283522481745001</v>
      </c>
      <c r="K186" s="82">
        <v>0.64377853819319597</v>
      </c>
    </row>
    <row r="187" spans="1:11" x14ac:dyDescent="0.2">
      <c r="A187" s="254">
        <v>41974</v>
      </c>
      <c r="B187" s="82">
        <v>87.188983712963505</v>
      </c>
      <c r="C187" s="255">
        <v>292.18</v>
      </c>
      <c r="D187" s="255">
        <v>294.7</v>
      </c>
      <c r="E187" s="255">
        <v>0.673040130556668</v>
      </c>
      <c r="F187" s="255">
        <v>434.11973036190199</v>
      </c>
      <c r="G187" s="255">
        <v>437.86393503200998</v>
      </c>
      <c r="H187" s="82">
        <v>-0.49449423571108497</v>
      </c>
      <c r="I187" s="82">
        <v>-0.26092635719694401</v>
      </c>
      <c r="J187" s="82">
        <v>-0.438785659244179</v>
      </c>
      <c r="K187" s="82">
        <v>0.52687057568747697</v>
      </c>
    </row>
    <row r="188" spans="1:11" x14ac:dyDescent="0.2">
      <c r="A188" s="254">
        <v>42005</v>
      </c>
      <c r="B188" s="82">
        <v>87.110102770599198</v>
      </c>
      <c r="C188" s="255">
        <v>300.89</v>
      </c>
      <c r="D188" s="255">
        <v>306.63</v>
      </c>
      <c r="E188" s="255">
        <v>0.67243122290014401</v>
      </c>
      <c r="F188" s="255">
        <v>447.46583702982201</v>
      </c>
      <c r="G188" s="255">
        <v>456.00202601766199</v>
      </c>
      <c r="H188" s="82">
        <v>3.0742916606886199</v>
      </c>
      <c r="I188" s="82">
        <v>4.14240350357389</v>
      </c>
      <c r="J188" s="82">
        <v>0.48191683919864797</v>
      </c>
      <c r="K188" s="82">
        <v>1.22811413588511</v>
      </c>
    </row>
    <row r="189" spans="1:11" x14ac:dyDescent="0.2">
      <c r="A189" s="254">
        <v>42036</v>
      </c>
      <c r="B189" s="82">
        <v>87.275377126029198</v>
      </c>
      <c r="C189" s="255">
        <v>301.39</v>
      </c>
      <c r="D189" s="255">
        <v>306.14</v>
      </c>
      <c r="E189" s="255">
        <v>0.67370702941857397</v>
      </c>
      <c r="F189" s="255">
        <v>447.36062834331301</v>
      </c>
      <c r="G189" s="255">
        <v>454.41117077879699</v>
      </c>
      <c r="H189" s="82">
        <v>-2.3512115965729202E-2</v>
      </c>
      <c r="I189" s="82">
        <v>-0.34887021287117698</v>
      </c>
      <c r="J189" s="82">
        <v>0.80992725990487502</v>
      </c>
      <c r="K189" s="82">
        <v>1.14082194208927</v>
      </c>
    </row>
    <row r="190" spans="1:11" x14ac:dyDescent="0.2">
      <c r="A190" s="254">
        <v>42064</v>
      </c>
      <c r="B190" s="82">
        <v>87.630716990203695</v>
      </c>
      <c r="C190" s="255">
        <v>302.79000000000002</v>
      </c>
      <c r="D190" s="255">
        <v>303.77999999999997</v>
      </c>
      <c r="E190" s="255">
        <v>0.67645001343319899</v>
      </c>
      <c r="F190" s="255">
        <v>447.61622290942802</v>
      </c>
      <c r="G190" s="255">
        <v>449.07974568323198</v>
      </c>
      <c r="H190" s="82">
        <v>5.7133898229189101E-2</v>
      </c>
      <c r="I190" s="82">
        <v>-1.1732601305613899</v>
      </c>
      <c r="J190" s="82">
        <v>0.61006546567194997</v>
      </c>
      <c r="K190" s="82">
        <v>0.99439673517223204</v>
      </c>
    </row>
    <row r="191" spans="1:11" x14ac:dyDescent="0.2">
      <c r="A191" s="254">
        <v>42095</v>
      </c>
      <c r="B191" s="82">
        <v>87.403840375022497</v>
      </c>
      <c r="C191" s="255">
        <v>302.56</v>
      </c>
      <c r="D191" s="255">
        <v>304.02999999999997</v>
      </c>
      <c r="E191" s="255">
        <v>0.67469867903062597</v>
      </c>
      <c r="F191" s="255">
        <v>448.43722005607498</v>
      </c>
      <c r="G191" s="255">
        <v>450.61597043114898</v>
      </c>
      <c r="H191" s="82">
        <v>0.183415413612731</v>
      </c>
      <c r="I191" s="82">
        <v>0.34208284000412098</v>
      </c>
      <c r="J191" s="82">
        <v>0.32462854855812601</v>
      </c>
      <c r="K191" s="82">
        <v>0.90516484712603895</v>
      </c>
    </row>
    <row r="192" spans="1:11" x14ac:dyDescent="0.2">
      <c r="A192" s="254">
        <v>42125</v>
      </c>
      <c r="B192" s="82">
        <v>86.967365827273298</v>
      </c>
      <c r="C192" s="255">
        <v>300.18</v>
      </c>
      <c r="D192" s="255">
        <v>307.47000000000003</v>
      </c>
      <c r="E192" s="255">
        <v>0.67132938999786396</v>
      </c>
      <c r="F192" s="255">
        <v>447.14264632590402</v>
      </c>
      <c r="G192" s="255">
        <v>458.00169720109898</v>
      </c>
      <c r="H192" s="82">
        <v>-0.28868561133453802</v>
      </c>
      <c r="I192" s="82">
        <v>1.63902907455391</v>
      </c>
      <c r="J192" s="82">
        <v>0.76887298169094898</v>
      </c>
      <c r="K192" s="82">
        <v>1.4399433808365101</v>
      </c>
    </row>
    <row r="193" spans="1:11" x14ac:dyDescent="0.2">
      <c r="A193" s="254">
        <v>42156</v>
      </c>
      <c r="B193" s="82">
        <v>87.113107758879707</v>
      </c>
      <c r="C193" s="255">
        <v>300.83</v>
      </c>
      <c r="D193" s="255">
        <v>306.29000000000002</v>
      </c>
      <c r="E193" s="255">
        <v>0.672454419382297</v>
      </c>
      <c r="F193" s="255">
        <v>447.36117620631597</v>
      </c>
      <c r="G193" s="255">
        <v>455.48068563717902</v>
      </c>
      <c r="H193" s="82">
        <v>4.8872520258913497E-2</v>
      </c>
      <c r="I193" s="82">
        <v>-0.55043716635240203</v>
      </c>
      <c r="J193" s="82">
        <v>0.60716300897625297</v>
      </c>
      <c r="K193" s="82">
        <v>1.2178645557539201</v>
      </c>
    </row>
    <row r="194" spans="1:11" x14ac:dyDescent="0.2">
      <c r="A194" s="254">
        <v>42186</v>
      </c>
      <c r="B194" s="82">
        <v>87.240819760802907</v>
      </c>
      <c r="C194" s="255">
        <v>305.69</v>
      </c>
      <c r="D194" s="255">
        <v>310.41000000000003</v>
      </c>
      <c r="E194" s="255">
        <v>0.673440269873812</v>
      </c>
      <c r="F194" s="255">
        <v>453.92295898384498</v>
      </c>
      <c r="G194" s="255">
        <v>460.93174686177298</v>
      </c>
      <c r="H194" s="82">
        <v>1.46677519787795</v>
      </c>
      <c r="I194" s="82">
        <v>1.1967711028116701</v>
      </c>
      <c r="J194" s="82">
        <v>1.99164712495095</v>
      </c>
      <c r="K194" s="82">
        <v>1.48273405853632</v>
      </c>
    </row>
    <row r="195" spans="1:11" x14ac:dyDescent="0.2">
      <c r="A195" s="254">
        <v>42217</v>
      </c>
      <c r="B195" s="82">
        <v>87.4248752929864</v>
      </c>
      <c r="C195" s="255">
        <v>309.08</v>
      </c>
      <c r="D195" s="255">
        <v>309.86</v>
      </c>
      <c r="E195" s="255">
        <v>0.67486105440569999</v>
      </c>
      <c r="F195" s="255">
        <v>457.99057151428599</v>
      </c>
      <c r="G195" s="255">
        <v>459.14636498452398</v>
      </c>
      <c r="H195" s="82">
        <v>0.89610195958054195</v>
      </c>
      <c r="I195" s="82">
        <v>-0.38734191979731297</v>
      </c>
      <c r="J195" s="82">
        <v>3.0421042701705301</v>
      </c>
      <c r="K195" s="82">
        <v>1.75351589632968</v>
      </c>
    </row>
    <row r="196" spans="1:11" x14ac:dyDescent="0.2">
      <c r="A196" s="254">
        <v>42248</v>
      </c>
      <c r="B196" s="82">
        <v>87.752419015565806</v>
      </c>
      <c r="C196" s="255">
        <v>303.04000000000002</v>
      </c>
      <c r="D196" s="255">
        <v>305.27999999999997</v>
      </c>
      <c r="E196" s="255">
        <v>0.67738947096040603</v>
      </c>
      <c r="F196" s="255">
        <v>447.364497074849</v>
      </c>
      <c r="G196" s="255">
        <v>450.67130961922498</v>
      </c>
      <c r="H196" s="82">
        <v>-2.3201513525274402</v>
      </c>
      <c r="I196" s="82">
        <v>-1.84582869682191</v>
      </c>
      <c r="J196" s="82">
        <v>0.25923405158900797</v>
      </c>
      <c r="K196" s="82">
        <v>1.48567340306149</v>
      </c>
    </row>
    <row r="197" spans="1:11" x14ac:dyDescent="0.2">
      <c r="A197" s="254">
        <v>42278</v>
      </c>
      <c r="B197" s="82">
        <v>88.203918504717805</v>
      </c>
      <c r="C197" s="255">
        <v>302.39</v>
      </c>
      <c r="D197" s="255">
        <v>304.26</v>
      </c>
      <c r="E197" s="255">
        <v>0.68087474240393497</v>
      </c>
      <c r="F197" s="255">
        <v>444.11986694111198</v>
      </c>
      <c r="G197" s="255">
        <v>446.86633392474198</v>
      </c>
      <c r="H197" s="82">
        <v>-0.725276626766724</v>
      </c>
      <c r="I197" s="82">
        <v>-0.84429064226366801</v>
      </c>
      <c r="J197" s="82">
        <v>1.38223374420017</v>
      </c>
      <c r="K197" s="82">
        <v>1.69820594677625</v>
      </c>
    </row>
    <row r="198" spans="1:11" x14ac:dyDescent="0.2">
      <c r="A198" s="254">
        <v>42309</v>
      </c>
      <c r="B198" s="82">
        <v>88.685467876675304</v>
      </c>
      <c r="C198" s="255">
        <v>304.14</v>
      </c>
      <c r="D198" s="255">
        <v>305.95</v>
      </c>
      <c r="E198" s="255">
        <v>0.68459197866899801</v>
      </c>
      <c r="F198" s="255">
        <v>444.264626926125</v>
      </c>
      <c r="G198" s="255">
        <v>446.90853754207899</v>
      </c>
      <c r="H198" s="82">
        <v>3.2594800590568497E-2</v>
      </c>
      <c r="I198" s="82">
        <v>9.4443492679285902E-3</v>
      </c>
      <c r="J198" s="82">
        <v>1.8308390604923499</v>
      </c>
      <c r="K198" s="82">
        <v>1.7993033252402499</v>
      </c>
    </row>
    <row r="199" spans="1:11" x14ac:dyDescent="0.2">
      <c r="A199" s="254">
        <v>42339</v>
      </c>
      <c r="B199" s="82">
        <v>89.046817717410903</v>
      </c>
      <c r="C199" s="255">
        <v>301.10000000000002</v>
      </c>
      <c r="D199" s="255">
        <v>306.69</v>
      </c>
      <c r="E199" s="255">
        <v>0.68738135564792902</v>
      </c>
      <c r="F199" s="255">
        <v>438.03923037188298</v>
      </c>
      <c r="G199" s="255">
        <v>446.17154288526302</v>
      </c>
      <c r="H199" s="82">
        <v>-1.40128116823433</v>
      </c>
      <c r="I199" s="82">
        <v>-0.16490950494465501</v>
      </c>
      <c r="J199" s="82">
        <v>0.90286152318233004</v>
      </c>
      <c r="K199" s="82">
        <v>1.8973035202468</v>
      </c>
    </row>
    <row r="200" spans="1:11" x14ac:dyDescent="0.2">
      <c r="A200" s="254">
        <v>42370</v>
      </c>
      <c r="B200" s="82">
        <v>89.3863813931126</v>
      </c>
      <c r="C200" s="255">
        <v>310.02</v>
      </c>
      <c r="D200" s="255">
        <v>318.23</v>
      </c>
      <c r="E200" s="255">
        <v>0.690002558131249</v>
      </c>
      <c r="F200" s="255">
        <v>449.30268206488199</v>
      </c>
      <c r="G200" s="255">
        <v>461.201188676561</v>
      </c>
      <c r="H200" s="82">
        <v>2.5713340066453299</v>
      </c>
      <c r="I200" s="82">
        <v>3.3685800968179098</v>
      </c>
      <c r="J200" s="82">
        <v>0.410499502543682</v>
      </c>
      <c r="K200" s="82">
        <v>1.14016218399386</v>
      </c>
    </row>
    <row r="201" spans="1:11" x14ac:dyDescent="0.2">
      <c r="A201" s="254">
        <v>42401</v>
      </c>
      <c r="B201" s="82">
        <v>89.7777811166536</v>
      </c>
      <c r="C201" s="255">
        <v>310.8</v>
      </c>
      <c r="D201" s="255">
        <v>317.69</v>
      </c>
      <c r="E201" s="255">
        <v>0.69302389993171198</v>
      </c>
      <c r="F201" s="255">
        <v>448.46938183607398</v>
      </c>
      <c r="G201" s="255">
        <v>458.41131890444802</v>
      </c>
      <c r="H201" s="82">
        <v>-0.18546522468524401</v>
      </c>
      <c r="I201" s="82">
        <v>-0.60491382949799899</v>
      </c>
      <c r="J201" s="82">
        <v>0.247843333211373</v>
      </c>
      <c r="K201" s="82">
        <v>0.88029264747049296</v>
      </c>
    </row>
    <row r="202" spans="1:11" x14ac:dyDescent="0.2">
      <c r="A202" s="254">
        <v>42430</v>
      </c>
      <c r="B202" s="82">
        <v>89.910000600997606</v>
      </c>
      <c r="C202" s="255">
        <v>313.86</v>
      </c>
      <c r="D202" s="255">
        <v>315.55</v>
      </c>
      <c r="E202" s="255">
        <v>0.69404454514645597</v>
      </c>
      <c r="F202" s="255">
        <v>452.21881245932099</v>
      </c>
      <c r="G202" s="255">
        <v>454.65381466749102</v>
      </c>
      <c r="H202" s="82">
        <v>0.83605052543314096</v>
      </c>
      <c r="I202" s="82">
        <v>-0.81967963747849903</v>
      </c>
      <c r="J202" s="82">
        <v>1.0282445796931701</v>
      </c>
      <c r="K202" s="82">
        <v>1.2412203039303</v>
      </c>
    </row>
    <row r="203" spans="1:11" x14ac:dyDescent="0.2">
      <c r="A203" s="254">
        <v>42461</v>
      </c>
      <c r="B203" s="82">
        <v>89.625277961415904</v>
      </c>
      <c r="C203" s="255">
        <v>312.36</v>
      </c>
      <c r="D203" s="255">
        <v>314.76</v>
      </c>
      <c r="E203" s="255">
        <v>0.69184667846243297</v>
      </c>
      <c r="F203" s="255">
        <v>451.48731608308299</v>
      </c>
      <c r="G203" s="255">
        <v>454.95629277215801</v>
      </c>
      <c r="H203" s="82">
        <v>-0.16175717508514201</v>
      </c>
      <c r="I203" s="82">
        <v>6.6529322950503705E-2</v>
      </c>
      <c r="J203" s="82">
        <v>0.68016121111162997</v>
      </c>
      <c r="K203" s="82">
        <v>0.96319762853866997</v>
      </c>
    </row>
    <row r="204" spans="1:11" x14ac:dyDescent="0.2">
      <c r="A204" s="254">
        <v>42491</v>
      </c>
      <c r="B204" s="82">
        <v>89.225614520103406</v>
      </c>
      <c r="C204" s="255">
        <v>312.32</v>
      </c>
      <c r="D204" s="255">
        <v>319.58999999999997</v>
      </c>
      <c r="E204" s="255">
        <v>0.68876154633604902</v>
      </c>
      <c r="F204" s="255">
        <v>453.45156340597799</v>
      </c>
      <c r="G204" s="255">
        <v>464.00674035897902</v>
      </c>
      <c r="H204" s="82">
        <v>0.43506146306284699</v>
      </c>
      <c r="I204" s="82">
        <v>1.9893004516268</v>
      </c>
      <c r="J204" s="82">
        <v>1.4109405872852101</v>
      </c>
      <c r="K204" s="82">
        <v>1.31113993563301</v>
      </c>
    </row>
    <row r="205" spans="1:11" x14ac:dyDescent="0.2">
      <c r="A205" s="254">
        <v>42522</v>
      </c>
      <c r="B205" s="82">
        <v>89.324027886291205</v>
      </c>
      <c r="C205" s="255">
        <v>313.23</v>
      </c>
      <c r="D205" s="255">
        <v>318.8</v>
      </c>
      <c r="E205" s="255">
        <v>0.68952123112656805</v>
      </c>
      <c r="F205" s="255">
        <v>454.27172632267201</v>
      </c>
      <c r="G205" s="255">
        <v>462.349795203741</v>
      </c>
      <c r="H205" s="82">
        <v>0.18087111896445399</v>
      </c>
      <c r="I205" s="82">
        <v>-0.357095061583868</v>
      </c>
      <c r="J205" s="82">
        <v>1.5447362184975999</v>
      </c>
      <c r="K205" s="82">
        <v>1.5081011738077701</v>
      </c>
    </row>
    <row r="206" spans="1:11" x14ac:dyDescent="0.2">
      <c r="A206" s="254">
        <v>42552</v>
      </c>
      <c r="B206" s="82">
        <v>89.556914478033505</v>
      </c>
      <c r="C206" s="255">
        <v>314.44</v>
      </c>
      <c r="D206" s="255">
        <v>321.77</v>
      </c>
      <c r="E206" s="255">
        <v>0.69131895849344605</v>
      </c>
      <c r="F206" s="255">
        <v>454.84070144010201</v>
      </c>
      <c r="G206" s="255">
        <v>465.443622002231</v>
      </c>
      <c r="H206" s="82">
        <v>0.12524995161729</v>
      </c>
      <c r="I206" s="82">
        <v>0.66915284284423404</v>
      </c>
      <c r="J206" s="82">
        <v>0.20218022421933901</v>
      </c>
      <c r="K206" s="82">
        <v>0.97885970562388003</v>
      </c>
    </row>
    <row r="207" spans="1:11" x14ac:dyDescent="0.2">
      <c r="A207" s="254">
        <v>42583</v>
      </c>
      <c r="B207" s="82">
        <v>89.809333493599397</v>
      </c>
      <c r="C207" s="255">
        <v>316.66000000000003</v>
      </c>
      <c r="D207" s="255">
        <v>320.85000000000002</v>
      </c>
      <c r="E207" s="255">
        <v>0.69326746299432196</v>
      </c>
      <c r="F207" s="255">
        <v>456.76454889762198</v>
      </c>
      <c r="G207" s="255">
        <v>462.80839232552898</v>
      </c>
      <c r="H207" s="82">
        <v>0.42297170227474401</v>
      </c>
      <c r="I207" s="82">
        <v>-0.56617591307118698</v>
      </c>
      <c r="J207" s="82">
        <v>-0.26769603850366203</v>
      </c>
      <c r="K207" s="82">
        <v>0.79757297896250201</v>
      </c>
    </row>
    <row r="208" spans="1:11" x14ac:dyDescent="0.2">
      <c r="A208" s="254">
        <v>42614</v>
      </c>
      <c r="B208" s="82">
        <v>90.357743854798997</v>
      </c>
      <c r="C208" s="255">
        <v>314.75</v>
      </c>
      <c r="D208" s="255">
        <v>316.57</v>
      </c>
      <c r="E208" s="255">
        <v>0.69750082098729405</v>
      </c>
      <c r="F208" s="255">
        <v>451.25394914156499</v>
      </c>
      <c r="G208" s="255">
        <v>453.863265066704</v>
      </c>
      <c r="H208" s="82">
        <v>-1.20644208692565</v>
      </c>
      <c r="I208" s="82">
        <v>-1.9327927944169201</v>
      </c>
      <c r="J208" s="82">
        <v>0.86941455840765502</v>
      </c>
      <c r="K208" s="82">
        <v>0.70826684089928504</v>
      </c>
    </row>
    <row r="209" spans="1:11" x14ac:dyDescent="0.2">
      <c r="A209" s="254">
        <v>42644</v>
      </c>
      <c r="B209" s="82">
        <v>90.906154215998598</v>
      </c>
      <c r="C209" s="255">
        <v>312.49</v>
      </c>
      <c r="D209" s="255">
        <v>315.27</v>
      </c>
      <c r="E209" s="255">
        <v>0.70173417898026602</v>
      </c>
      <c r="F209" s="255">
        <v>445.311072711463</v>
      </c>
      <c r="G209" s="255">
        <v>449.27268678595402</v>
      </c>
      <c r="H209" s="82">
        <v>-1.31696940080132</v>
      </c>
      <c r="I209" s="82">
        <v>-1.0114452157909699</v>
      </c>
      <c r="J209" s="82">
        <v>0.268217177167696</v>
      </c>
      <c r="K209" s="82">
        <v>0.53849499918181598</v>
      </c>
    </row>
    <row r="210" spans="1:11" x14ac:dyDescent="0.2">
      <c r="A210" s="254">
        <v>42675</v>
      </c>
      <c r="B210" s="82">
        <v>91.616833944347604</v>
      </c>
      <c r="C210" s="255">
        <v>315.60000000000002</v>
      </c>
      <c r="D210" s="255">
        <v>317.39</v>
      </c>
      <c r="E210" s="255">
        <v>0.70722014700951497</v>
      </c>
      <c r="F210" s="255">
        <v>446.254255247841</v>
      </c>
      <c r="G210" s="255">
        <v>448.7852917399</v>
      </c>
      <c r="H210" s="82">
        <v>0.21180307299246701</v>
      </c>
      <c r="I210" s="82">
        <v>-0.108485349853171</v>
      </c>
      <c r="J210" s="82">
        <v>0.447847566771786</v>
      </c>
      <c r="K210" s="82">
        <v>0.419941451139549</v>
      </c>
    </row>
    <row r="211" spans="1:11" x14ac:dyDescent="0.2">
      <c r="A211" s="254">
        <v>42705</v>
      </c>
      <c r="B211" s="82">
        <v>92.039034797764302</v>
      </c>
      <c r="C211" s="255">
        <v>316.2</v>
      </c>
      <c r="D211" s="255">
        <v>318.64999999999998</v>
      </c>
      <c r="E211" s="255">
        <v>0.71047925275205004</v>
      </c>
      <c r="F211" s="255">
        <v>445.05170105276898</v>
      </c>
      <c r="G211" s="255">
        <v>448.50007761057799</v>
      </c>
      <c r="H211" s="82">
        <v>-0.26947736204882</v>
      </c>
      <c r="I211" s="82">
        <v>-6.3552468089111996E-2</v>
      </c>
      <c r="J211" s="82">
        <v>1.6008773175253801</v>
      </c>
      <c r="K211" s="82">
        <v>0.52189225477203804</v>
      </c>
    </row>
    <row r="212" spans="1:11" x14ac:dyDescent="0.2">
      <c r="A212" s="254">
        <v>42736</v>
      </c>
      <c r="B212" s="82">
        <v>93.603882444858499</v>
      </c>
      <c r="C212" s="255">
        <v>325.22000000000003</v>
      </c>
      <c r="D212" s="255">
        <v>331.14</v>
      </c>
      <c r="E212" s="255">
        <v>0.72255882083336698</v>
      </c>
      <c r="F212" s="255">
        <v>450.094844354548</v>
      </c>
      <c r="G212" s="255">
        <v>458.28794895629102</v>
      </c>
      <c r="H212" s="82">
        <v>1.1331589767772201</v>
      </c>
      <c r="I212" s="82">
        <v>2.1823566671066699</v>
      </c>
      <c r="J212" s="82">
        <v>0.17630927240963601</v>
      </c>
      <c r="K212" s="82">
        <v>-0.63166353248781404</v>
      </c>
    </row>
    <row r="213" spans="1:11" x14ac:dyDescent="0.2">
      <c r="A213" s="254">
        <v>42767</v>
      </c>
      <c r="B213" s="82">
        <v>94.1447803353567</v>
      </c>
      <c r="C213" s="255">
        <v>325.89999999999998</v>
      </c>
      <c r="D213" s="255">
        <v>331.43</v>
      </c>
      <c r="E213" s="255">
        <v>0.72673418762095598</v>
      </c>
      <c r="F213" s="255">
        <v>448.44456962575202</v>
      </c>
      <c r="G213" s="255">
        <v>456.05395431440002</v>
      </c>
      <c r="H213" s="82">
        <v>-0.366650440344995</v>
      </c>
      <c r="I213" s="82">
        <v>-0.48746528181219401</v>
      </c>
      <c r="J213" s="82">
        <v>-5.5326431027347099E-3</v>
      </c>
      <c r="K213" s="82">
        <v>-0.51424659314290899</v>
      </c>
    </row>
    <row r="214" spans="1:11" x14ac:dyDescent="0.2">
      <c r="A214" s="254">
        <v>42795</v>
      </c>
      <c r="B214" s="82">
        <v>94.722489332291602</v>
      </c>
      <c r="C214" s="255">
        <v>326.36</v>
      </c>
      <c r="D214" s="255">
        <v>329.73</v>
      </c>
      <c r="E214" s="255">
        <v>0.73119371131492195</v>
      </c>
      <c r="F214" s="255">
        <v>446.33863085761402</v>
      </c>
      <c r="G214" s="255">
        <v>450.94753264089098</v>
      </c>
      <c r="H214" s="82">
        <v>-0.46960960412459901</v>
      </c>
      <c r="I214" s="82">
        <v>-1.1196968308685999</v>
      </c>
      <c r="J214" s="82">
        <v>-1.3002956621217501</v>
      </c>
      <c r="K214" s="82">
        <v>-0.81518771140435298</v>
      </c>
    </row>
    <row r="215" spans="1:11" x14ac:dyDescent="0.2">
      <c r="A215" s="254">
        <v>42826</v>
      </c>
      <c r="B215" s="82">
        <v>94.838932628162794</v>
      </c>
      <c r="C215" s="255">
        <v>327.58999999999997</v>
      </c>
      <c r="D215" s="255">
        <v>330.1</v>
      </c>
      <c r="E215" s="255">
        <v>0.732092574998362</v>
      </c>
      <c r="F215" s="255">
        <v>447.47073141772103</v>
      </c>
      <c r="G215" s="255">
        <v>450.89925956527901</v>
      </c>
      <c r="H215" s="82">
        <v>0.25364162585070898</v>
      </c>
      <c r="I215" s="82">
        <v>-1.0704809787720501E-2</v>
      </c>
      <c r="J215" s="82">
        <v>-0.88963399906968299</v>
      </c>
      <c r="K215" s="82">
        <v>-0.89174131039238003</v>
      </c>
    </row>
    <row r="216" spans="1:11" x14ac:dyDescent="0.2">
      <c r="A216" s="254">
        <v>42856</v>
      </c>
      <c r="B216" s="82">
        <v>94.725494320572096</v>
      </c>
      <c r="C216" s="255">
        <v>328.39</v>
      </c>
      <c r="D216" s="255">
        <v>335.59</v>
      </c>
      <c r="E216" s="255">
        <v>0.73121690779707504</v>
      </c>
      <c r="F216" s="255">
        <v>449.10066561416801</v>
      </c>
      <c r="G216" s="255">
        <v>458.94726506123402</v>
      </c>
      <c r="H216" s="82">
        <v>0.364254929318508</v>
      </c>
      <c r="I216" s="82">
        <v>1.7848788449361901</v>
      </c>
      <c r="J216" s="82">
        <v>-0.959506624947848</v>
      </c>
      <c r="K216" s="82">
        <v>-1.09038831932297</v>
      </c>
    </row>
    <row r="217" spans="1:11" x14ac:dyDescent="0.2">
      <c r="A217" s="254">
        <v>42887</v>
      </c>
      <c r="B217" s="82">
        <v>94.963639641805401</v>
      </c>
      <c r="C217" s="255">
        <v>327.24</v>
      </c>
      <c r="D217" s="255">
        <v>334.21</v>
      </c>
      <c r="E217" s="255">
        <v>0.73305522900772202</v>
      </c>
      <c r="F217" s="255">
        <v>446.40565546876797</v>
      </c>
      <c r="G217" s="255">
        <v>455.91380672966898</v>
      </c>
      <c r="H217" s="82">
        <v>-0.60009043667625905</v>
      </c>
      <c r="I217" s="82">
        <v>-0.66096010642096004</v>
      </c>
      <c r="J217" s="82">
        <v>-1.7315783479592699</v>
      </c>
      <c r="K217" s="82">
        <v>-1.3920171568879101</v>
      </c>
    </row>
    <row r="218" spans="1:11" x14ac:dyDescent="0.2">
      <c r="A218" s="254">
        <v>42917</v>
      </c>
      <c r="B218" s="82">
        <v>95.322735741330604</v>
      </c>
      <c r="C218" s="255">
        <v>330.58</v>
      </c>
      <c r="D218" s="255">
        <v>337.37</v>
      </c>
      <c r="E218" s="255">
        <v>0.73582720862503803</v>
      </c>
      <c r="F218" s="255">
        <v>449.26308258934802</v>
      </c>
      <c r="G218" s="255">
        <v>458.49079246526799</v>
      </c>
      <c r="H218" s="82">
        <v>0.640096532285095</v>
      </c>
      <c r="I218" s="82">
        <v>0.56523529175047704</v>
      </c>
      <c r="J218" s="82">
        <v>-1.2262796256127799</v>
      </c>
      <c r="K218" s="82">
        <v>-1.493807028025</v>
      </c>
    </row>
    <row r="219" spans="1:11" x14ac:dyDescent="0.2">
      <c r="A219" s="254">
        <v>42948</v>
      </c>
      <c r="B219" s="82">
        <v>95.793767654306095</v>
      </c>
      <c r="C219" s="255">
        <v>329.57</v>
      </c>
      <c r="D219" s="255">
        <v>336.24</v>
      </c>
      <c r="E219" s="255">
        <v>0.73946325720256401</v>
      </c>
      <c r="F219" s="255">
        <v>445.68813499508298</v>
      </c>
      <c r="G219" s="255">
        <v>454.70819100872899</v>
      </c>
      <c r="H219" s="82">
        <v>-0.79573589124226596</v>
      </c>
      <c r="I219" s="82">
        <v>-0.82501143287971901</v>
      </c>
      <c r="J219" s="82">
        <v>-2.4249723252977899</v>
      </c>
      <c r="K219" s="82">
        <v>-1.75022783750698</v>
      </c>
    </row>
    <row r="220" spans="1:11" x14ac:dyDescent="0.2">
      <c r="A220" s="254">
        <v>42979</v>
      </c>
      <c r="B220" s="82">
        <v>96.093515235290596</v>
      </c>
      <c r="C220" s="255">
        <v>330.92</v>
      </c>
      <c r="D220" s="255">
        <v>332.39</v>
      </c>
      <c r="E220" s="255">
        <v>0.74177710629735305</v>
      </c>
      <c r="F220" s="255">
        <v>446.11783942998301</v>
      </c>
      <c r="G220" s="255">
        <v>448.09956680808699</v>
      </c>
      <c r="H220" s="82">
        <v>9.6413703026820799E-2</v>
      </c>
      <c r="I220" s="82">
        <v>-1.45337698579421</v>
      </c>
      <c r="J220" s="82">
        <v>-1.1381860970640201</v>
      </c>
      <c r="K220" s="82">
        <v>-1.2699195335340301</v>
      </c>
    </row>
    <row r="221" spans="1:11" x14ac:dyDescent="0.2">
      <c r="A221" s="254">
        <v>43009</v>
      </c>
      <c r="B221" s="82">
        <v>96.698269126750404</v>
      </c>
      <c r="C221" s="255">
        <v>329.48</v>
      </c>
      <c r="D221" s="255">
        <v>331.29</v>
      </c>
      <c r="E221" s="255">
        <v>0.74644539833069901</v>
      </c>
      <c r="F221" s="255">
        <v>441.39866189385998</v>
      </c>
      <c r="G221" s="255">
        <v>443.82348761326</v>
      </c>
      <c r="H221" s="82">
        <v>-1.05783206117754</v>
      </c>
      <c r="I221" s="82">
        <v>-0.95426987918915096</v>
      </c>
      <c r="J221" s="82">
        <v>-0.878579280272618</v>
      </c>
      <c r="K221" s="82">
        <v>-1.2128934905162301</v>
      </c>
    </row>
    <row r="222" spans="1:11" x14ac:dyDescent="0.2">
      <c r="A222" s="254">
        <v>43040</v>
      </c>
      <c r="B222" s="82">
        <v>97.695173988821495</v>
      </c>
      <c r="C222" s="255">
        <v>332.36</v>
      </c>
      <c r="D222" s="255">
        <v>333.01</v>
      </c>
      <c r="E222" s="255">
        <v>0.75414083128504805</v>
      </c>
      <c r="F222" s="255">
        <v>440.71343999987698</v>
      </c>
      <c r="G222" s="255">
        <v>441.575347979176</v>
      </c>
      <c r="H222" s="82">
        <v>-0.155238779166988</v>
      </c>
      <c r="I222" s="82">
        <v>-0.50653913026861297</v>
      </c>
      <c r="J222" s="82">
        <v>-1.24162743162806</v>
      </c>
      <c r="K222" s="82">
        <v>-1.60654635823101</v>
      </c>
    </row>
    <row r="223" spans="1:11" x14ac:dyDescent="0.2">
      <c r="A223" s="254">
        <v>43070</v>
      </c>
      <c r="B223" s="82">
        <v>98.272882985756297</v>
      </c>
      <c r="C223" s="255">
        <v>334.3</v>
      </c>
      <c r="D223" s="255">
        <v>336.26</v>
      </c>
      <c r="E223" s="255">
        <v>0.75860035497901401</v>
      </c>
      <c r="F223" s="255">
        <v>440.67999415746198</v>
      </c>
      <c r="G223" s="255">
        <v>443.26369977681099</v>
      </c>
      <c r="H223" s="82">
        <v>-7.5890225664676497E-3</v>
      </c>
      <c r="I223" s="82">
        <v>0.38234738541493801</v>
      </c>
      <c r="J223" s="82">
        <v>-0.98229191911097802</v>
      </c>
      <c r="K223" s="82">
        <v>-1.16753108754497</v>
      </c>
    </row>
    <row r="224" spans="1:11" x14ac:dyDescent="0.2">
      <c r="A224" s="254">
        <v>43101</v>
      </c>
      <c r="B224" s="82">
        <v>98.794999699501204</v>
      </c>
      <c r="C224" s="255">
        <v>342.42</v>
      </c>
      <c r="D224" s="255">
        <v>348.11</v>
      </c>
      <c r="E224" s="255">
        <v>0.76263074375314499</v>
      </c>
      <c r="F224" s="255">
        <v>448.99842132621598</v>
      </c>
      <c r="G224" s="255">
        <v>456.45943708857197</v>
      </c>
      <c r="H224" s="82">
        <v>1.88763440116182</v>
      </c>
      <c r="I224" s="82">
        <v>2.9769496844441101</v>
      </c>
      <c r="J224" s="82">
        <v>-0.243598219816232</v>
      </c>
      <c r="K224" s="82">
        <v>-0.39898755179643702</v>
      </c>
    </row>
    <row r="225" spans="1:11" x14ac:dyDescent="0.2">
      <c r="A225" s="254">
        <v>43132</v>
      </c>
      <c r="B225" s="82">
        <v>99.171374481639504</v>
      </c>
      <c r="C225" s="255">
        <v>343.2</v>
      </c>
      <c r="D225" s="255">
        <v>349.38</v>
      </c>
      <c r="E225" s="255">
        <v>0.76553610314284204</v>
      </c>
      <c r="F225" s="255">
        <v>448.31327822557603</v>
      </c>
      <c r="G225" s="255">
        <v>456.38605229152603</v>
      </c>
      <c r="H225" s="82">
        <v>-0.15259365469849601</v>
      </c>
      <c r="I225" s="82">
        <v>-1.60769591083132E-2</v>
      </c>
      <c r="J225" s="82">
        <v>-2.92770632245642E-2</v>
      </c>
      <c r="K225" s="82">
        <v>7.2819887643516004E-2</v>
      </c>
    </row>
    <row r="226" spans="1:11" x14ac:dyDescent="0.2">
      <c r="A226" s="254">
        <v>43160</v>
      </c>
      <c r="B226" s="82">
        <v>99.492156980587794</v>
      </c>
      <c r="C226" s="255">
        <v>347.27</v>
      </c>
      <c r="D226" s="255">
        <v>349.31</v>
      </c>
      <c r="E226" s="255">
        <v>0.76801232761270399</v>
      </c>
      <c r="F226" s="255">
        <v>452.167221168776</v>
      </c>
      <c r="G226" s="255">
        <v>454.82342853245302</v>
      </c>
      <c r="H226" s="82">
        <v>0.85965398090685996</v>
      </c>
      <c r="I226" s="82">
        <v>-0.342390778865032</v>
      </c>
      <c r="J226" s="82">
        <v>1.3058673187132099</v>
      </c>
      <c r="K226" s="82">
        <v>0.859500409917757</v>
      </c>
    </row>
    <row r="227" spans="1:11" x14ac:dyDescent="0.2">
      <c r="A227" s="254">
        <v>43191</v>
      </c>
      <c r="B227" s="82">
        <v>99.154847046096506</v>
      </c>
      <c r="C227" s="255">
        <v>347.67</v>
      </c>
      <c r="D227" s="255">
        <v>349.37</v>
      </c>
      <c r="E227" s="255">
        <v>0.765408522490999</v>
      </c>
      <c r="F227" s="255">
        <v>454.22802305430099</v>
      </c>
      <c r="G227" s="255">
        <v>456.44905920695197</v>
      </c>
      <c r="H227" s="82">
        <v>0.455761008106292</v>
      </c>
      <c r="I227" s="82">
        <v>0.35742017066804399</v>
      </c>
      <c r="J227" s="82">
        <v>1.51010807235827</v>
      </c>
      <c r="K227" s="82">
        <v>1.23082917612765</v>
      </c>
    </row>
    <row r="228" spans="1:11" x14ac:dyDescent="0.2">
      <c r="A228" s="254">
        <v>43221</v>
      </c>
      <c r="B228" s="82">
        <v>98.994080173087298</v>
      </c>
      <c r="C228" s="255">
        <v>346.23</v>
      </c>
      <c r="D228" s="255">
        <v>353.83</v>
      </c>
      <c r="E228" s="255">
        <v>0.76416751069579902</v>
      </c>
      <c r="F228" s="255">
        <v>453.08128800810499</v>
      </c>
      <c r="G228" s="255">
        <v>463.02675139620402</v>
      </c>
      <c r="H228" s="82">
        <v>-0.25245801403556101</v>
      </c>
      <c r="I228" s="82">
        <v>1.4410572344436801</v>
      </c>
      <c r="J228" s="82">
        <v>0.88635415146700602</v>
      </c>
      <c r="K228" s="82">
        <v>0.88887910344690502</v>
      </c>
    </row>
    <row r="229" spans="1:11" x14ac:dyDescent="0.2">
      <c r="A229" s="254">
        <v>43252</v>
      </c>
      <c r="B229" s="82">
        <v>99.376464931786799</v>
      </c>
      <c r="C229" s="255">
        <v>345.99</v>
      </c>
      <c r="D229" s="255">
        <v>353.45</v>
      </c>
      <c r="E229" s="255">
        <v>0.76711926304980405</v>
      </c>
      <c r="F229" s="255">
        <v>451.02504482088199</v>
      </c>
      <c r="G229" s="255">
        <v>460.74973869747902</v>
      </c>
      <c r="H229" s="82">
        <v>-0.453835380459511</v>
      </c>
      <c r="I229" s="82">
        <v>-0.49176698578616801</v>
      </c>
      <c r="J229" s="82">
        <v>1.03479633278032</v>
      </c>
      <c r="K229" s="82">
        <v>1.0607118925612899</v>
      </c>
    </row>
    <row r="230" spans="1:11" x14ac:dyDescent="0.2">
      <c r="A230" s="254">
        <v>43282</v>
      </c>
      <c r="B230" s="82">
        <v>99.909099104513501</v>
      </c>
      <c r="C230" s="255">
        <v>350.72</v>
      </c>
      <c r="D230" s="255">
        <v>357.43</v>
      </c>
      <c r="E230" s="255">
        <v>0.77123083951147098</v>
      </c>
      <c r="F230" s="255">
        <v>454.75359909383297</v>
      </c>
      <c r="G230" s="255">
        <v>463.453977315548</v>
      </c>
      <c r="H230" s="82">
        <v>0.82668453021974597</v>
      </c>
      <c r="I230" s="82">
        <v>0.58692135685480795</v>
      </c>
      <c r="J230" s="82">
        <v>1.2221161090826</v>
      </c>
      <c r="K230" s="82">
        <v>1.0825048031156499</v>
      </c>
    </row>
    <row r="231" spans="1:11" x14ac:dyDescent="0.2">
      <c r="A231" s="254">
        <v>43313</v>
      </c>
      <c r="B231" s="82">
        <v>100.492</v>
      </c>
      <c r="C231" s="255">
        <v>349.54</v>
      </c>
      <c r="D231" s="255">
        <v>356.15</v>
      </c>
      <c r="E231" s="255">
        <v>0.77573044115944301</v>
      </c>
      <c r="F231" s="255">
        <v>450.59466723719299</v>
      </c>
      <c r="G231" s="255">
        <v>459.11566841141598</v>
      </c>
      <c r="H231" s="82">
        <v>-0.91454622127844498</v>
      </c>
      <c r="I231" s="82">
        <v>-0.93608192322796002</v>
      </c>
      <c r="J231" s="82">
        <v>1.1008891322996699</v>
      </c>
      <c r="K231" s="82">
        <v>0.96929800030860502</v>
      </c>
    </row>
    <row r="232" spans="1:11" x14ac:dyDescent="0.2">
      <c r="A232" s="254">
        <v>43344</v>
      </c>
      <c r="B232" s="82">
        <v>100.917</v>
      </c>
      <c r="C232" s="255">
        <v>345.45</v>
      </c>
      <c r="D232" s="255">
        <v>351.8</v>
      </c>
      <c r="E232" s="255">
        <v>0.77901115442510305</v>
      </c>
      <c r="F232" s="255">
        <v>443.44679538630697</v>
      </c>
      <c r="G232" s="255">
        <v>451.598154919389</v>
      </c>
      <c r="H232" s="82">
        <v>-1.5863196727809701</v>
      </c>
      <c r="I232" s="82">
        <v>-1.6373898799921001</v>
      </c>
      <c r="J232" s="82">
        <v>-0.59873060604087602</v>
      </c>
      <c r="K232" s="82">
        <v>0.78076132414579602</v>
      </c>
    </row>
    <row r="233" spans="1:11" x14ac:dyDescent="0.2">
      <c r="A233" s="254">
        <v>43374</v>
      </c>
      <c r="B233" s="82">
        <v>101.44</v>
      </c>
      <c r="C233" s="255">
        <v>344.35</v>
      </c>
      <c r="D233" s="255">
        <v>350.62</v>
      </c>
      <c r="E233" s="255">
        <v>0.78304836157319901</v>
      </c>
      <c r="F233" s="255">
        <v>439.75572505914801</v>
      </c>
      <c r="G233" s="255">
        <v>447.76289333596202</v>
      </c>
      <c r="H233" s="82">
        <v>-0.83235922901275805</v>
      </c>
      <c r="I233" s="82">
        <v>-0.84926422786460998</v>
      </c>
      <c r="J233" s="82">
        <v>-0.37221155761160102</v>
      </c>
      <c r="K233" s="82">
        <v>0.88760640945051394</v>
      </c>
    </row>
    <row r="234" spans="1:11" x14ac:dyDescent="0.2">
      <c r="A234" s="254">
        <v>43405</v>
      </c>
      <c r="B234" s="82">
        <v>102.303</v>
      </c>
      <c r="C234" s="255">
        <v>346.51</v>
      </c>
      <c r="D234" s="255">
        <v>352.7</v>
      </c>
      <c r="E234" s="255">
        <v>0.78971013933382195</v>
      </c>
      <c r="F234" s="255">
        <v>438.78124737299999</v>
      </c>
      <c r="G234" s="255">
        <v>446.61956638612702</v>
      </c>
      <c r="H234" s="82">
        <v>-0.22159522448910199</v>
      </c>
      <c r="I234" s="82">
        <v>-0.25534204974346802</v>
      </c>
      <c r="J234" s="82">
        <v>-0.438423803657428</v>
      </c>
      <c r="K234" s="82">
        <v>1.1423233724517901</v>
      </c>
    </row>
    <row r="235" spans="1:11" x14ac:dyDescent="0.2">
      <c r="A235" s="254">
        <v>43435</v>
      </c>
      <c r="B235" s="82">
        <v>103.02</v>
      </c>
      <c r="C235" s="255">
        <v>347.36</v>
      </c>
      <c r="D235" s="255">
        <v>354.35</v>
      </c>
      <c r="E235" s="255">
        <v>0.79524489559612499</v>
      </c>
      <c r="F235" s="255">
        <v>436.79626480295099</v>
      </c>
      <c r="G235" s="255">
        <v>445.58600999805901</v>
      </c>
      <c r="H235" s="82">
        <v>-0.45238546130516</v>
      </c>
      <c r="I235" s="82">
        <v>-0.23141762382511399</v>
      </c>
      <c r="J235" s="82">
        <v>-0.88130375919063297</v>
      </c>
      <c r="K235" s="82">
        <v>0.52391166306120496</v>
      </c>
    </row>
    <row r="236" spans="1:11" x14ac:dyDescent="0.2">
      <c r="A236" s="254">
        <v>43466</v>
      </c>
      <c r="B236" s="82">
        <v>103.108</v>
      </c>
      <c r="C236" s="255">
        <v>361.87</v>
      </c>
      <c r="D236" s="255">
        <v>372.27</v>
      </c>
      <c r="E236" s="255">
        <v>0.79592419622525001</v>
      </c>
      <c r="F236" s="255">
        <v>454.65384984676302</v>
      </c>
      <c r="G236" s="255">
        <v>467.720420820887</v>
      </c>
      <c r="H236" s="82">
        <v>4.0883099245062597</v>
      </c>
      <c r="I236" s="82">
        <v>4.9674833424246501</v>
      </c>
      <c r="J236" s="82">
        <v>1.25956534631955</v>
      </c>
      <c r="K236" s="82">
        <v>2.4670283528675001</v>
      </c>
    </row>
    <row r="237" spans="1:11" x14ac:dyDescent="0.2">
      <c r="A237" s="254">
        <v>43497</v>
      </c>
      <c r="B237" s="82">
        <v>103.07899999999999</v>
      </c>
      <c r="C237" s="255">
        <v>363.24</v>
      </c>
      <c r="D237" s="255">
        <v>373.6</v>
      </c>
      <c r="E237" s="255">
        <v>0.79570033579065202</v>
      </c>
      <c r="F237" s="255">
        <v>456.50351477992598</v>
      </c>
      <c r="G237" s="255">
        <v>469.52349169083902</v>
      </c>
      <c r="H237" s="82">
        <v>0.40682926885737802</v>
      </c>
      <c r="I237" s="82">
        <v>0.38550184890104899</v>
      </c>
      <c r="J237" s="82">
        <v>1.8269002842761</v>
      </c>
      <c r="K237" s="82">
        <v>2.8785803889820998</v>
      </c>
    </row>
    <row r="238" spans="1:11" x14ac:dyDescent="0.2">
      <c r="A238" s="254">
        <v>43525</v>
      </c>
      <c r="B238" s="82">
        <v>103.476</v>
      </c>
      <c r="C238" s="255">
        <v>366.41</v>
      </c>
      <c r="D238" s="255">
        <v>372.83</v>
      </c>
      <c r="E238" s="255">
        <v>0.79876490794704502</v>
      </c>
      <c r="F238" s="255">
        <v>458.72070286829802</v>
      </c>
      <c r="G238" s="255">
        <v>466.75811154277301</v>
      </c>
      <c r="H238" s="82">
        <v>0.48568916045272897</v>
      </c>
      <c r="I238" s="82">
        <v>-0.58897588661799305</v>
      </c>
      <c r="J238" s="82">
        <v>1.44934913295629</v>
      </c>
      <c r="K238" s="82">
        <v>2.62402555840817</v>
      </c>
    </row>
    <row r="239" spans="1:11" x14ac:dyDescent="0.2">
      <c r="A239" s="254">
        <v>43556</v>
      </c>
      <c r="B239" s="82">
        <v>103.53100000000001</v>
      </c>
      <c r="C239" s="255">
        <v>366.99</v>
      </c>
      <c r="D239" s="255">
        <v>373.7</v>
      </c>
      <c r="E239" s="255">
        <v>0.79918947084024905</v>
      </c>
      <c r="F239" s="255">
        <v>459.20274652036602</v>
      </c>
      <c r="G239" s="255">
        <v>467.59875303049301</v>
      </c>
      <c r="H239" s="82">
        <v>0.10508434632527899</v>
      </c>
      <c r="I239" s="82">
        <v>0.180102170038654</v>
      </c>
      <c r="J239" s="82">
        <v>1.0952039974579699</v>
      </c>
      <c r="K239" s="82">
        <v>2.4427027723340702</v>
      </c>
    </row>
    <row r="240" spans="1:11" x14ac:dyDescent="0.2">
      <c r="A240" s="254">
        <v>43586</v>
      </c>
      <c r="B240" s="82">
        <v>103.233</v>
      </c>
      <c r="C240" s="255">
        <v>367.13</v>
      </c>
      <c r="D240" s="255">
        <v>377.49</v>
      </c>
      <c r="E240" s="255">
        <v>0.79688911189162104</v>
      </c>
      <c r="F240" s="255">
        <v>460.70399823699802</v>
      </c>
      <c r="G240" s="255">
        <v>473.70455232338497</v>
      </c>
      <c r="H240" s="82">
        <v>0.326925683264712</v>
      </c>
      <c r="I240" s="82">
        <v>1.3057774969073901</v>
      </c>
      <c r="J240" s="82">
        <v>1.68241559089868</v>
      </c>
      <c r="K240" s="82">
        <v>2.30608726061359</v>
      </c>
    </row>
    <row r="241" spans="1:11" x14ac:dyDescent="0.2">
      <c r="A241" s="254">
        <v>43617</v>
      </c>
      <c r="B241" s="82">
        <v>103.29900000000001</v>
      </c>
      <c r="C241" s="255">
        <v>367.39</v>
      </c>
      <c r="D241" s="255">
        <v>376.63</v>
      </c>
      <c r="E241" s="255">
        <v>0.79739858736346503</v>
      </c>
      <c r="F241" s="255">
        <v>460.73570460507801</v>
      </c>
      <c r="G241" s="255">
        <v>472.32338502792902</v>
      </c>
      <c r="H241" s="82">
        <v>6.8821560485377003E-3</v>
      </c>
      <c r="I241" s="82">
        <v>-0.29156724137062701</v>
      </c>
      <c r="J241" s="82">
        <v>2.1530200807479098</v>
      </c>
      <c r="K241" s="82">
        <v>2.51191598353748</v>
      </c>
    </row>
    <row r="242" spans="1:11" x14ac:dyDescent="0.2">
      <c r="A242" s="254">
        <v>43647</v>
      </c>
      <c r="B242" s="82">
        <v>103.687</v>
      </c>
      <c r="C242" s="255">
        <v>370.18</v>
      </c>
      <c r="D242" s="255">
        <v>380.72</v>
      </c>
      <c r="E242" s="255">
        <v>0.80039368559187896</v>
      </c>
      <c r="F242" s="255">
        <v>462.49740179578902</v>
      </c>
      <c r="G242" s="255">
        <v>475.66592147520902</v>
      </c>
      <c r="H242" s="82">
        <v>0.38236610991999598</v>
      </c>
      <c r="I242" s="82">
        <v>0.70767964348892298</v>
      </c>
      <c r="J242" s="82">
        <v>1.7028568256274501</v>
      </c>
      <c r="K242" s="82">
        <v>2.6349852967917999</v>
      </c>
    </row>
    <row r="243" spans="1:11" x14ac:dyDescent="0.2">
      <c r="A243" s="254">
        <v>43678</v>
      </c>
      <c r="B243" s="82">
        <v>103.67</v>
      </c>
      <c r="C243" s="255">
        <v>370.24</v>
      </c>
      <c r="D243" s="255">
        <v>379.67</v>
      </c>
      <c r="E243" s="255">
        <v>0.80026245706125299</v>
      </c>
      <c r="F243" s="255">
        <v>462.64821838526098</v>
      </c>
      <c r="G243" s="255">
        <v>474.43185251278101</v>
      </c>
      <c r="H243" s="82">
        <v>3.2609175508024897E-2</v>
      </c>
      <c r="I243" s="82">
        <v>-0.25944027240818501</v>
      </c>
      <c r="J243" s="82">
        <v>2.67503191326561</v>
      </c>
      <c r="K243" s="82">
        <v>3.3360186016653701</v>
      </c>
    </row>
    <row r="244" spans="1:11" x14ac:dyDescent="0.2">
      <c r="A244" s="254">
        <v>43709</v>
      </c>
      <c r="B244" s="82">
        <v>103.94199999999999</v>
      </c>
      <c r="C244" s="255">
        <v>363.95</v>
      </c>
      <c r="D244" s="255">
        <v>374.46</v>
      </c>
      <c r="E244" s="255">
        <v>0.80236211355127596</v>
      </c>
      <c r="F244" s="255">
        <v>453.59818696965601</v>
      </c>
      <c r="G244" s="255">
        <v>466.69701083296502</v>
      </c>
      <c r="H244" s="82">
        <v>-1.9561366619310101</v>
      </c>
      <c r="I244" s="82">
        <v>-1.6303377690282801</v>
      </c>
      <c r="J244" s="82">
        <v>2.2892017010756001</v>
      </c>
      <c r="K244" s="82">
        <v>3.3434272813338999</v>
      </c>
    </row>
    <row r="245" spans="1:11" x14ac:dyDescent="0.2">
      <c r="A245" s="254">
        <v>43739</v>
      </c>
      <c r="B245" s="82">
        <v>104.503</v>
      </c>
      <c r="C245" s="255">
        <v>362.75</v>
      </c>
      <c r="D245" s="255">
        <v>373.22</v>
      </c>
      <c r="E245" s="255">
        <v>0.80669265506194798</v>
      </c>
      <c r="F245" s="255">
        <v>449.67559543745199</v>
      </c>
      <c r="G245" s="255">
        <v>462.65451613829299</v>
      </c>
      <c r="H245" s="82">
        <v>-0.86477231278417899</v>
      </c>
      <c r="I245" s="82">
        <v>-0.86619254052148198</v>
      </c>
      <c r="J245" s="82">
        <v>2.2557683306951799</v>
      </c>
      <c r="K245" s="82">
        <v>3.32578313745109</v>
      </c>
    </row>
    <row r="246" spans="1:11" x14ac:dyDescent="0.2">
      <c r="A246" s="254">
        <v>43770</v>
      </c>
      <c r="B246" s="82">
        <v>105.346</v>
      </c>
      <c r="C246" s="255">
        <v>367.62</v>
      </c>
      <c r="D246" s="255">
        <v>375.78</v>
      </c>
      <c r="E246" s="255">
        <v>0.813200046315952</v>
      </c>
      <c r="F246" s="255">
        <v>452.06588669716899</v>
      </c>
      <c r="G246" s="255">
        <v>462.10031799973399</v>
      </c>
      <c r="H246" s="82">
        <v>0.53155903588506503</v>
      </c>
      <c r="I246" s="82">
        <v>-0.119786605172334</v>
      </c>
      <c r="J246" s="82">
        <v>3.02762239810956</v>
      </c>
      <c r="K246" s="82">
        <v>3.4662054192723599</v>
      </c>
    </row>
    <row r="247" spans="1:11" x14ac:dyDescent="0.2">
      <c r="A247" s="254">
        <v>43800</v>
      </c>
      <c r="B247" s="82">
        <v>105.934</v>
      </c>
      <c r="C247" s="255">
        <v>369.89</v>
      </c>
      <c r="D247" s="255">
        <v>378.13</v>
      </c>
      <c r="E247" s="255">
        <v>0.81773900961056001</v>
      </c>
      <c r="F247" s="255">
        <v>452.33258491136002</v>
      </c>
      <c r="G247" s="255">
        <v>462.409149564823</v>
      </c>
      <c r="H247" s="82">
        <v>5.8995430099595403E-2</v>
      </c>
      <c r="I247" s="82">
        <v>6.6832147276163503E-2</v>
      </c>
      <c r="J247" s="82">
        <v>3.5568802575310001</v>
      </c>
      <c r="K247" s="82">
        <v>3.7755089229210901</v>
      </c>
    </row>
    <row r="248" spans="1:11" x14ac:dyDescent="0.2">
      <c r="A248" s="254">
        <v>43831</v>
      </c>
      <c r="B248" s="82">
        <v>106.447</v>
      </c>
      <c r="C248" s="255">
        <v>386.65</v>
      </c>
      <c r="D248" s="255">
        <v>396.18</v>
      </c>
      <c r="E248" s="255">
        <v>0.82169902350534596</v>
      </c>
      <c r="F248" s="255">
        <v>470.54942130825702</v>
      </c>
      <c r="G248" s="255">
        <v>482.14734186966302</v>
      </c>
      <c r="H248" s="82">
        <v>4.0273102147762696</v>
      </c>
      <c r="I248" s="82">
        <v>4.2685557419041702</v>
      </c>
      <c r="J248" s="82">
        <v>3.4961919858044901</v>
      </c>
      <c r="K248" s="82">
        <v>3.08451810238595</v>
      </c>
    </row>
    <row r="249" spans="1:11" x14ac:dyDescent="0.2">
      <c r="A249" s="254">
        <v>43862</v>
      </c>
      <c r="B249" s="82">
        <v>106.889</v>
      </c>
      <c r="C249" s="255">
        <v>387.35</v>
      </c>
      <c r="D249" s="255">
        <v>397.62</v>
      </c>
      <c r="E249" s="255">
        <v>0.82511096530163297</v>
      </c>
      <c r="F249" s="255">
        <v>469.45200862577099</v>
      </c>
      <c r="G249" s="255">
        <v>481.898819335947</v>
      </c>
      <c r="H249" s="82">
        <v>-0.23321943090160999</v>
      </c>
      <c r="I249" s="82">
        <v>-5.1544934947156403E-2</v>
      </c>
      <c r="J249" s="82">
        <v>2.83644997828481</v>
      </c>
      <c r="K249" s="82">
        <v>2.63572065383604</v>
      </c>
    </row>
    <row r="250" spans="1:11" x14ac:dyDescent="0.2">
      <c r="A250" s="254">
        <v>43891</v>
      </c>
      <c r="B250" s="82">
        <v>106.83799999999999</v>
      </c>
      <c r="C250" s="255">
        <v>394.42</v>
      </c>
      <c r="D250" s="255">
        <v>399.28</v>
      </c>
      <c r="E250" s="255">
        <v>0.82471727970975295</v>
      </c>
      <c r="F250" s="255">
        <v>478.24874014863599</v>
      </c>
      <c r="G250" s="255">
        <v>484.14166869465902</v>
      </c>
      <c r="H250" s="82">
        <v>1.8738297762568501</v>
      </c>
      <c r="I250" s="82">
        <v>0.46541914375368698</v>
      </c>
      <c r="J250" s="82">
        <v>4.2570647363925396</v>
      </c>
      <c r="K250" s="82">
        <v>3.7243181686608802</v>
      </c>
    </row>
    <row r="251" spans="1:11" x14ac:dyDescent="0.2">
      <c r="A251" s="254">
        <v>43922</v>
      </c>
      <c r="B251" s="82">
        <v>105.755</v>
      </c>
      <c r="C251" s="255">
        <v>397.42</v>
      </c>
      <c r="D251" s="255">
        <v>403.62</v>
      </c>
      <c r="E251" s="255">
        <v>0.81635725037631701</v>
      </c>
      <c r="F251" s="255">
        <v>486.821180086048</v>
      </c>
      <c r="G251" s="255">
        <v>494.41589428395798</v>
      </c>
      <c r="H251" s="82">
        <v>1.79246471924785</v>
      </c>
      <c r="I251" s="82">
        <v>2.1221527196781902</v>
      </c>
      <c r="J251" s="82">
        <v>6.0144312670083799</v>
      </c>
      <c r="K251" s="82">
        <v>5.7350754422812198</v>
      </c>
    </row>
    <row r="252" spans="1:11" x14ac:dyDescent="0.2">
      <c r="A252" s="254">
        <v>43952</v>
      </c>
      <c r="B252" s="82">
        <v>106.16200000000001</v>
      </c>
      <c r="C252" s="255">
        <v>394.88</v>
      </c>
      <c r="D252" s="255">
        <v>408.02</v>
      </c>
      <c r="E252" s="255">
        <v>0.81949901578602002</v>
      </c>
      <c r="F252" s="255">
        <v>481.85536821084702</v>
      </c>
      <c r="G252" s="255">
        <v>497.88955464290399</v>
      </c>
      <c r="H252" s="82">
        <v>-1.0200484445485201</v>
      </c>
      <c r="I252" s="82">
        <v>0.70257861834652802</v>
      </c>
      <c r="J252" s="82">
        <v>4.5910975495743198</v>
      </c>
      <c r="K252" s="82">
        <v>5.1055034622104998</v>
      </c>
    </row>
    <row r="253" spans="1:11" x14ac:dyDescent="0.2">
      <c r="A253" s="254">
        <v>43983</v>
      </c>
      <c r="B253" s="82">
        <v>106.74299999999999</v>
      </c>
      <c r="C253" s="255">
        <v>395.54</v>
      </c>
      <c r="D253" s="255">
        <v>407.28</v>
      </c>
      <c r="E253" s="255">
        <v>0.82398394380331197</v>
      </c>
      <c r="F253" s="255">
        <v>480.03362562416299</v>
      </c>
      <c r="G253" s="255">
        <v>494.28147606868799</v>
      </c>
      <c r="H253" s="82">
        <v>-0.37806833893933001</v>
      </c>
      <c r="I253" s="82">
        <v>-0.72467448665469703</v>
      </c>
      <c r="J253" s="82">
        <v>4.1885013091454804</v>
      </c>
      <c r="K253" s="82">
        <v>4.6489527592332296</v>
      </c>
    </row>
    <row r="254" spans="1:11" x14ac:dyDescent="0.2">
      <c r="A254" s="254">
        <v>44013</v>
      </c>
      <c r="B254" s="82">
        <v>107.444</v>
      </c>
      <c r="C254" s="255">
        <v>398.09</v>
      </c>
      <c r="D254" s="255">
        <v>405.2</v>
      </c>
      <c r="E254" s="255">
        <v>0.82939519086031899</v>
      </c>
      <c r="F254" s="255">
        <v>479.976257864562</v>
      </c>
      <c r="G254" s="255">
        <v>488.548769591601</v>
      </c>
      <c r="H254" s="82">
        <v>-1.19507793909568E-2</v>
      </c>
      <c r="I254" s="82">
        <v>-1.1598060527541301</v>
      </c>
      <c r="J254" s="82">
        <v>3.7792333537238498</v>
      </c>
      <c r="K254" s="82">
        <v>2.7083815625129799</v>
      </c>
    </row>
    <row r="255" spans="1:11" x14ac:dyDescent="0.2">
      <c r="A255" s="254">
        <v>44044</v>
      </c>
      <c r="B255" s="82">
        <v>107.867</v>
      </c>
      <c r="C255" s="255">
        <v>396.88</v>
      </c>
      <c r="D255" s="255">
        <v>404.13</v>
      </c>
      <c r="E255" s="255">
        <v>0.83266046547531802</v>
      </c>
      <c r="F255" s="255">
        <v>476.64085957707198</v>
      </c>
      <c r="G255" s="255">
        <v>485.347889994159</v>
      </c>
      <c r="H255" s="82">
        <v>-0.69490901536038996</v>
      </c>
      <c r="I255" s="82">
        <v>-0.65518118080974996</v>
      </c>
      <c r="J255" s="82">
        <v>3.0244666759223802</v>
      </c>
      <c r="K255" s="82">
        <v>2.3008652188007299</v>
      </c>
    </row>
    <row r="256" spans="1:11" x14ac:dyDescent="0.2">
      <c r="A256" s="254">
        <v>44075</v>
      </c>
      <c r="B256" s="82">
        <v>108.114</v>
      </c>
      <c r="C256" s="255">
        <v>392</v>
      </c>
      <c r="D256" s="255">
        <v>402.82</v>
      </c>
      <c r="E256" s="255">
        <v>0.83456713883206601</v>
      </c>
      <c r="F256" s="255">
        <v>469.704571100875</v>
      </c>
      <c r="G256" s="255">
        <v>482.66937584401597</v>
      </c>
      <c r="H256" s="82">
        <v>-1.4552442025955299</v>
      </c>
      <c r="I256" s="82">
        <v>-0.55187509935918899</v>
      </c>
      <c r="J256" s="82">
        <v>3.55080434488073</v>
      </c>
      <c r="K256" s="82">
        <v>3.4224271080169002</v>
      </c>
    </row>
    <row r="257" spans="1:11" x14ac:dyDescent="0.2">
      <c r="A257" s="254">
        <v>44105</v>
      </c>
      <c r="B257" s="82">
        <v>108.774</v>
      </c>
      <c r="C257" s="255">
        <v>390.64</v>
      </c>
      <c r="D257" s="255">
        <v>401.84</v>
      </c>
      <c r="E257" s="255">
        <v>0.83966189355050402</v>
      </c>
      <c r="F257" s="255">
        <v>465.23487965874199</v>
      </c>
      <c r="G257" s="255">
        <v>478.57358192215003</v>
      </c>
      <c r="H257" s="82">
        <v>-0.95159632610283296</v>
      </c>
      <c r="I257" s="82">
        <v>-0.848571325807423</v>
      </c>
      <c r="J257" s="82">
        <v>3.4601131080182399</v>
      </c>
      <c r="K257" s="82">
        <v>3.4408106326793999</v>
      </c>
    </row>
    <row r="258" spans="1:11" x14ac:dyDescent="0.2">
      <c r="A258" s="254">
        <v>44136</v>
      </c>
      <c r="B258" s="82">
        <v>108.85599999999999</v>
      </c>
      <c r="C258" s="255">
        <v>396.18</v>
      </c>
      <c r="D258" s="255">
        <v>405.6</v>
      </c>
      <c r="E258" s="255">
        <v>0.84029487822764304</v>
      </c>
      <c r="F258" s="255">
        <v>471.47734713750299</v>
      </c>
      <c r="G258" s="255">
        <v>482.68769750863498</v>
      </c>
      <c r="H258" s="82">
        <v>1.3417883636196399</v>
      </c>
      <c r="I258" s="82">
        <v>0.85966207536172201</v>
      </c>
      <c r="J258" s="82">
        <v>4.2939449782763299</v>
      </c>
      <c r="K258" s="82">
        <v>4.4551753606265603</v>
      </c>
    </row>
    <row r="259" spans="1:11" x14ac:dyDescent="0.2">
      <c r="A259" s="254">
        <v>44166</v>
      </c>
      <c r="B259" s="82">
        <v>109.271</v>
      </c>
      <c r="C259" s="255">
        <v>398.34</v>
      </c>
      <c r="D259" s="255">
        <v>408.01</v>
      </c>
      <c r="E259" s="255">
        <v>0.84349839823999395</v>
      </c>
      <c r="F259" s="255">
        <v>472.24748835464101</v>
      </c>
      <c r="G259" s="255">
        <v>483.71164764667702</v>
      </c>
      <c r="H259" s="82">
        <v>0.16334638807444801</v>
      </c>
      <c r="I259" s="82">
        <v>0.212135122425194</v>
      </c>
      <c r="J259" s="82">
        <v>4.4027125410794499</v>
      </c>
      <c r="K259" s="82">
        <v>4.6068504703899302</v>
      </c>
    </row>
    <row r="260" spans="1:11" x14ac:dyDescent="0.2">
      <c r="A260" s="254">
        <v>44197</v>
      </c>
      <c r="B260" s="82">
        <v>110.21</v>
      </c>
      <c r="C260" s="255">
        <v>415.63</v>
      </c>
      <c r="D260" s="255">
        <v>428.77</v>
      </c>
      <c r="E260" s="255">
        <v>0.850746844725771</v>
      </c>
      <c r="F260" s="255">
        <v>488.54721304781799</v>
      </c>
      <c r="G260" s="255">
        <v>503.99246574721002</v>
      </c>
      <c r="H260" s="82">
        <v>3.4515217328029899</v>
      </c>
      <c r="I260" s="82">
        <v>4.1927495852544201</v>
      </c>
      <c r="J260" s="82">
        <v>3.8248462169015802</v>
      </c>
      <c r="K260" s="82">
        <v>4.5307983640097103</v>
      </c>
    </row>
    <row r="261" spans="1:11" x14ac:dyDescent="0.2">
      <c r="A261" s="254">
        <v>44228</v>
      </c>
      <c r="B261" s="82">
        <v>110.907</v>
      </c>
      <c r="C261" s="255">
        <v>416.16</v>
      </c>
      <c r="D261" s="255">
        <v>429.72</v>
      </c>
      <c r="E261" s="255">
        <v>0.85612721448145401</v>
      </c>
      <c r="F261" s="255">
        <v>486.09598312099303</v>
      </c>
      <c r="G261" s="255">
        <v>501.93475073710403</v>
      </c>
      <c r="H261" s="82">
        <v>-0.50173859585288505</v>
      </c>
      <c r="I261" s="82">
        <v>-0.408282891105338</v>
      </c>
      <c r="J261" s="82">
        <v>3.5454048953682298</v>
      </c>
      <c r="K261" s="82">
        <v>4.1577050196484704</v>
      </c>
    </row>
    <row r="262" spans="1:11" x14ac:dyDescent="0.2">
      <c r="A262" s="254">
        <v>44256</v>
      </c>
      <c r="B262" s="82">
        <v>111.824</v>
      </c>
      <c r="C262" s="255">
        <v>421.28</v>
      </c>
      <c r="D262" s="255">
        <v>427.45</v>
      </c>
      <c r="E262" s="255">
        <v>0.86320583580995003</v>
      </c>
      <c r="F262" s="255">
        <v>488.04118614966399</v>
      </c>
      <c r="G262" s="255">
        <v>495.18895988338801</v>
      </c>
      <c r="H262" s="82">
        <v>0.40016850503088502</v>
      </c>
      <c r="I262" s="82">
        <v>-1.34395772434756</v>
      </c>
      <c r="J262" s="82">
        <v>2.0475633658719099</v>
      </c>
      <c r="K262" s="82">
        <v>2.2818302788344198</v>
      </c>
    </row>
    <row r="263" spans="1:11" x14ac:dyDescent="0.2">
      <c r="A263" s="254">
        <v>44287</v>
      </c>
      <c r="B263" s="82">
        <v>112.19</v>
      </c>
      <c r="C263" s="255">
        <v>421.11</v>
      </c>
      <c r="D263" s="255">
        <v>427.66</v>
      </c>
      <c r="E263" s="255">
        <v>0.86603110888108403</v>
      </c>
      <c r="F263" s="255">
        <v>486.25274044032398</v>
      </c>
      <c r="G263" s="255">
        <v>493.81597914252598</v>
      </c>
      <c r="H263" s="82">
        <v>-0.36645384858785501</v>
      </c>
      <c r="I263" s="82">
        <v>-0.27726400467114098</v>
      </c>
      <c r="J263" s="82">
        <v>-0.116765594632318</v>
      </c>
      <c r="K263" s="82">
        <v>-0.121338158495277</v>
      </c>
    </row>
    <row r="264" spans="1:11" x14ac:dyDescent="0.2">
      <c r="A264" s="254">
        <v>44317</v>
      </c>
      <c r="B264" s="82">
        <v>112.419</v>
      </c>
      <c r="C264" s="255">
        <v>419.28</v>
      </c>
      <c r="D264" s="255">
        <v>433.13</v>
      </c>
      <c r="E264" s="255">
        <v>0.867798834381875</v>
      </c>
      <c r="F264" s="255">
        <v>483.153449150055</v>
      </c>
      <c r="G264" s="255">
        <v>499.11336918136601</v>
      </c>
      <c r="H264" s="82">
        <v>-0.63738279139840004</v>
      </c>
      <c r="I264" s="82">
        <v>1.0727457722284499</v>
      </c>
      <c r="J264" s="82">
        <v>0.26939223361297499</v>
      </c>
      <c r="K264" s="82">
        <v>0.245800404336594</v>
      </c>
    </row>
    <row r="265" spans="1:11" x14ac:dyDescent="0.2">
      <c r="A265" s="254">
        <v>44348</v>
      </c>
      <c r="B265" s="82">
        <v>113.018</v>
      </c>
      <c r="C265" s="255">
        <v>418.48</v>
      </c>
      <c r="D265" s="255">
        <v>431.97</v>
      </c>
      <c r="E265" s="255">
        <v>0.87242271025512397</v>
      </c>
      <c r="F265" s="255">
        <v>479.67572952980902</v>
      </c>
      <c r="G265" s="255">
        <v>495.13841733175201</v>
      </c>
      <c r="H265" s="82">
        <v>-0.719796086804947</v>
      </c>
      <c r="I265" s="82">
        <v>-0.79640260010129804</v>
      </c>
      <c r="J265" s="82">
        <v>-7.4556463391062297E-2</v>
      </c>
      <c r="K265" s="82">
        <v>0.17337110625304</v>
      </c>
    </row>
    <row r="266" spans="1:11" x14ac:dyDescent="0.2">
      <c r="A266" s="254">
        <v>44378</v>
      </c>
      <c r="B266" s="82">
        <v>113.682</v>
      </c>
      <c r="C266" s="255">
        <v>422.96</v>
      </c>
      <c r="D266" s="255">
        <v>435.4</v>
      </c>
      <c r="E266" s="255">
        <v>0.87754834227488498</v>
      </c>
      <c r="F266" s="255">
        <v>481.979145335233</v>
      </c>
      <c r="G266" s="255">
        <v>496.15500255097498</v>
      </c>
      <c r="H266" s="82">
        <v>0.48020270020368</v>
      </c>
      <c r="I266" s="82">
        <v>0.20531333938926799</v>
      </c>
      <c r="J266" s="82">
        <v>0.41728886332468301</v>
      </c>
      <c r="K266" s="82">
        <v>1.5569035135903899</v>
      </c>
    </row>
    <row r="267" spans="1:11" x14ac:dyDescent="0.2">
      <c r="A267" s="254">
        <v>44409</v>
      </c>
      <c r="B267" s="82">
        <v>113.899</v>
      </c>
      <c r="C267" s="255">
        <v>422.76</v>
      </c>
      <c r="D267" s="255">
        <v>434.23</v>
      </c>
      <c r="E267" s="255">
        <v>0.87922343587170504</v>
      </c>
      <c r="F267" s="255">
        <v>480.83340679022598</v>
      </c>
      <c r="G267" s="255">
        <v>493.879009912291</v>
      </c>
      <c r="H267" s="82">
        <v>-0.237715377541903</v>
      </c>
      <c r="I267" s="82">
        <v>-0.45872612933111101</v>
      </c>
      <c r="J267" s="82">
        <v>0.879602981765926</v>
      </c>
      <c r="K267" s="82">
        <v>1.75773297752133</v>
      </c>
    </row>
    <row r="268" spans="1:11" x14ac:dyDescent="0.2">
      <c r="A268" s="254">
        <v>44440</v>
      </c>
      <c r="B268" s="82">
        <v>114.601</v>
      </c>
      <c r="C268" s="255">
        <v>421.87</v>
      </c>
      <c r="D268" s="255">
        <v>432.04</v>
      </c>
      <c r="E268" s="255">
        <v>0.884642402254043</v>
      </c>
      <c r="F268" s="255">
        <v>476.881956963726</v>
      </c>
      <c r="G268" s="255">
        <v>488.37812759051002</v>
      </c>
      <c r="H268" s="82">
        <v>-0.82179186610135102</v>
      </c>
      <c r="I268" s="82">
        <v>-1.1138117254179201</v>
      </c>
      <c r="J268" s="82">
        <v>1.52806387343205</v>
      </c>
      <c r="K268" s="82">
        <v>1.1827457949886699</v>
      </c>
    </row>
    <row r="269" spans="1:11" x14ac:dyDescent="0.2">
      <c r="A269" s="254">
        <v>44470</v>
      </c>
      <c r="B269" s="82">
        <v>115.56100000000001</v>
      </c>
      <c r="C269" s="255">
        <v>421.71</v>
      </c>
      <c r="D269" s="255">
        <v>431.96</v>
      </c>
      <c r="E269" s="255">
        <v>0.89205295457177103</v>
      </c>
      <c r="F269" s="255">
        <v>472.74099350126801</v>
      </c>
      <c r="G269" s="255">
        <v>484.231342754043</v>
      </c>
      <c r="H269" s="82">
        <v>-0.86834140021230199</v>
      </c>
      <c r="I269" s="82">
        <v>-0.84909306993848899</v>
      </c>
      <c r="J269" s="82">
        <v>1.6134030724505499</v>
      </c>
      <c r="K269" s="82">
        <v>1.1822133618761199</v>
      </c>
    </row>
    <row r="270" spans="1:11" x14ac:dyDescent="0.2">
      <c r="A270" s="254">
        <v>44501</v>
      </c>
      <c r="B270" s="82">
        <v>116.884</v>
      </c>
      <c r="C270" s="255">
        <v>426.14</v>
      </c>
      <c r="D270" s="255">
        <v>435.7</v>
      </c>
      <c r="E270" s="255">
        <v>0.902265621984639</v>
      </c>
      <c r="F270" s="255">
        <v>472.299940967113</v>
      </c>
      <c r="G270" s="255">
        <v>482.89549040073899</v>
      </c>
      <c r="H270" s="82">
        <v>-9.3296866617897906E-2</v>
      </c>
      <c r="I270" s="82">
        <v>-0.27587069141508103</v>
      </c>
      <c r="J270" s="82">
        <v>0.17447154876137899</v>
      </c>
      <c r="K270" s="82">
        <v>4.3049137812367598E-2</v>
      </c>
    </row>
    <row r="271" spans="1:11" x14ac:dyDescent="0.2">
      <c r="A271" s="254">
        <v>44531</v>
      </c>
      <c r="B271" s="82">
        <v>117.30800000000001</v>
      </c>
      <c r="C271" s="255">
        <v>428.93</v>
      </c>
      <c r="D271" s="255">
        <v>438.56</v>
      </c>
      <c r="E271" s="255">
        <v>0.90553861592496798</v>
      </c>
      <c r="F271" s="255">
        <v>473.67389137995701</v>
      </c>
      <c r="G271" s="255">
        <v>484.30844614178102</v>
      </c>
      <c r="H271" s="82">
        <v>0.29090632745600897</v>
      </c>
      <c r="I271" s="82">
        <v>0.29260073227621602</v>
      </c>
      <c r="J271" s="82">
        <v>0.302045656248073</v>
      </c>
      <c r="K271" s="82">
        <v>0.123378979606437</v>
      </c>
    </row>
    <row r="272" spans="1:11" x14ac:dyDescent="0.2">
      <c r="A272" s="254">
        <v>44562</v>
      </c>
      <c r="B272" s="82">
        <v>118.002</v>
      </c>
      <c r="C272" s="255">
        <v>453.39</v>
      </c>
      <c r="D272" s="255">
        <v>466.75</v>
      </c>
      <c r="E272" s="255">
        <v>0.91089582770465904</v>
      </c>
      <c r="F272" s="255">
        <v>497.740780241013</v>
      </c>
      <c r="G272" s="255">
        <v>512.40766046338194</v>
      </c>
      <c r="H272" s="82">
        <v>5.0808983351270598</v>
      </c>
      <c r="I272" s="82">
        <v>5.8019253113284401</v>
      </c>
      <c r="J272" s="82">
        <v>1.8818175495958001</v>
      </c>
      <c r="K272" s="82">
        <v>1.6697064516025799</v>
      </c>
    </row>
    <row r="273" spans="1:11" x14ac:dyDescent="0.2">
      <c r="A273" s="254">
        <v>44593</v>
      </c>
      <c r="B273" s="82">
        <v>118.98099999999999</v>
      </c>
      <c r="C273" s="255">
        <v>456.82</v>
      </c>
      <c r="D273" s="255">
        <v>470.43</v>
      </c>
      <c r="E273" s="255">
        <v>0.91845304720367404</v>
      </c>
      <c r="F273" s="255">
        <v>497.37980770038899</v>
      </c>
      <c r="G273" s="255">
        <v>512.19820265420503</v>
      </c>
      <c r="H273" s="82">
        <v>-7.2522195277802098E-2</v>
      </c>
      <c r="I273" s="82">
        <v>-4.0877181458853801E-2</v>
      </c>
      <c r="J273" s="82">
        <v>2.3213161538484099</v>
      </c>
      <c r="K273" s="82">
        <v>2.0447781115033399</v>
      </c>
    </row>
    <row r="274" spans="1:11" x14ac:dyDescent="0.2">
      <c r="A274" s="254">
        <v>44621</v>
      </c>
      <c r="B274" s="82">
        <v>120.15900000000001</v>
      </c>
      <c r="C274" s="255">
        <v>460.63</v>
      </c>
      <c r="D274" s="255">
        <v>472.49</v>
      </c>
      <c r="E274" s="255">
        <v>0.92754641244355296</v>
      </c>
      <c r="F274" s="255">
        <v>496.61126798658398</v>
      </c>
      <c r="G274" s="255">
        <v>509.39769014389299</v>
      </c>
      <c r="H274" s="82">
        <v>-0.15451767480430001</v>
      </c>
      <c r="I274" s="82">
        <v>-0.54676343958264295</v>
      </c>
      <c r="J274" s="82">
        <v>1.7560161068645099</v>
      </c>
      <c r="K274" s="82">
        <v>2.8693552182283102</v>
      </c>
    </row>
    <row r="275" spans="1:11" x14ac:dyDescent="0.2">
      <c r="A275" s="254">
        <v>44652</v>
      </c>
      <c r="B275" s="82">
        <v>120.809</v>
      </c>
      <c r="C275" s="255">
        <v>462.54</v>
      </c>
      <c r="D275" s="255">
        <v>473.94</v>
      </c>
      <c r="E275" s="255">
        <v>0.93256397390867996</v>
      </c>
      <c r="F275" s="255">
        <v>495.98742063919099</v>
      </c>
      <c r="G275" s="255">
        <v>508.21178306252</v>
      </c>
      <c r="H275" s="82">
        <v>-0.125620860340692</v>
      </c>
      <c r="I275" s="82">
        <v>-0.23280574378684599</v>
      </c>
      <c r="J275" s="82">
        <v>2.0019795035090699</v>
      </c>
      <c r="K275" s="82">
        <v>2.91521630081539</v>
      </c>
    </row>
    <row r="276" spans="1:11" x14ac:dyDescent="0.2">
      <c r="A276" s="254">
        <v>44682</v>
      </c>
      <c r="B276" s="82">
        <v>121.02200000000001</v>
      </c>
      <c r="C276" s="255">
        <v>467.51</v>
      </c>
      <c r="D276" s="255">
        <v>480.45</v>
      </c>
      <c r="E276" s="255">
        <v>0.934208190204176</v>
      </c>
      <c r="F276" s="255">
        <v>500.43449083637699</v>
      </c>
      <c r="G276" s="255">
        <v>514.28579307894404</v>
      </c>
      <c r="H276" s="82">
        <v>0.89660947276746195</v>
      </c>
      <c r="I276" s="82">
        <v>1.1951730004805501</v>
      </c>
      <c r="J276" s="82">
        <v>3.5767190975708201</v>
      </c>
      <c r="K276" s="82">
        <v>3.0398752737205998</v>
      </c>
    </row>
    <row r="277" spans="1:11" x14ac:dyDescent="0.2">
      <c r="A277" s="254">
        <v>44713</v>
      </c>
      <c r="B277" s="82">
        <v>122.044</v>
      </c>
      <c r="C277" s="255">
        <v>467.44</v>
      </c>
      <c r="D277" s="255">
        <v>480.05</v>
      </c>
      <c r="E277" s="255">
        <v>0.94209734069242401</v>
      </c>
      <c r="F277" s="255">
        <v>496.16953557733302</v>
      </c>
      <c r="G277" s="255">
        <v>509.55456433745201</v>
      </c>
      <c r="H277" s="82">
        <v>-0.85225046177692698</v>
      </c>
      <c r="I277" s="82">
        <v>-0.91996100323269403</v>
      </c>
      <c r="J277" s="82">
        <v>3.4385325402415101</v>
      </c>
      <c r="K277" s="82">
        <v>2.91153877402335</v>
      </c>
    </row>
    <row r="278" spans="1:11" x14ac:dyDescent="0.2">
      <c r="A278" s="254">
        <v>44743</v>
      </c>
      <c r="B278" s="82">
        <v>122.94799999999999</v>
      </c>
      <c r="C278" s="255">
        <v>473.57</v>
      </c>
      <c r="D278" s="255">
        <v>485.38</v>
      </c>
      <c r="E278" s="255">
        <v>0.94907561079161695</v>
      </c>
      <c r="F278" s="255">
        <v>498.98026523408299</v>
      </c>
      <c r="G278" s="255">
        <v>511.42395240264199</v>
      </c>
      <c r="H278" s="82">
        <v>0.56648573828286297</v>
      </c>
      <c r="I278" s="82">
        <v>0.366867102372126</v>
      </c>
      <c r="J278" s="82">
        <v>3.52735591641096</v>
      </c>
      <c r="K278" s="82">
        <v>3.0774555881047698</v>
      </c>
    </row>
    <row r="279" spans="1:11" x14ac:dyDescent="0.2">
      <c r="A279" s="254">
        <v>44774</v>
      </c>
      <c r="B279" s="82">
        <v>123.803</v>
      </c>
      <c r="C279" s="255">
        <v>472.56</v>
      </c>
      <c r="D279" s="255">
        <v>484.34</v>
      </c>
      <c r="E279" s="255">
        <v>0.95567563394959298</v>
      </c>
      <c r="F279" s="255">
        <v>494.47739715515797</v>
      </c>
      <c r="G279" s="255">
        <v>506.80375515940602</v>
      </c>
      <c r="H279" s="82">
        <v>-0.90241406176906303</v>
      </c>
      <c r="I279" s="82">
        <v>-0.90339868156935599</v>
      </c>
      <c r="J279" s="82">
        <v>2.8375712195229901</v>
      </c>
      <c r="K279" s="82">
        <v>2.6169861418915401</v>
      </c>
    </row>
    <row r="280" spans="1:11" x14ac:dyDescent="0.2">
      <c r="A280" s="254">
        <v>44805</v>
      </c>
      <c r="B280" s="82">
        <v>124.571</v>
      </c>
      <c r="C280" s="255">
        <v>473.87</v>
      </c>
      <c r="D280" s="255">
        <v>480.65</v>
      </c>
      <c r="E280" s="255">
        <v>0.96160407580377505</v>
      </c>
      <c r="F280" s="255">
        <v>492.79117250403402</v>
      </c>
      <c r="G280" s="255">
        <v>499.84189137118602</v>
      </c>
      <c r="H280" s="82">
        <v>-0.34101147207641302</v>
      </c>
      <c r="I280" s="82">
        <v>-1.37368038759517</v>
      </c>
      <c r="J280" s="82">
        <v>3.3360908937717801</v>
      </c>
      <c r="K280" s="82">
        <v>2.3473131029095202</v>
      </c>
    </row>
    <row r="281" spans="1:11" x14ac:dyDescent="0.2">
      <c r="A281" s="254">
        <v>44835</v>
      </c>
      <c r="B281" s="82">
        <v>125.276</v>
      </c>
      <c r="C281" s="255">
        <v>472.81</v>
      </c>
      <c r="D281" s="255">
        <v>479.92</v>
      </c>
      <c r="E281" s="255">
        <v>0.96704620016210596</v>
      </c>
      <c r="F281" s="255">
        <v>488.92183219451402</v>
      </c>
      <c r="G281" s="255">
        <v>496.27411794757199</v>
      </c>
      <c r="H281" s="82">
        <v>-0.78518864083094697</v>
      </c>
      <c r="I281" s="82">
        <v>-0.71378039440168595</v>
      </c>
      <c r="J281" s="82">
        <v>3.4227703786393802</v>
      </c>
      <c r="K281" s="82">
        <v>2.4869879601423301</v>
      </c>
    </row>
    <row r="282" spans="1:11" x14ac:dyDescent="0.2">
      <c r="A282" s="254">
        <v>44866</v>
      </c>
      <c r="B282" s="82">
        <v>125.997</v>
      </c>
      <c r="C282" s="255">
        <v>477.02</v>
      </c>
      <c r="D282" s="255">
        <v>483.61</v>
      </c>
      <c r="E282" s="255">
        <v>0.97261183372573201</v>
      </c>
      <c r="F282" s="255">
        <v>490.45259728406199</v>
      </c>
      <c r="G282" s="255">
        <v>497.22816773415201</v>
      </c>
      <c r="H282" s="82">
        <v>0.31308994378038701</v>
      </c>
      <c r="I282" s="82">
        <v>0.19224250310014801</v>
      </c>
      <c r="J282" s="82">
        <v>3.8434593660501299</v>
      </c>
      <c r="K282" s="82">
        <v>2.96807023845242</v>
      </c>
    </row>
    <row r="283" spans="1:11" x14ac:dyDescent="0.2">
      <c r="A283" s="254">
        <v>44896</v>
      </c>
      <c r="B283" s="82">
        <v>126.47799999999999</v>
      </c>
      <c r="C283" s="255">
        <v>479.91</v>
      </c>
      <c r="D283" s="255">
        <v>486.65</v>
      </c>
      <c r="E283" s="255">
        <v>0.97632482920992703</v>
      </c>
      <c r="F283" s="255">
        <v>491.54747031104199</v>
      </c>
      <c r="G283" s="255">
        <v>498.450910435016</v>
      </c>
      <c r="H283" s="82">
        <v>0.22323727778035299</v>
      </c>
      <c r="I283" s="82">
        <v>0.245911792655651</v>
      </c>
      <c r="J283" s="82">
        <v>3.7733933105356599</v>
      </c>
      <c r="K283" s="82">
        <v>2.9201357948433602</v>
      </c>
    </row>
    <row r="284" spans="1:11" x14ac:dyDescent="0.2">
      <c r="A284" s="254">
        <v>44927</v>
      </c>
      <c r="B284" s="82">
        <v>127.336</v>
      </c>
      <c r="C284" s="255">
        <v>507.09</v>
      </c>
      <c r="D284" s="255">
        <v>519.16999999999996</v>
      </c>
      <c r="E284" s="255">
        <v>0.98294801034389601</v>
      </c>
      <c r="F284" s="255">
        <v>515.88689804925502</v>
      </c>
      <c r="G284" s="255">
        <v>528.17645952440796</v>
      </c>
      <c r="H284" s="82">
        <v>4.95159251309172</v>
      </c>
      <c r="I284" s="82">
        <v>5.9635860757981201</v>
      </c>
      <c r="J284" s="82">
        <v>3.6456964204251401</v>
      </c>
      <c r="K284" s="82">
        <v>3.0773933096093402</v>
      </c>
    </row>
    <row r="285" spans="1:11" x14ac:dyDescent="0.2">
      <c r="A285" s="254">
        <v>44958</v>
      </c>
      <c r="B285" s="82">
        <v>128.04599999999999</v>
      </c>
      <c r="C285" s="255">
        <v>510.21</v>
      </c>
      <c r="D285" s="255">
        <v>523.21</v>
      </c>
      <c r="E285" s="255">
        <v>0.98842873132888198</v>
      </c>
      <c r="F285" s="255">
        <v>516.18289091420297</v>
      </c>
      <c r="G285" s="255">
        <v>529.33507840932202</v>
      </c>
      <c r="H285" s="82">
        <v>5.73755344565718E-2</v>
      </c>
      <c r="I285" s="82">
        <v>0.219362083262298</v>
      </c>
      <c r="J285" s="82">
        <v>3.7804275370061098</v>
      </c>
      <c r="K285" s="82">
        <v>3.3457508570536398</v>
      </c>
    </row>
    <row r="286" spans="1:11" x14ac:dyDescent="0.2">
      <c r="A286" s="254">
        <v>44986</v>
      </c>
      <c r="B286" s="82">
        <v>128.38900000000001</v>
      </c>
      <c r="C286" s="255">
        <v>513.98</v>
      </c>
      <c r="D286" s="255">
        <v>525.32000000000005</v>
      </c>
      <c r="E286" s="255">
        <v>0.99107645991740301</v>
      </c>
      <c r="F286" s="255">
        <v>518.60781764792898</v>
      </c>
      <c r="G286" s="255">
        <v>530.04992172226605</v>
      </c>
      <c r="H286" s="82">
        <v>0.46978053252249002</v>
      </c>
      <c r="I286" s="82">
        <v>0.135045520711086</v>
      </c>
      <c r="J286" s="82">
        <v>4.4293295539841004</v>
      </c>
      <c r="K286" s="82">
        <v>4.0542452347083602</v>
      </c>
    </row>
    <row r="287" spans="1:11" x14ac:dyDescent="0.2">
      <c r="A287" s="254">
        <v>45017</v>
      </c>
      <c r="B287" s="82">
        <v>128.363</v>
      </c>
      <c r="C287" s="255">
        <v>515.33000000000004</v>
      </c>
      <c r="D287" s="255">
        <v>527.20000000000005</v>
      </c>
      <c r="E287" s="255">
        <v>0.99087575745879797</v>
      </c>
      <c r="F287" s="255">
        <v>520.07529311405904</v>
      </c>
      <c r="G287" s="255">
        <v>532.05459517150598</v>
      </c>
      <c r="H287" s="82">
        <v>0.28296439355379699</v>
      </c>
      <c r="I287" s="82">
        <v>0.378204649616043</v>
      </c>
      <c r="J287" s="82">
        <v>4.8565490721167697</v>
      </c>
      <c r="K287" s="82">
        <v>4.6915110793589001</v>
      </c>
    </row>
    <row r="288" spans="1:11" x14ac:dyDescent="0.2">
      <c r="A288" s="254">
        <v>45047</v>
      </c>
      <c r="B288" s="82">
        <v>128.084</v>
      </c>
      <c r="C288" s="255">
        <v>519.97</v>
      </c>
      <c r="D288" s="255">
        <v>534.69000000000005</v>
      </c>
      <c r="E288" s="255">
        <v>0.98872206569145904</v>
      </c>
      <c r="F288" s="255">
        <v>525.90107780831295</v>
      </c>
      <c r="G288" s="255">
        <v>540.78898262077996</v>
      </c>
      <c r="H288" s="82">
        <v>1.12018101443943</v>
      </c>
      <c r="I288" s="82">
        <v>1.6416336835618901</v>
      </c>
      <c r="J288" s="82">
        <v>5.0888952376911796</v>
      </c>
      <c r="K288" s="82">
        <v>5.1533971769209401</v>
      </c>
    </row>
    <row r="289" spans="1:11" x14ac:dyDescent="0.2">
      <c r="A289" s="254">
        <v>45078</v>
      </c>
      <c r="B289" s="82">
        <v>128.214</v>
      </c>
      <c r="C289" s="255">
        <v>518.89</v>
      </c>
      <c r="D289" s="255">
        <v>534.04999999999995</v>
      </c>
      <c r="E289" s="255">
        <v>0.98972557798448402</v>
      </c>
      <c r="F289" s="255">
        <v>524.27663944655001</v>
      </c>
      <c r="G289" s="255">
        <v>539.594016644048</v>
      </c>
      <c r="H289" s="82">
        <v>-0.30888667666034703</v>
      </c>
      <c r="I289" s="82">
        <v>-0.22096714525153799</v>
      </c>
      <c r="J289" s="82">
        <v>5.6648185456434001</v>
      </c>
      <c r="K289" s="82">
        <v>5.8952376073119703</v>
      </c>
    </row>
    <row r="290" spans="1:11" x14ac:dyDescent="0.2">
      <c r="A290" s="254">
        <v>45108</v>
      </c>
      <c r="B290" s="82">
        <v>128.83199999999999</v>
      </c>
      <c r="C290" s="255">
        <v>521.39</v>
      </c>
      <c r="D290" s="255">
        <v>536.76</v>
      </c>
      <c r="E290" s="255">
        <v>0.99449612103902096</v>
      </c>
      <c r="F290" s="255">
        <v>524.27554916480403</v>
      </c>
      <c r="G290" s="255">
        <v>539.73061195976197</v>
      </c>
      <c r="H290" s="82">
        <v>-2.0795924601246801E-4</v>
      </c>
      <c r="I290" s="82">
        <v>2.5314460779779498E-2</v>
      </c>
      <c r="J290" s="82">
        <v>5.0693956641460796</v>
      </c>
      <c r="K290" s="82">
        <v>5.5348716899426904</v>
      </c>
    </row>
    <row r="291" spans="1:11" x14ac:dyDescent="0.2">
      <c r="A291" s="254">
        <v>45139</v>
      </c>
      <c r="B291" s="82">
        <v>129.54499999999999</v>
      </c>
      <c r="C291" s="255">
        <v>520.61</v>
      </c>
      <c r="D291" s="255">
        <v>535.48</v>
      </c>
      <c r="E291" s="255">
        <v>1</v>
      </c>
      <c r="F291" s="255">
        <v>520.61</v>
      </c>
      <c r="G291" s="255">
        <v>535.48</v>
      </c>
      <c r="H291" s="82">
        <v>-0.69916462261938594</v>
      </c>
      <c r="I291" s="82">
        <v>-0.787543242049493</v>
      </c>
      <c r="J291" s="82">
        <v>5.28489330254307</v>
      </c>
      <c r="K291" s="82">
        <v>5.6582542154949103</v>
      </c>
    </row>
    <row r="292" spans="1:11" x14ac:dyDescent="0.2">
      <c r="F292" s="226"/>
    </row>
  </sheetData>
  <mergeCells count="1">
    <mergeCell ref="H1:I1"/>
  </mergeCells>
  <hyperlinks>
    <hyperlink ref="H1:I1" location="Index!A1" display="Regresar al Índice" xr:uid="{7E6385D7-D4B3-4A9B-B444-F3AA3F2A7D4E}"/>
  </hyperlink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6F078-0242-40B1-86FD-01804B1A1B82}">
  <sheetPr codeName="Hoja87"/>
  <dimension ref="A1:I39"/>
  <sheetViews>
    <sheetView workbookViewId="0">
      <selection activeCell="A2" sqref="A2"/>
    </sheetView>
  </sheetViews>
  <sheetFormatPr baseColWidth="10" defaultRowHeight="12.75" x14ac:dyDescent="0.2"/>
  <cols>
    <col min="1" max="1" width="11.42578125" style="82"/>
    <col min="2" max="2" width="12" style="82" bestFit="1" customWidth="1"/>
    <col min="3" max="16384" width="11.42578125" style="82"/>
  </cols>
  <sheetData>
    <row r="1" spans="1:9" ht="15" x14ac:dyDescent="0.25">
      <c r="A1" s="27" t="s">
        <v>1980</v>
      </c>
      <c r="B1" s="82" t="s">
        <v>53</v>
      </c>
      <c r="C1" s="82" t="s">
        <v>53</v>
      </c>
      <c r="D1" s="82" t="s">
        <v>53</v>
      </c>
      <c r="E1" s="82" t="s">
        <v>53</v>
      </c>
      <c r="F1" s="82" t="s">
        <v>53</v>
      </c>
      <c r="G1" s="82" t="s">
        <v>53</v>
      </c>
      <c r="H1" s="151" t="s">
        <v>1294</v>
      </c>
      <c r="I1" s="151"/>
    </row>
    <row r="2" spans="1:9" x14ac:dyDescent="0.2">
      <c r="A2" s="82" t="s">
        <v>141</v>
      </c>
      <c r="B2" s="82" t="s">
        <v>53</v>
      </c>
      <c r="C2" s="82" t="s">
        <v>53</v>
      </c>
      <c r="D2" s="82" t="s">
        <v>53</v>
      </c>
      <c r="E2" s="82" t="s">
        <v>53</v>
      </c>
      <c r="F2" s="82" t="s">
        <v>53</v>
      </c>
      <c r="G2" s="82" t="s">
        <v>53</v>
      </c>
      <c r="H2" s="82" t="s">
        <v>53</v>
      </c>
    </row>
    <row r="6" spans="1:9" x14ac:dyDescent="0.2">
      <c r="A6" s="82" t="s">
        <v>2</v>
      </c>
      <c r="B6" s="82" t="s">
        <v>1016</v>
      </c>
      <c r="C6" s="82" t="s">
        <v>1017</v>
      </c>
      <c r="D6" s="82" t="s">
        <v>1018</v>
      </c>
    </row>
    <row r="7" spans="1:9" x14ac:dyDescent="0.2">
      <c r="A7" s="82" t="s">
        <v>11</v>
      </c>
      <c r="B7" s="256">
        <v>463.76</v>
      </c>
      <c r="C7" s="256">
        <v>-0.83904429209081799</v>
      </c>
      <c r="D7" s="256">
        <v>2.5128676505674199</v>
      </c>
    </row>
    <row r="8" spans="1:9" x14ac:dyDescent="0.2">
      <c r="A8" s="82" t="s">
        <v>27</v>
      </c>
      <c r="B8" s="256">
        <v>490.99</v>
      </c>
      <c r="C8" s="256">
        <v>-0.92168689630317502</v>
      </c>
      <c r="D8" s="256">
        <v>3.38588540803564</v>
      </c>
    </row>
    <row r="9" spans="1:9" x14ac:dyDescent="0.2">
      <c r="A9" s="82" t="s">
        <v>18</v>
      </c>
      <c r="B9" s="256">
        <v>472.35</v>
      </c>
      <c r="C9" s="256">
        <v>-0.60720181693926201</v>
      </c>
      <c r="D9" s="256">
        <v>4.4817464867701098</v>
      </c>
    </row>
    <row r="10" spans="1:9" x14ac:dyDescent="0.2">
      <c r="A10" s="82" t="s">
        <v>1541</v>
      </c>
      <c r="B10" s="256">
        <v>490.12605302936299</v>
      </c>
      <c r="C10" s="256">
        <v>-0.86756938229015601</v>
      </c>
      <c r="D10" s="256">
        <v>4.5973419655304104</v>
      </c>
    </row>
    <row r="11" spans="1:9" x14ac:dyDescent="0.2">
      <c r="A11" s="82" t="s">
        <v>19</v>
      </c>
      <c r="B11" s="256">
        <v>418.68</v>
      </c>
      <c r="C11" s="256">
        <v>-0.94548924548176805</v>
      </c>
      <c r="D11" s="256">
        <v>4.6728076236110399</v>
      </c>
    </row>
    <row r="12" spans="1:9" x14ac:dyDescent="0.2">
      <c r="A12" s="82" t="s">
        <v>9</v>
      </c>
      <c r="B12" s="256">
        <v>671.02209841993295</v>
      </c>
      <c r="C12" s="256">
        <v>-0.59572209782986496</v>
      </c>
      <c r="D12" s="256">
        <v>4.6872553738901201</v>
      </c>
    </row>
    <row r="13" spans="1:9" x14ac:dyDescent="0.2">
      <c r="A13" s="82" t="s">
        <v>25</v>
      </c>
      <c r="B13" s="256">
        <v>543.77</v>
      </c>
      <c r="C13" s="256">
        <v>-0.95293678570853602</v>
      </c>
      <c r="D13" s="256">
        <v>4.7865100866594199</v>
      </c>
    </row>
    <row r="14" spans="1:9" x14ac:dyDescent="0.2">
      <c r="A14" s="82" t="s">
        <v>3</v>
      </c>
      <c r="B14" s="256">
        <v>523.79</v>
      </c>
      <c r="C14" s="256">
        <v>-0.92679005686239202</v>
      </c>
      <c r="D14" s="256">
        <v>5.0322793819545604</v>
      </c>
    </row>
    <row r="15" spans="1:9" x14ac:dyDescent="0.2">
      <c r="A15" s="82" t="s">
        <v>15</v>
      </c>
      <c r="B15" s="256">
        <v>431.52</v>
      </c>
      <c r="C15" s="256">
        <v>-0.344851461635654</v>
      </c>
      <c r="D15" s="256">
        <v>5.1540490493978002</v>
      </c>
    </row>
    <row r="16" spans="1:9" x14ac:dyDescent="0.2">
      <c r="A16" s="82" t="s">
        <v>20</v>
      </c>
      <c r="B16" s="256">
        <v>584.16999999999996</v>
      </c>
      <c r="C16" s="256">
        <v>-0.85588015984351395</v>
      </c>
      <c r="D16" s="256">
        <v>5.1884227841002302</v>
      </c>
    </row>
    <row r="17" spans="1:4" x14ac:dyDescent="0.2">
      <c r="A17" s="82" t="s">
        <v>0</v>
      </c>
      <c r="B17" s="256">
        <v>520.61</v>
      </c>
      <c r="C17" s="256">
        <v>-0.69916462261938594</v>
      </c>
      <c r="D17" s="256">
        <v>5.28489330254307</v>
      </c>
    </row>
    <row r="18" spans="1:4" x14ac:dyDescent="0.2">
      <c r="A18" s="82" t="s">
        <v>10</v>
      </c>
      <c r="B18" s="256">
        <v>530.25</v>
      </c>
      <c r="C18" s="256">
        <v>-0.77494248171211499</v>
      </c>
      <c r="D18" s="256">
        <v>5.6317105250394102</v>
      </c>
    </row>
    <row r="19" spans="1:4" x14ac:dyDescent="0.2">
      <c r="A19" s="82" t="s">
        <v>1</v>
      </c>
      <c r="B19" s="256">
        <v>535.48</v>
      </c>
      <c r="C19" s="256">
        <v>-0.787543242049493</v>
      </c>
      <c r="D19" s="256">
        <v>5.6582542154949103</v>
      </c>
    </row>
    <row r="20" spans="1:4" x14ac:dyDescent="0.2">
      <c r="A20" s="82" t="s">
        <v>23</v>
      </c>
      <c r="B20" s="256">
        <v>581.25</v>
      </c>
      <c r="C20" s="256">
        <v>-0.96272373876828998</v>
      </c>
      <c r="D20" s="256">
        <v>5.7042610479726097</v>
      </c>
    </row>
    <row r="21" spans="1:4" x14ac:dyDescent="0.2">
      <c r="A21" s="82" t="s">
        <v>16</v>
      </c>
      <c r="B21" s="256">
        <v>444.15</v>
      </c>
      <c r="C21" s="256">
        <v>-1.17561925911015</v>
      </c>
      <c r="D21" s="256">
        <v>5.7062215959934299</v>
      </c>
    </row>
    <row r="22" spans="1:4" x14ac:dyDescent="0.2">
      <c r="A22" s="82" t="s">
        <v>5</v>
      </c>
      <c r="B22" s="256">
        <v>511.74</v>
      </c>
      <c r="C22" s="256">
        <v>-0.91440267503042305</v>
      </c>
      <c r="D22" s="256">
        <v>5.7901855799097097</v>
      </c>
    </row>
    <row r="23" spans="1:4" x14ac:dyDescent="0.2">
      <c r="A23" s="82" t="s">
        <v>17</v>
      </c>
      <c r="B23" s="256">
        <v>433.59</v>
      </c>
      <c r="C23" s="256">
        <v>-0.85450815752111697</v>
      </c>
      <c r="D23" s="256">
        <v>5.8014549021330204</v>
      </c>
    </row>
    <row r="24" spans="1:4" x14ac:dyDescent="0.2">
      <c r="A24" s="82" t="s">
        <v>31</v>
      </c>
      <c r="B24" s="256">
        <v>514.30406802793595</v>
      </c>
      <c r="C24" s="256">
        <v>-0.91577513851631698</v>
      </c>
      <c r="D24" s="256">
        <v>5.83327672545217</v>
      </c>
    </row>
    <row r="25" spans="1:4" x14ac:dyDescent="0.2">
      <c r="A25" s="82" t="s">
        <v>6</v>
      </c>
      <c r="B25" s="256">
        <v>603.58000000000004</v>
      </c>
      <c r="C25" s="256">
        <v>-1.1188586217391401</v>
      </c>
      <c r="D25" s="256">
        <v>6.0421169092020204</v>
      </c>
    </row>
    <row r="26" spans="1:4" x14ac:dyDescent="0.2">
      <c r="A26" s="82" t="s">
        <v>32</v>
      </c>
      <c r="B26" s="256">
        <v>442.23</v>
      </c>
      <c r="C26" s="256">
        <v>-0.67840568945656299</v>
      </c>
      <c r="D26" s="256">
        <v>6.0840973923864903</v>
      </c>
    </row>
    <row r="27" spans="1:4" x14ac:dyDescent="0.2">
      <c r="A27" s="82" t="s">
        <v>7</v>
      </c>
      <c r="B27" s="256">
        <v>446.34</v>
      </c>
      <c r="C27" s="256">
        <v>-0.40311464177061901</v>
      </c>
      <c r="D27" s="256">
        <v>6.3254056675460504</v>
      </c>
    </row>
    <row r="28" spans="1:4" x14ac:dyDescent="0.2">
      <c r="A28" s="82" t="s">
        <v>22</v>
      </c>
      <c r="B28" s="256">
        <v>466.57</v>
      </c>
      <c r="C28" s="256">
        <v>-0.46505455237873</v>
      </c>
      <c r="D28" s="256">
        <v>6.5829043938954204</v>
      </c>
    </row>
    <row r="29" spans="1:4" x14ac:dyDescent="0.2">
      <c r="A29" s="82" t="s">
        <v>14</v>
      </c>
      <c r="B29" s="256">
        <v>462.18</v>
      </c>
      <c r="C29" s="256">
        <v>-0.73938210559867401</v>
      </c>
      <c r="D29" s="256">
        <v>6.5992915406836801</v>
      </c>
    </row>
    <row r="30" spans="1:4" x14ac:dyDescent="0.2">
      <c r="A30" s="82" t="s">
        <v>28</v>
      </c>
      <c r="B30" s="256">
        <v>512.80999999999995</v>
      </c>
      <c r="C30" s="256">
        <v>-1.56200667271071</v>
      </c>
      <c r="D30" s="256">
        <v>6.7061535110805499</v>
      </c>
    </row>
    <row r="31" spans="1:4" x14ac:dyDescent="0.2">
      <c r="A31" s="82" t="s">
        <v>21</v>
      </c>
      <c r="B31" s="256">
        <v>422.85</v>
      </c>
      <c r="C31" s="256">
        <v>-0.82246060674272503</v>
      </c>
      <c r="D31" s="256">
        <v>7.2785159721748096</v>
      </c>
    </row>
    <row r="32" spans="1:4" x14ac:dyDescent="0.2">
      <c r="A32" s="82" t="s">
        <v>12</v>
      </c>
      <c r="B32" s="256">
        <v>427</v>
      </c>
      <c r="C32" s="256">
        <v>-0.98401760821179596</v>
      </c>
      <c r="D32" s="256">
        <v>7.30587070300985</v>
      </c>
    </row>
    <row r="33" spans="1:4" x14ac:dyDescent="0.2">
      <c r="A33" s="82" t="s">
        <v>29</v>
      </c>
      <c r="B33" s="256">
        <v>538.09</v>
      </c>
      <c r="C33" s="256">
        <v>-0.91865841435928597</v>
      </c>
      <c r="D33" s="256">
        <v>7.3076044138259002</v>
      </c>
    </row>
    <row r="34" spans="1:4" x14ac:dyDescent="0.2">
      <c r="A34" s="82" t="s">
        <v>30</v>
      </c>
      <c r="B34" s="256">
        <v>434.03</v>
      </c>
      <c r="C34" s="256">
        <v>0.181300518629324</v>
      </c>
      <c r="D34" s="256">
        <v>7.3561341209570603</v>
      </c>
    </row>
    <row r="35" spans="1:4" x14ac:dyDescent="0.2">
      <c r="A35" s="82" t="s">
        <v>26</v>
      </c>
      <c r="B35" s="256">
        <v>411.11</v>
      </c>
      <c r="C35" s="256">
        <v>-0.83501896229547501</v>
      </c>
      <c r="D35" s="256">
        <v>7.4550255375700001</v>
      </c>
    </row>
    <row r="36" spans="1:4" x14ac:dyDescent="0.2">
      <c r="A36" s="82" t="s">
        <v>33</v>
      </c>
      <c r="B36" s="256">
        <v>503.58</v>
      </c>
      <c r="C36" s="256">
        <v>-0.57210652726273903</v>
      </c>
      <c r="D36" s="256">
        <v>7.7872148859629498</v>
      </c>
    </row>
    <row r="37" spans="1:4" x14ac:dyDescent="0.2">
      <c r="A37" s="82" t="s">
        <v>4</v>
      </c>
      <c r="B37" s="256">
        <v>587.34</v>
      </c>
      <c r="C37" s="256">
        <v>-0.82730284032416201</v>
      </c>
      <c r="D37" s="256">
        <v>8.0890673683716496</v>
      </c>
    </row>
    <row r="38" spans="1:4" x14ac:dyDescent="0.2">
      <c r="A38" s="82" t="s">
        <v>8</v>
      </c>
      <c r="B38" s="256">
        <v>544.9</v>
      </c>
      <c r="C38" s="256">
        <v>-0.94667391347470498</v>
      </c>
      <c r="D38" s="256">
        <v>8.09724186057481</v>
      </c>
    </row>
    <row r="39" spans="1:4" x14ac:dyDescent="0.2">
      <c r="A39" s="82" t="s">
        <v>24</v>
      </c>
      <c r="B39" s="256">
        <v>465.04</v>
      </c>
      <c r="C39" s="256">
        <v>-1.29117108232419</v>
      </c>
      <c r="D39" s="256">
        <v>8.2728084420100405</v>
      </c>
    </row>
  </sheetData>
  <autoFilter ref="A6:D39" xr:uid="{ACCA7F92-31D5-4D8C-9E81-4A21B198A6CA}">
    <sortState ref="A7:D39">
      <sortCondition ref="D6:D39"/>
    </sortState>
  </autoFilter>
  <mergeCells count="1">
    <mergeCell ref="H1:I1"/>
  </mergeCells>
  <hyperlinks>
    <hyperlink ref="H1:I1" location="Index!A1" display="Regresar al Índice" xr:uid="{8BAF8EC8-0489-4A41-B3FA-18075189C9B4}"/>
  </hyperlink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F3FA3-5300-47FC-B686-74AC6550B5B1}">
  <sheetPr codeName="Hoja89"/>
  <dimension ref="A1:W291"/>
  <sheetViews>
    <sheetView workbookViewId="0">
      <selection activeCell="A2" sqref="A2"/>
    </sheetView>
  </sheetViews>
  <sheetFormatPr baseColWidth="10" defaultRowHeight="12.75" x14ac:dyDescent="0.2"/>
  <cols>
    <col min="1" max="16384" width="11.42578125" style="82"/>
  </cols>
  <sheetData>
    <row r="1" spans="1:23" ht="15" x14ac:dyDescent="0.25">
      <c r="A1" s="27" t="s">
        <v>1981</v>
      </c>
      <c r="B1" s="82" t="s">
        <v>53</v>
      </c>
      <c r="C1" s="82" t="s">
        <v>53</v>
      </c>
      <c r="D1" s="82" t="s">
        <v>53</v>
      </c>
      <c r="E1" s="82" t="s">
        <v>53</v>
      </c>
      <c r="F1" s="82" t="s">
        <v>53</v>
      </c>
      <c r="G1" s="82" t="s">
        <v>53</v>
      </c>
      <c r="H1" s="151" t="s">
        <v>1294</v>
      </c>
      <c r="I1" s="151"/>
    </row>
    <row r="2" spans="1:23" x14ac:dyDescent="0.2">
      <c r="A2" s="82" t="s">
        <v>141</v>
      </c>
      <c r="B2" s="82" t="s">
        <v>53</v>
      </c>
      <c r="C2" s="82" t="s">
        <v>53</v>
      </c>
      <c r="D2" s="82" t="s">
        <v>53</v>
      </c>
      <c r="E2" s="82" t="s">
        <v>53</v>
      </c>
      <c r="F2" s="82" t="s">
        <v>53</v>
      </c>
      <c r="G2" s="82" t="s">
        <v>53</v>
      </c>
      <c r="H2" s="82" t="s">
        <v>53</v>
      </c>
    </row>
    <row r="6" spans="1:23" x14ac:dyDescent="0.2">
      <c r="A6" s="82" t="s">
        <v>997</v>
      </c>
      <c r="B6" s="82" t="s">
        <v>604</v>
      </c>
      <c r="C6" s="82" t="s">
        <v>1002</v>
      </c>
      <c r="D6" s="82" t="s">
        <v>526</v>
      </c>
      <c r="E6" s="82" t="s">
        <v>1019</v>
      </c>
      <c r="F6" s="82" t="s">
        <v>1020</v>
      </c>
      <c r="G6" s="82" t="s">
        <v>1021</v>
      </c>
      <c r="H6" s="82" t="s">
        <v>1022</v>
      </c>
      <c r="I6" s="82" t="s">
        <v>1015</v>
      </c>
      <c r="J6" s="82" t="s">
        <v>1060</v>
      </c>
      <c r="K6" s="82" t="s">
        <v>1061</v>
      </c>
      <c r="L6" s="82" t="s">
        <v>1062</v>
      </c>
      <c r="M6" s="82" t="s">
        <v>1063</v>
      </c>
      <c r="N6" s="82" t="s">
        <v>1023</v>
      </c>
      <c r="O6" s="82" t="s">
        <v>1024</v>
      </c>
      <c r="P6" s="82" t="s">
        <v>1025</v>
      </c>
      <c r="Q6" s="82" t="s">
        <v>1026</v>
      </c>
      <c r="R6" s="82" t="s">
        <v>1027</v>
      </c>
      <c r="S6" s="82" t="s">
        <v>1028</v>
      </c>
      <c r="T6" s="82" t="s">
        <v>1029</v>
      </c>
      <c r="U6" s="82" t="s">
        <v>1030</v>
      </c>
      <c r="V6" s="82" t="s">
        <v>0</v>
      </c>
      <c r="W6" s="82" t="s">
        <v>1</v>
      </c>
    </row>
    <row r="7" spans="1:23" x14ac:dyDescent="0.2">
      <c r="A7" s="254">
        <v>36495</v>
      </c>
      <c r="B7" s="82" t="s">
        <v>714</v>
      </c>
      <c r="C7" s="82" t="s">
        <v>998</v>
      </c>
      <c r="D7" s="82">
        <v>44.335516388565999</v>
      </c>
      <c r="E7" s="82">
        <v>114.74</v>
      </c>
      <c r="F7" s="82">
        <v>90.25</v>
      </c>
      <c r="G7" s="82">
        <v>130.49</v>
      </c>
      <c r="H7" s="82">
        <v>106.11</v>
      </c>
      <c r="I7" s="82">
        <v>0.34224027471971902</v>
      </c>
      <c r="J7" s="255">
        <v>335.26153546354902</v>
      </c>
      <c r="K7" s="255">
        <v>263.70362188936201</v>
      </c>
      <c r="L7" s="255">
        <v>381.28183512845197</v>
      </c>
      <c r="M7" s="255">
        <v>310.04533317097099</v>
      </c>
      <c r="V7" s="253">
        <v>0.271357340720221</v>
      </c>
      <c r="W7" s="253">
        <v>0.22976156818396001</v>
      </c>
    </row>
    <row r="8" spans="1:23" x14ac:dyDescent="0.2">
      <c r="A8" s="254">
        <v>36526</v>
      </c>
      <c r="B8" s="82" t="s">
        <v>961</v>
      </c>
      <c r="C8" s="82" t="s">
        <v>999</v>
      </c>
      <c r="D8" s="82">
        <v>44.930830116377898</v>
      </c>
      <c r="E8" s="82">
        <v>123.88</v>
      </c>
      <c r="F8" s="82">
        <v>94.86</v>
      </c>
      <c r="G8" s="82">
        <v>139.56</v>
      </c>
      <c r="H8" s="82">
        <v>112.17</v>
      </c>
      <c r="I8" s="82">
        <v>0.346835695058689</v>
      </c>
      <c r="J8" s="255">
        <v>357.17200324216299</v>
      </c>
      <c r="K8" s="255">
        <v>273.50126112004801</v>
      </c>
      <c r="L8" s="255">
        <v>402.38072951627601</v>
      </c>
      <c r="M8" s="255">
        <v>323.40961901576901</v>
      </c>
      <c r="N8" s="82">
        <v>6.5353359872670502</v>
      </c>
      <c r="O8" s="82">
        <v>3.7153980519832901</v>
      </c>
      <c r="P8" s="82">
        <v>5.53367416014345</v>
      </c>
      <c r="Q8" s="82">
        <v>4.31042960979768</v>
      </c>
      <c r="V8" s="253">
        <v>0.305924520345773</v>
      </c>
      <c r="W8" s="253">
        <v>0.24418293661406801</v>
      </c>
    </row>
    <row r="9" spans="1:23" x14ac:dyDescent="0.2">
      <c r="A9" s="254">
        <v>36557</v>
      </c>
      <c r="B9" s="82" t="s">
        <v>715</v>
      </c>
      <c r="C9" s="82" t="s">
        <v>61</v>
      </c>
      <c r="D9" s="82">
        <v>45.3293803145216</v>
      </c>
      <c r="E9" s="82">
        <v>124.73</v>
      </c>
      <c r="F9" s="82">
        <v>99.14</v>
      </c>
      <c r="G9" s="82">
        <v>137.63999999999999</v>
      </c>
      <c r="H9" s="82">
        <v>112.56</v>
      </c>
      <c r="I9" s="82">
        <v>0.34991223369888202</v>
      </c>
      <c r="J9" s="255">
        <v>356.46081499207298</v>
      </c>
      <c r="K9" s="255">
        <v>283.32819047794499</v>
      </c>
      <c r="L9" s="255">
        <v>393.35578109122798</v>
      </c>
      <c r="M9" s="255">
        <v>321.68066492028998</v>
      </c>
      <c r="N9" s="82">
        <v>-0.19911646031443</v>
      </c>
      <c r="O9" s="82">
        <v>3.59301062000723</v>
      </c>
      <c r="P9" s="82">
        <v>-2.2428878330970101</v>
      </c>
      <c r="Q9" s="82">
        <v>-0.53460193940446699</v>
      </c>
      <c r="V9" s="253">
        <v>0.25811983054266702</v>
      </c>
      <c r="W9" s="253">
        <v>0.22281449893390201</v>
      </c>
    </row>
    <row r="10" spans="1:23" x14ac:dyDescent="0.2">
      <c r="A10" s="254">
        <v>36586</v>
      </c>
      <c r="B10" s="82" t="s">
        <v>716</v>
      </c>
      <c r="C10" s="82" t="s">
        <v>62</v>
      </c>
      <c r="D10" s="82">
        <v>45.580680782035401</v>
      </c>
      <c r="E10" s="82">
        <v>125.76</v>
      </c>
      <c r="F10" s="82">
        <v>98.9</v>
      </c>
      <c r="G10" s="82">
        <v>139.72999999999999</v>
      </c>
      <c r="H10" s="82">
        <v>113.65</v>
      </c>
      <c r="I10" s="82">
        <v>0.351852103763444</v>
      </c>
      <c r="J10" s="255">
        <v>357.422901994499</v>
      </c>
      <c r="K10" s="255">
        <v>281.08400928161598</v>
      </c>
      <c r="L10" s="255">
        <v>397.127084094238</v>
      </c>
      <c r="M10" s="255">
        <v>323.00503189944999</v>
      </c>
      <c r="N10" s="82">
        <v>0.26989979317859603</v>
      </c>
      <c r="O10" s="82">
        <v>-0.79207832886091201</v>
      </c>
      <c r="P10" s="82">
        <v>0.95875113174837001</v>
      </c>
      <c r="Q10" s="82">
        <v>0.41170238798424702</v>
      </c>
      <c r="V10" s="253">
        <v>0.27158746208291201</v>
      </c>
      <c r="W10" s="253">
        <v>0.22947646282446099</v>
      </c>
    </row>
    <row r="11" spans="1:23" x14ac:dyDescent="0.2">
      <c r="A11" s="254">
        <v>36617</v>
      </c>
      <c r="B11" s="82" t="s">
        <v>717</v>
      </c>
      <c r="C11" s="82" t="s">
        <v>1000</v>
      </c>
      <c r="D11" s="82">
        <v>45.840018271641902</v>
      </c>
      <c r="E11" s="82">
        <v>128</v>
      </c>
      <c r="F11" s="82">
        <v>100.03</v>
      </c>
      <c r="G11" s="82">
        <v>141.6</v>
      </c>
      <c r="H11" s="82">
        <v>114.55</v>
      </c>
      <c r="I11" s="82">
        <v>0.35385401421623303</v>
      </c>
      <c r="J11" s="255">
        <v>361.73109490791802</v>
      </c>
      <c r="K11" s="255">
        <v>282.68719862218001</v>
      </c>
      <c r="L11" s="255">
        <v>400.165023741884</v>
      </c>
      <c r="M11" s="255">
        <v>323.72106970079699</v>
      </c>
      <c r="N11" s="82">
        <v>1.2053488708692499</v>
      </c>
      <c r="O11" s="82">
        <v>0.57035949667210195</v>
      </c>
      <c r="P11" s="82">
        <v>0.76497921429234905</v>
      </c>
      <c r="Q11" s="82">
        <v>0.221680076355524</v>
      </c>
      <c r="V11" s="253">
        <v>0.27961611516544999</v>
      </c>
      <c r="W11" s="253">
        <v>0.23614142295940599</v>
      </c>
    </row>
    <row r="12" spans="1:23" x14ac:dyDescent="0.2">
      <c r="A12" s="254">
        <v>36647</v>
      </c>
      <c r="B12" s="82" t="s">
        <v>718</v>
      </c>
      <c r="C12" s="82" t="s">
        <v>64</v>
      </c>
      <c r="D12" s="82">
        <v>46.011379073728897</v>
      </c>
      <c r="E12" s="82">
        <v>130.11000000000001</v>
      </c>
      <c r="F12" s="82">
        <v>101.66</v>
      </c>
      <c r="G12" s="82">
        <v>144.24</v>
      </c>
      <c r="H12" s="82">
        <v>115.86</v>
      </c>
      <c r="I12" s="82">
        <v>0.35517680399651802</v>
      </c>
      <c r="J12" s="255">
        <v>366.32459816062698</v>
      </c>
      <c r="K12" s="255">
        <v>286.22364652224502</v>
      </c>
      <c r="L12" s="255">
        <v>406.107601557826</v>
      </c>
      <c r="M12" s="255">
        <v>326.20373486196399</v>
      </c>
      <c r="N12" s="82">
        <v>1.2698668478798401</v>
      </c>
      <c r="O12" s="82">
        <v>1.2510109822098801</v>
      </c>
      <c r="P12" s="82">
        <v>1.4850317902283601</v>
      </c>
      <c r="Q12" s="82">
        <v>0.76691491334253103</v>
      </c>
      <c r="V12" s="253">
        <v>0.27985441668306099</v>
      </c>
      <c r="W12" s="253">
        <v>0.24495080269290501</v>
      </c>
    </row>
    <row r="13" spans="1:23" x14ac:dyDescent="0.2">
      <c r="A13" s="254">
        <v>36678</v>
      </c>
      <c r="B13" s="82" t="s">
        <v>719</v>
      </c>
      <c r="C13" s="82" t="s">
        <v>65</v>
      </c>
      <c r="D13" s="82">
        <v>46.283920241006101</v>
      </c>
      <c r="E13" s="82">
        <v>132.41</v>
      </c>
      <c r="F13" s="82">
        <v>103.02</v>
      </c>
      <c r="G13" s="82">
        <v>145.44999999999999</v>
      </c>
      <c r="H13" s="82">
        <v>117.04</v>
      </c>
      <c r="I13" s="82">
        <v>0.35728063793281201</v>
      </c>
      <c r="J13" s="255">
        <v>370.60502569103801</v>
      </c>
      <c r="K13" s="255">
        <v>288.34476056710702</v>
      </c>
      <c r="L13" s="255">
        <v>407.10294529689202</v>
      </c>
      <c r="M13" s="255">
        <v>327.585621983831</v>
      </c>
      <c r="N13" s="82">
        <v>1.1684794174084101</v>
      </c>
      <c r="O13" s="82">
        <v>0.74106876585318104</v>
      </c>
      <c r="P13" s="82">
        <v>0.24509359963888999</v>
      </c>
      <c r="Q13" s="82">
        <v>0.423627007965166</v>
      </c>
      <c r="V13" s="253">
        <v>0.285284410794021</v>
      </c>
      <c r="W13" s="253">
        <v>0.242737525632262</v>
      </c>
    </row>
    <row r="14" spans="1:23" x14ac:dyDescent="0.2">
      <c r="A14" s="254">
        <v>36708</v>
      </c>
      <c r="B14" s="82" t="s">
        <v>720</v>
      </c>
      <c r="C14" s="82" t="s">
        <v>66</v>
      </c>
      <c r="D14" s="82">
        <v>46.464466209718097</v>
      </c>
      <c r="E14" s="82">
        <v>132.01</v>
      </c>
      <c r="F14" s="82">
        <v>107.18</v>
      </c>
      <c r="G14" s="82">
        <v>144.33000000000001</v>
      </c>
      <c r="H14" s="82">
        <v>116.4</v>
      </c>
      <c r="I14" s="82">
        <v>0.35867433100249402</v>
      </c>
      <c r="J14" s="255">
        <v>368.049755975099</v>
      </c>
      <c r="K14" s="255">
        <v>298.82261075230002</v>
      </c>
      <c r="L14" s="255">
        <v>402.39846435789798</v>
      </c>
      <c r="M14" s="255">
        <v>324.52838114916699</v>
      </c>
      <c r="N14" s="82">
        <v>-0.68948598610435496</v>
      </c>
      <c r="O14" s="82">
        <v>3.6337924658611298</v>
      </c>
      <c r="P14" s="82">
        <v>-1.1555998288253</v>
      </c>
      <c r="Q14" s="82">
        <v>-0.93326465799968805</v>
      </c>
      <c r="V14" s="253">
        <v>0.23166635566336999</v>
      </c>
      <c r="W14" s="253">
        <v>0.23994845360824699</v>
      </c>
    </row>
    <row r="15" spans="1:23" x14ac:dyDescent="0.2">
      <c r="A15" s="254">
        <v>36739</v>
      </c>
      <c r="B15" s="82" t="s">
        <v>721</v>
      </c>
      <c r="C15" s="82" t="s">
        <v>1001</v>
      </c>
      <c r="D15" s="82">
        <v>46.719785188278301</v>
      </c>
      <c r="E15" s="82">
        <v>132.13999999999999</v>
      </c>
      <c r="F15" s="82">
        <v>107.47</v>
      </c>
      <c r="G15" s="82">
        <v>144.46</v>
      </c>
      <c r="H15" s="82">
        <v>116.44</v>
      </c>
      <c r="I15" s="82">
        <v>0.36064522126116999</v>
      </c>
      <c r="J15" s="255">
        <v>366.398865727123</v>
      </c>
      <c r="K15" s="255">
        <v>297.99368926664101</v>
      </c>
      <c r="L15" s="255">
        <v>400.55986183547901</v>
      </c>
      <c r="M15" s="255">
        <v>322.86577815397402</v>
      </c>
      <c r="N15" s="82">
        <v>-0.44855083346078101</v>
      </c>
      <c r="O15" s="82">
        <v>-0.27739583814385699</v>
      </c>
      <c r="P15" s="82">
        <v>-0.4569109192186</v>
      </c>
      <c r="Q15" s="82">
        <v>-0.51231358850821795</v>
      </c>
      <c r="V15" s="253">
        <v>0.229552433237182</v>
      </c>
      <c r="W15" s="253">
        <v>0.240638955685332</v>
      </c>
    </row>
    <row r="16" spans="1:23" x14ac:dyDescent="0.2">
      <c r="A16" s="254">
        <v>36770</v>
      </c>
      <c r="B16" s="82" t="s">
        <v>722</v>
      </c>
      <c r="C16" s="82" t="s">
        <v>68</v>
      </c>
      <c r="D16" s="82">
        <v>47.0610716040147</v>
      </c>
      <c r="E16" s="82">
        <v>132.94999999999999</v>
      </c>
      <c r="F16" s="82">
        <v>108.1</v>
      </c>
      <c r="G16" s="82">
        <v>145.34</v>
      </c>
      <c r="H16" s="82">
        <v>117.32</v>
      </c>
      <c r="I16" s="82">
        <v>0.36327972213527898</v>
      </c>
      <c r="J16" s="255">
        <v>365.97143165203101</v>
      </c>
      <c r="K16" s="255">
        <v>297.56684288517903</v>
      </c>
      <c r="L16" s="255">
        <v>400.077381544236</v>
      </c>
      <c r="M16" s="255">
        <v>322.94673457251798</v>
      </c>
      <c r="N16" s="82">
        <v>-0.11665813272744301</v>
      </c>
      <c r="O16" s="82">
        <v>-0.14324007414789899</v>
      </c>
      <c r="P16" s="82">
        <v>-0.120451482340711</v>
      </c>
      <c r="Q16" s="82">
        <v>2.50743262437014E-2</v>
      </c>
      <c r="V16" s="253">
        <v>0.22987974098057401</v>
      </c>
      <c r="W16" s="253">
        <v>0.238833958404364</v>
      </c>
    </row>
    <row r="17" spans="1:23" x14ac:dyDescent="0.2">
      <c r="A17" s="254">
        <v>36800</v>
      </c>
      <c r="B17" s="82" t="s">
        <v>723</v>
      </c>
      <c r="C17" s="82" t="s">
        <v>69</v>
      </c>
      <c r="D17" s="82">
        <v>47.385135825853403</v>
      </c>
      <c r="E17" s="82">
        <v>135.02000000000001</v>
      </c>
      <c r="F17" s="82">
        <v>110.2</v>
      </c>
      <c r="G17" s="82">
        <v>146.65</v>
      </c>
      <c r="H17" s="82">
        <v>118.84</v>
      </c>
      <c r="I17" s="82">
        <v>0.36578127929177801</v>
      </c>
      <c r="J17" s="255">
        <v>369.12769363545402</v>
      </c>
      <c r="K17" s="255">
        <v>301.27293614743797</v>
      </c>
      <c r="L17" s="255">
        <v>400.92265050836397</v>
      </c>
      <c r="M17" s="255">
        <v>324.89360918113903</v>
      </c>
      <c r="N17" s="82">
        <v>0.86243397993544002</v>
      </c>
      <c r="O17" s="82">
        <v>1.24546580066678</v>
      </c>
      <c r="P17" s="82">
        <v>0.21127636880287101</v>
      </c>
      <c r="Q17" s="82">
        <v>0.60284697140471399</v>
      </c>
      <c r="V17" s="253">
        <v>0.225226860254084</v>
      </c>
      <c r="W17" s="253">
        <v>0.23401211713227901</v>
      </c>
    </row>
    <row r="18" spans="1:23" x14ac:dyDescent="0.2">
      <c r="A18" s="254">
        <v>36831</v>
      </c>
      <c r="B18" s="82" t="s">
        <v>724</v>
      </c>
      <c r="C18" s="82" t="s">
        <v>70</v>
      </c>
      <c r="D18" s="82">
        <v>47.790287862832798</v>
      </c>
      <c r="E18" s="82">
        <v>134.84</v>
      </c>
      <c r="F18" s="82">
        <v>110.16</v>
      </c>
      <c r="G18" s="82">
        <v>147.1</v>
      </c>
      <c r="H18" s="82">
        <v>119.41</v>
      </c>
      <c r="I18" s="82">
        <v>0.36890877967372598</v>
      </c>
      <c r="J18" s="255">
        <v>365.51041186728202</v>
      </c>
      <c r="K18" s="255">
        <v>298.61040471150898</v>
      </c>
      <c r="L18" s="255">
        <v>398.74355966832701</v>
      </c>
      <c r="M18" s="255">
        <v>323.684353908871</v>
      </c>
      <c r="N18" s="82">
        <v>-0.97995404586042101</v>
      </c>
      <c r="O18" s="82">
        <v>-0.88376057603334301</v>
      </c>
      <c r="P18" s="82">
        <v>-0.54351901477109898</v>
      </c>
      <c r="Q18" s="82">
        <v>-0.37220038747933798</v>
      </c>
      <c r="V18" s="253">
        <v>0.22403776325345001</v>
      </c>
      <c r="W18" s="253">
        <v>0.23189012645507101</v>
      </c>
    </row>
    <row r="19" spans="1:23" x14ac:dyDescent="0.2">
      <c r="A19" s="254">
        <v>36861</v>
      </c>
      <c r="B19" s="82" t="s">
        <v>725</v>
      </c>
      <c r="C19" s="82" t="s">
        <v>998</v>
      </c>
      <c r="D19" s="82">
        <v>48.307671180741004</v>
      </c>
      <c r="E19" s="82">
        <v>137.52000000000001</v>
      </c>
      <c r="F19" s="82">
        <v>112.03</v>
      </c>
      <c r="G19" s="82">
        <v>150.38999999999999</v>
      </c>
      <c r="H19" s="82">
        <v>121.8</v>
      </c>
      <c r="I19" s="82">
        <v>0.37290262982547401</v>
      </c>
      <c r="J19" s="255">
        <v>368.78259631572502</v>
      </c>
      <c r="K19" s="255">
        <v>300.42695073626197</v>
      </c>
      <c r="L19" s="255">
        <v>403.29562725365003</v>
      </c>
      <c r="M19" s="255">
        <v>326.62681959900601</v>
      </c>
      <c r="N19" s="82">
        <v>0.89523700069889001</v>
      </c>
      <c r="O19" s="82">
        <v>0.60833313109365195</v>
      </c>
      <c r="P19" s="82">
        <v>1.14160278578768</v>
      </c>
      <c r="Q19" s="82">
        <v>0.90905403817060904</v>
      </c>
      <c r="R19" s="82">
        <v>9.9984809786866098</v>
      </c>
      <c r="S19" s="82">
        <v>13.925985765302601</v>
      </c>
      <c r="T19" s="82">
        <v>5.7736273005980703</v>
      </c>
      <c r="U19" s="82">
        <v>5.3480845070134304</v>
      </c>
      <c r="V19" s="253">
        <v>0.227528340623047</v>
      </c>
      <c r="W19" s="253">
        <v>0.23472906403940899</v>
      </c>
    </row>
    <row r="20" spans="1:23" x14ac:dyDescent="0.2">
      <c r="A20" s="254">
        <v>36892</v>
      </c>
      <c r="B20" s="82" t="s">
        <v>962</v>
      </c>
      <c r="C20" s="82" t="s">
        <v>999</v>
      </c>
      <c r="D20" s="82">
        <v>48.575476247934098</v>
      </c>
      <c r="E20" s="82">
        <v>146.22</v>
      </c>
      <c r="F20" s="82">
        <v>116.39</v>
      </c>
      <c r="G20" s="82">
        <v>158.83000000000001</v>
      </c>
      <c r="H20" s="82">
        <v>127.86</v>
      </c>
      <c r="I20" s="82">
        <v>0.37496990426441901</v>
      </c>
      <c r="J20" s="255">
        <v>389.95129565622301</v>
      </c>
      <c r="K20" s="255">
        <v>310.398244435972</v>
      </c>
      <c r="L20" s="255">
        <v>423.580661257543</v>
      </c>
      <c r="M20" s="255">
        <v>340.98736604161297</v>
      </c>
      <c r="N20" s="82">
        <v>5.7401568165041503</v>
      </c>
      <c r="O20" s="82">
        <v>3.31904100989395</v>
      </c>
      <c r="P20" s="82">
        <v>5.0298174919549199</v>
      </c>
      <c r="Q20" s="82">
        <v>4.3966219492439098</v>
      </c>
      <c r="R20" s="82">
        <v>9.1774529124657906</v>
      </c>
      <c r="S20" s="82">
        <v>13.4906081108447</v>
      </c>
      <c r="T20" s="82">
        <v>5.2686250076520196</v>
      </c>
      <c r="U20" s="82">
        <v>5.4351342669828302</v>
      </c>
      <c r="V20" s="253">
        <v>0.25629349600481199</v>
      </c>
      <c r="W20" s="253">
        <v>0.24221805099327401</v>
      </c>
    </row>
    <row r="21" spans="1:23" x14ac:dyDescent="0.2">
      <c r="A21" s="254">
        <v>36923</v>
      </c>
      <c r="B21" s="82" t="s">
        <v>726</v>
      </c>
      <c r="C21" s="82" t="s">
        <v>61</v>
      </c>
      <c r="D21" s="82">
        <v>48.543328159564901</v>
      </c>
      <c r="E21" s="82">
        <v>143.65</v>
      </c>
      <c r="F21" s="82">
        <v>118.16</v>
      </c>
      <c r="G21" s="82">
        <v>155.59</v>
      </c>
      <c r="H21" s="82">
        <v>127.42</v>
      </c>
      <c r="I21" s="82">
        <v>0.37472174271152803</v>
      </c>
      <c r="J21" s="255">
        <v>383.35112064897203</v>
      </c>
      <c r="K21" s="255">
        <v>315.32731232775899</v>
      </c>
      <c r="L21" s="255">
        <v>415.214764091706</v>
      </c>
      <c r="M21" s="255">
        <v>340.03898220043197</v>
      </c>
      <c r="N21" s="82">
        <v>-1.6925639383103801</v>
      </c>
      <c r="O21" s="82">
        <v>1.58798188460867</v>
      </c>
      <c r="P21" s="82">
        <v>-1.9750422838002699</v>
      </c>
      <c r="Q21" s="82">
        <v>-0.27812873309388503</v>
      </c>
      <c r="R21" s="82">
        <v>7.5436919083229101</v>
      </c>
      <c r="S21" s="82">
        <v>11.2940127121957</v>
      </c>
      <c r="T21" s="82">
        <v>5.5570514153464998</v>
      </c>
      <c r="U21" s="82">
        <v>5.7070005387768399</v>
      </c>
      <c r="V21" s="253">
        <v>0.215724441435342</v>
      </c>
      <c r="W21" s="253">
        <v>0.22107989326636299</v>
      </c>
    </row>
    <row r="22" spans="1:23" x14ac:dyDescent="0.2">
      <c r="A22" s="254">
        <v>36951</v>
      </c>
      <c r="B22" s="82" t="s">
        <v>727</v>
      </c>
      <c r="C22" s="82" t="s">
        <v>62</v>
      </c>
      <c r="D22" s="82">
        <v>48.850887781724403</v>
      </c>
      <c r="E22" s="82">
        <v>144.87</v>
      </c>
      <c r="F22" s="82">
        <v>118.23</v>
      </c>
      <c r="G22" s="82">
        <v>157.91999999999999</v>
      </c>
      <c r="H22" s="82">
        <v>129.09</v>
      </c>
      <c r="I22" s="82">
        <v>0.37709589549364603</v>
      </c>
      <c r="J22" s="255">
        <v>384.17283701896201</v>
      </c>
      <c r="K22" s="255">
        <v>313.52767668082998</v>
      </c>
      <c r="L22" s="255">
        <v>418.77941894135699</v>
      </c>
      <c r="M22" s="255">
        <v>342.32671726912201</v>
      </c>
      <c r="N22" s="82">
        <v>0.21435084592911199</v>
      </c>
      <c r="O22" s="82">
        <v>-0.57071987632264498</v>
      </c>
      <c r="P22" s="82">
        <v>0.85850869427759302</v>
      </c>
      <c r="Q22" s="82">
        <v>0.67278611819348</v>
      </c>
      <c r="R22" s="82">
        <v>7.4841133221155598</v>
      </c>
      <c r="S22" s="82">
        <v>11.542338350065799</v>
      </c>
      <c r="T22" s="82">
        <v>5.4522433030483004</v>
      </c>
      <c r="U22" s="82">
        <v>5.9818527457761199</v>
      </c>
      <c r="V22" s="253">
        <v>0.225323521948744</v>
      </c>
      <c r="W22" s="253">
        <v>0.22333255867999099</v>
      </c>
    </row>
    <row r="23" spans="1:23" x14ac:dyDescent="0.2">
      <c r="A23" s="254">
        <v>36982</v>
      </c>
      <c r="B23" s="82" t="s">
        <v>728</v>
      </c>
      <c r="C23" s="82" t="s">
        <v>1000</v>
      </c>
      <c r="D23" s="82">
        <v>49.0973086323825</v>
      </c>
      <c r="E23" s="82">
        <v>147.32</v>
      </c>
      <c r="F23" s="82">
        <v>120.09</v>
      </c>
      <c r="G23" s="82">
        <v>160.08000000000001</v>
      </c>
      <c r="H23" s="82">
        <v>130.82</v>
      </c>
      <c r="I23" s="82">
        <v>0.37899809820821001</v>
      </c>
      <c r="J23" s="255">
        <v>388.70907452170701</v>
      </c>
      <c r="K23" s="255">
        <v>316.86174829834198</v>
      </c>
      <c r="L23" s="255">
        <v>422.37678963776</v>
      </c>
      <c r="M23" s="255">
        <v>345.173236009569</v>
      </c>
      <c r="N23" s="82">
        <v>1.18078038466862</v>
      </c>
      <c r="O23" s="82">
        <v>1.0634058379815701</v>
      </c>
      <c r="P23" s="82">
        <v>0.85901324986230598</v>
      </c>
      <c r="Q23" s="82">
        <v>0.83152105776436203</v>
      </c>
      <c r="R23" s="82">
        <v>7.45802061076777</v>
      </c>
      <c r="S23" s="82">
        <v>12.089174834491599</v>
      </c>
      <c r="T23" s="82">
        <v>5.5506515007674997</v>
      </c>
      <c r="U23" s="82">
        <v>6.6267439214256401</v>
      </c>
      <c r="V23" s="253">
        <v>0.22674660671163299</v>
      </c>
      <c r="W23" s="253">
        <v>0.223666106099985</v>
      </c>
    </row>
    <row r="24" spans="1:23" x14ac:dyDescent="0.2">
      <c r="A24" s="254">
        <v>37012</v>
      </c>
      <c r="B24" s="82" t="s">
        <v>729</v>
      </c>
      <c r="C24" s="82" t="s">
        <v>64</v>
      </c>
      <c r="D24" s="82">
        <v>49.209970463625403</v>
      </c>
      <c r="E24" s="82">
        <v>147.43</v>
      </c>
      <c r="F24" s="82">
        <v>119.63</v>
      </c>
      <c r="G24" s="82">
        <v>160.58000000000001</v>
      </c>
      <c r="H24" s="82">
        <v>130.29</v>
      </c>
      <c r="I24" s="82">
        <v>0.37986777153595602</v>
      </c>
      <c r="J24" s="255">
        <v>388.10873426793302</v>
      </c>
      <c r="K24" s="255">
        <v>314.925373943382</v>
      </c>
      <c r="L24" s="255">
        <v>422.72604319842998</v>
      </c>
      <c r="M24" s="255">
        <v>342.98777038437902</v>
      </c>
      <c r="N24" s="82">
        <v>-0.15444462018612301</v>
      </c>
      <c r="O24" s="82">
        <v>-0.61111016566667298</v>
      </c>
      <c r="P24" s="82">
        <v>8.2687678214998797E-2</v>
      </c>
      <c r="Q24" s="82">
        <v>-0.63315037123259399</v>
      </c>
      <c r="R24" s="82">
        <v>5.9466757669802899</v>
      </c>
      <c r="S24" s="82">
        <v>10.0277275374961</v>
      </c>
      <c r="T24" s="82">
        <v>4.0921276964173998</v>
      </c>
      <c r="U24" s="82">
        <v>5.1452616045357003</v>
      </c>
      <c r="V24" s="253">
        <v>0.232383181476219</v>
      </c>
      <c r="W24" s="253">
        <v>0.23248138767365101</v>
      </c>
    </row>
    <row r="25" spans="1:23" x14ac:dyDescent="0.2">
      <c r="A25" s="254">
        <v>37043</v>
      </c>
      <c r="B25" s="82" t="s">
        <v>730</v>
      </c>
      <c r="C25" s="82" t="s">
        <v>65</v>
      </c>
      <c r="D25" s="82">
        <v>49.326363767191502</v>
      </c>
      <c r="E25" s="82">
        <v>150.58000000000001</v>
      </c>
      <c r="F25" s="82">
        <v>121.23</v>
      </c>
      <c r="G25" s="82">
        <v>163.56</v>
      </c>
      <c r="H25" s="82">
        <v>132.35</v>
      </c>
      <c r="I25" s="82">
        <v>0.380766249312529</v>
      </c>
      <c r="J25" s="255">
        <v>395.46572279415898</v>
      </c>
      <c r="K25" s="255">
        <v>318.384311159091</v>
      </c>
      <c r="L25" s="255">
        <v>429.55487860414797</v>
      </c>
      <c r="M25" s="255">
        <v>347.58858023513699</v>
      </c>
      <c r="N25" s="82">
        <v>1.8955998349543799</v>
      </c>
      <c r="O25" s="82">
        <v>1.09833551117129</v>
      </c>
      <c r="P25" s="82">
        <v>1.6154281278838001</v>
      </c>
      <c r="Q25" s="82">
        <v>1.3413918069447499</v>
      </c>
      <c r="R25" s="82">
        <v>6.70813814701126</v>
      </c>
      <c r="S25" s="82">
        <v>10.4179283621809</v>
      </c>
      <c r="T25" s="82">
        <v>5.5150505705339201</v>
      </c>
      <c r="U25" s="82">
        <v>6.1061771057502297</v>
      </c>
      <c r="V25" s="253">
        <v>0.24210178998597701</v>
      </c>
      <c r="W25" s="253">
        <v>0.23581412920287101</v>
      </c>
    </row>
    <row r="26" spans="1:23" x14ac:dyDescent="0.2">
      <c r="A26" s="254">
        <v>37073</v>
      </c>
      <c r="B26" s="82" t="s">
        <v>731</v>
      </c>
      <c r="C26" s="82" t="s">
        <v>66</v>
      </c>
      <c r="D26" s="82">
        <v>49.198201964030297</v>
      </c>
      <c r="E26" s="82">
        <v>148.80000000000001</v>
      </c>
      <c r="F26" s="82">
        <v>121.37</v>
      </c>
      <c r="G26" s="82">
        <v>161.43</v>
      </c>
      <c r="H26" s="82">
        <v>131.02000000000001</v>
      </c>
      <c r="I26" s="82">
        <v>0.37977692665892399</v>
      </c>
      <c r="J26" s="255">
        <v>391.80895297948598</v>
      </c>
      <c r="K26" s="255">
        <v>319.58234289731303</v>
      </c>
      <c r="L26" s="255">
        <v>425.06531773843</v>
      </c>
      <c r="M26" s="255">
        <v>344.99199609793197</v>
      </c>
      <c r="N26" s="82">
        <v>-0.924674277415516</v>
      </c>
      <c r="O26" s="82">
        <v>0.37628479049769398</v>
      </c>
      <c r="P26" s="82">
        <v>-1.0451658424429899</v>
      </c>
      <c r="Q26" s="82">
        <v>-0.74702803396148298</v>
      </c>
      <c r="R26" s="82">
        <v>6.4554307179038197</v>
      </c>
      <c r="S26" s="82">
        <v>6.9471758153606196</v>
      </c>
      <c r="T26" s="82">
        <v>5.6329373464934802</v>
      </c>
      <c r="U26" s="82">
        <v>6.3056472522686997</v>
      </c>
      <c r="V26" s="253">
        <v>0.22600313092197399</v>
      </c>
      <c r="W26" s="253">
        <v>0.23210196916501299</v>
      </c>
    </row>
    <row r="27" spans="1:23" x14ac:dyDescent="0.2">
      <c r="A27" s="254">
        <v>37104</v>
      </c>
      <c r="B27" s="82" t="s">
        <v>732</v>
      </c>
      <c r="C27" s="82" t="s">
        <v>1001</v>
      </c>
      <c r="D27" s="82">
        <v>49.489687547185802</v>
      </c>
      <c r="E27" s="82">
        <v>149.47999999999999</v>
      </c>
      <c r="F27" s="82">
        <v>122.53</v>
      </c>
      <c r="G27" s="82">
        <v>161.83000000000001</v>
      </c>
      <c r="H27" s="82">
        <v>131.87</v>
      </c>
      <c r="I27" s="82">
        <v>0.38202699870458801</v>
      </c>
      <c r="J27" s="255">
        <v>391.28124584615898</v>
      </c>
      <c r="K27" s="255">
        <v>320.73649353445199</v>
      </c>
      <c r="L27" s="255">
        <v>423.60880395560503</v>
      </c>
      <c r="M27" s="255">
        <v>345.18502735973402</v>
      </c>
      <c r="N27" s="82">
        <v>-0.134684807305752</v>
      </c>
      <c r="O27" s="82">
        <v>0.36114343072743998</v>
      </c>
      <c r="P27" s="82">
        <v>-0.34265646291120599</v>
      </c>
      <c r="Q27" s="82">
        <v>5.5952388456859098E-2</v>
      </c>
      <c r="R27" s="82">
        <v>6.79106363215858</v>
      </c>
      <c r="S27" s="82">
        <v>7.6319751347020199</v>
      </c>
      <c r="T27" s="82">
        <v>5.7541816632624903</v>
      </c>
      <c r="U27" s="82">
        <v>6.9128568947047597</v>
      </c>
      <c r="V27" s="253">
        <v>0.21994613564025101</v>
      </c>
      <c r="W27" s="253">
        <v>0.22719344809281899</v>
      </c>
    </row>
    <row r="28" spans="1:23" x14ac:dyDescent="0.2">
      <c r="A28" s="254">
        <v>37135</v>
      </c>
      <c r="B28" s="82" t="s">
        <v>733</v>
      </c>
      <c r="C28" s="82" t="s">
        <v>68</v>
      </c>
      <c r="D28" s="82">
        <v>49.950381149772397</v>
      </c>
      <c r="E28" s="82">
        <v>149.82</v>
      </c>
      <c r="F28" s="82">
        <v>122.96</v>
      </c>
      <c r="G28" s="82">
        <v>162.63</v>
      </c>
      <c r="H28" s="82">
        <v>132.74</v>
      </c>
      <c r="I28" s="82">
        <v>0.38558324250084802</v>
      </c>
      <c r="J28" s="255">
        <v>388.55423028315403</v>
      </c>
      <c r="K28" s="255">
        <v>318.893526602701</v>
      </c>
      <c r="L28" s="255">
        <v>421.77662842710902</v>
      </c>
      <c r="M28" s="255">
        <v>344.257699424549</v>
      </c>
      <c r="N28" s="82">
        <v>-0.69694512373248396</v>
      </c>
      <c r="O28" s="82">
        <v>-0.57460468917697205</v>
      </c>
      <c r="P28" s="82">
        <v>-0.43251592303754599</v>
      </c>
      <c r="Q28" s="82">
        <v>-0.26864662765868602</v>
      </c>
      <c r="R28" s="82">
        <v>6.1706452138033097</v>
      </c>
      <c r="S28" s="82">
        <v>7.1670228815618602</v>
      </c>
      <c r="T28" s="82">
        <v>5.4237624729288196</v>
      </c>
      <c r="U28" s="82">
        <v>6.59891015161993</v>
      </c>
      <c r="V28" s="253">
        <v>0.218445022771633</v>
      </c>
      <c r="W28" s="253">
        <v>0.22517703781829099</v>
      </c>
    </row>
    <row r="29" spans="1:23" x14ac:dyDescent="0.2">
      <c r="A29" s="254">
        <v>37165</v>
      </c>
      <c r="B29" s="82" t="s">
        <v>734</v>
      </c>
      <c r="C29" s="82" t="s">
        <v>69</v>
      </c>
      <c r="D29" s="82">
        <v>50.176135367753503</v>
      </c>
      <c r="E29" s="82">
        <v>149.97999999999999</v>
      </c>
      <c r="F29" s="82">
        <v>123.98</v>
      </c>
      <c r="G29" s="82">
        <v>163.09</v>
      </c>
      <c r="H29" s="82">
        <v>133.55000000000001</v>
      </c>
      <c r="I29" s="82">
        <v>0.38732591275428202</v>
      </c>
      <c r="J29" s="255">
        <v>387.21912234967499</v>
      </c>
      <c r="K29" s="255">
        <v>320.09219088486901</v>
      </c>
      <c r="L29" s="255">
        <v>421.066586638275</v>
      </c>
      <c r="M29" s="255">
        <v>344.800065274031</v>
      </c>
      <c r="N29" s="82">
        <v>-0.34360916171377598</v>
      </c>
      <c r="O29" s="82">
        <v>0.37588228740113</v>
      </c>
      <c r="P29" s="82">
        <v>-0.16834545609635301</v>
      </c>
      <c r="Q29" s="82">
        <v>0.157546468935399</v>
      </c>
      <c r="R29" s="82">
        <v>4.9011301579793303</v>
      </c>
      <c r="S29" s="82">
        <v>6.2465799212119801</v>
      </c>
      <c r="T29" s="82">
        <v>5.0243946318244896</v>
      </c>
      <c r="U29" s="82">
        <v>6.1270691482863802</v>
      </c>
      <c r="V29" s="253">
        <v>0.209711243748992</v>
      </c>
      <c r="W29" s="253">
        <v>0.22119056533133599</v>
      </c>
    </row>
    <row r="30" spans="1:23" x14ac:dyDescent="0.2">
      <c r="A30" s="254">
        <v>37196</v>
      </c>
      <c r="B30" s="82" t="s">
        <v>735</v>
      </c>
      <c r="C30" s="82" t="s">
        <v>70</v>
      </c>
      <c r="D30" s="82">
        <v>50.3651489088722</v>
      </c>
      <c r="E30" s="82">
        <v>150.6</v>
      </c>
      <c r="F30" s="82">
        <v>124.77</v>
      </c>
      <c r="G30" s="82">
        <v>163.06</v>
      </c>
      <c r="H30" s="82">
        <v>134</v>
      </c>
      <c r="I30" s="82">
        <v>0.38878496977013499</v>
      </c>
      <c r="J30" s="255">
        <v>387.36065359995899</v>
      </c>
      <c r="K30" s="255">
        <v>320.92290006418898</v>
      </c>
      <c r="L30" s="255">
        <v>419.409217636184</v>
      </c>
      <c r="M30" s="255">
        <v>344.66352976357598</v>
      </c>
      <c r="N30" s="82">
        <v>3.6550687224656798E-2</v>
      </c>
      <c r="O30" s="82">
        <v>0.25952185119648702</v>
      </c>
      <c r="P30" s="82">
        <v>-0.39361209240637002</v>
      </c>
      <c r="Q30" s="82">
        <v>-3.9598458412781798E-2</v>
      </c>
      <c r="R30" s="82">
        <v>5.9780080192655802</v>
      </c>
      <c r="S30" s="82">
        <v>7.4721091430946398</v>
      </c>
      <c r="T30" s="82">
        <v>5.1826938559325102</v>
      </c>
      <c r="U30" s="82">
        <v>6.4813685312114604</v>
      </c>
      <c r="V30" s="253">
        <v>0.20702091849002199</v>
      </c>
      <c r="W30" s="253">
        <v>0.21686567164179099</v>
      </c>
    </row>
    <row r="31" spans="1:23" x14ac:dyDescent="0.2">
      <c r="A31" s="254">
        <v>37226</v>
      </c>
      <c r="B31" s="82" t="s">
        <v>736</v>
      </c>
      <c r="C31" s="82" t="s">
        <v>998</v>
      </c>
      <c r="D31" s="82">
        <v>50.434898785092997</v>
      </c>
      <c r="E31" s="82">
        <v>151.16999999999999</v>
      </c>
      <c r="F31" s="82">
        <v>125.78</v>
      </c>
      <c r="G31" s="82">
        <v>165.77</v>
      </c>
      <c r="H31" s="82">
        <v>135.94999999999999</v>
      </c>
      <c r="I31" s="82">
        <v>0.38932339175647801</v>
      </c>
      <c r="J31" s="255">
        <v>388.28902449960299</v>
      </c>
      <c r="K31" s="255">
        <v>323.07331812899503</v>
      </c>
      <c r="L31" s="255">
        <v>425.78998208175801</v>
      </c>
      <c r="M31" s="255">
        <v>349.19556049957703</v>
      </c>
      <c r="N31" s="82">
        <v>0.23966577168243999</v>
      </c>
      <c r="O31" s="82">
        <v>0.67007311238163103</v>
      </c>
      <c r="P31" s="82">
        <v>1.5213696259552401</v>
      </c>
      <c r="Q31" s="82">
        <v>1.3149145020102</v>
      </c>
      <c r="R31" s="82">
        <v>5.2894112625581498</v>
      </c>
      <c r="S31" s="82">
        <v>7.5380611949871001</v>
      </c>
      <c r="T31" s="82">
        <v>5.5776341988355496</v>
      </c>
      <c r="U31" s="82">
        <v>6.9096410785490097</v>
      </c>
      <c r="V31" s="253">
        <v>0.20186039115916701</v>
      </c>
      <c r="W31" s="253">
        <v>0.219345347554248</v>
      </c>
    </row>
    <row r="32" spans="1:23" x14ac:dyDescent="0.2">
      <c r="A32" s="254">
        <v>37257</v>
      </c>
      <c r="B32" s="82" t="s">
        <v>963</v>
      </c>
      <c r="C32" s="82" t="s">
        <v>999</v>
      </c>
      <c r="D32" s="82">
        <v>50.900472009715898</v>
      </c>
      <c r="E32" s="82">
        <v>159.31</v>
      </c>
      <c r="F32" s="82">
        <v>130.19999999999999</v>
      </c>
      <c r="G32" s="82">
        <v>173.95</v>
      </c>
      <c r="H32" s="82">
        <v>141.69</v>
      </c>
      <c r="I32" s="82">
        <v>0.39291730294272997</v>
      </c>
      <c r="J32" s="255">
        <v>405.45427449200599</v>
      </c>
      <c r="K32" s="255">
        <v>331.36743794400297</v>
      </c>
      <c r="L32" s="255">
        <v>442.71402327464898</v>
      </c>
      <c r="M32" s="255">
        <v>360.61023258284001</v>
      </c>
      <c r="N32" s="82">
        <v>4.4207404560361496</v>
      </c>
      <c r="O32" s="82">
        <v>2.5672562076750398</v>
      </c>
      <c r="P32" s="82">
        <v>3.9747391683917299</v>
      </c>
      <c r="Q32" s="82">
        <v>3.2688479965016</v>
      </c>
      <c r="R32" s="82">
        <v>3.9756192653991298</v>
      </c>
      <c r="S32" s="82">
        <v>6.7555773539036599</v>
      </c>
      <c r="T32" s="82">
        <v>4.5170527758048102</v>
      </c>
      <c r="U32" s="82">
        <v>5.7547195278877696</v>
      </c>
      <c r="V32" s="253">
        <v>0.22357910906298001</v>
      </c>
      <c r="W32" s="253">
        <v>0.227680146799351</v>
      </c>
    </row>
    <row r="33" spans="1:23" x14ac:dyDescent="0.2">
      <c r="A33" s="254">
        <v>37288</v>
      </c>
      <c r="B33" s="82" t="s">
        <v>737</v>
      </c>
      <c r="C33" s="82" t="s">
        <v>61</v>
      </c>
      <c r="D33" s="82">
        <v>50.867749849080496</v>
      </c>
      <c r="E33" s="82">
        <v>158.68</v>
      </c>
      <c r="F33" s="82">
        <v>130.04</v>
      </c>
      <c r="G33" s="82">
        <v>173.15</v>
      </c>
      <c r="H33" s="82">
        <v>141.38</v>
      </c>
      <c r="I33" s="82">
        <v>0.39266470993925301</v>
      </c>
      <c r="J33" s="255">
        <v>404.11067249855103</v>
      </c>
      <c r="K33" s="255">
        <v>331.17312737403302</v>
      </c>
      <c r="L33" s="255">
        <v>440.96145035999598</v>
      </c>
      <c r="M33" s="255">
        <v>360.05272799247001</v>
      </c>
      <c r="N33" s="82">
        <v>-0.33138187903870597</v>
      </c>
      <c r="O33" s="82">
        <v>-5.8639005442218103E-2</v>
      </c>
      <c r="P33" s="82">
        <v>-0.39587020571201198</v>
      </c>
      <c r="Q33" s="82">
        <v>-0.15460032467102799</v>
      </c>
      <c r="R33" s="82">
        <v>5.4152839867627396</v>
      </c>
      <c r="S33" s="82">
        <v>5.0251958605489504</v>
      </c>
      <c r="T33" s="82">
        <v>6.2008118436279096</v>
      </c>
      <c r="U33" s="82">
        <v>5.8857210024942903</v>
      </c>
      <c r="V33" s="253">
        <v>0.22023992617656099</v>
      </c>
      <c r="W33" s="253">
        <v>0.22471353798274199</v>
      </c>
    </row>
    <row r="34" spans="1:23" x14ac:dyDescent="0.2">
      <c r="A34" s="254">
        <v>37316</v>
      </c>
      <c r="B34" s="82" t="s">
        <v>738</v>
      </c>
      <c r="C34" s="82" t="s">
        <v>62</v>
      </c>
      <c r="D34" s="82">
        <v>51.127948444496397</v>
      </c>
      <c r="E34" s="82">
        <v>156.87</v>
      </c>
      <c r="F34" s="82">
        <v>131.06</v>
      </c>
      <c r="G34" s="82">
        <v>171.47</v>
      </c>
      <c r="H34" s="82">
        <v>141.34</v>
      </c>
      <c r="I34" s="82">
        <v>0.39467326754792897</v>
      </c>
      <c r="J34" s="255">
        <v>397.46801442778201</v>
      </c>
      <c r="K34" s="255">
        <v>332.072148727642</v>
      </c>
      <c r="L34" s="255">
        <v>434.46063896176298</v>
      </c>
      <c r="M34" s="255">
        <v>358.11901038581499</v>
      </c>
      <c r="N34" s="82">
        <v>-1.6437719968390201</v>
      </c>
      <c r="O34" s="82">
        <v>0.27146567136557798</v>
      </c>
      <c r="P34" s="82">
        <v>-1.47423576208882</v>
      </c>
      <c r="Q34" s="82">
        <v>-0.53706511750024599</v>
      </c>
      <c r="R34" s="82">
        <v>3.46072812226552</v>
      </c>
      <c r="S34" s="82">
        <v>5.9147799145304001</v>
      </c>
      <c r="T34" s="82">
        <v>3.7445058928748298</v>
      </c>
      <c r="U34" s="82">
        <v>4.6132224918561802</v>
      </c>
      <c r="V34" s="253">
        <v>0.196932702578972</v>
      </c>
      <c r="W34" s="253">
        <v>0.21317390689118401</v>
      </c>
    </row>
    <row r="35" spans="1:23" x14ac:dyDescent="0.2">
      <c r="A35" s="254">
        <v>37347</v>
      </c>
      <c r="B35" s="82" t="s">
        <v>739</v>
      </c>
      <c r="C35" s="82" t="s">
        <v>1000</v>
      </c>
      <c r="D35" s="82">
        <v>51.407234972561497</v>
      </c>
      <c r="E35" s="82">
        <v>156.63999999999999</v>
      </c>
      <c r="F35" s="82">
        <v>131.16</v>
      </c>
      <c r="G35" s="82">
        <v>170.79</v>
      </c>
      <c r="H35" s="82">
        <v>140.80000000000001</v>
      </c>
      <c r="I35" s="82">
        <v>0.39682917111861898</v>
      </c>
      <c r="J35" s="255">
        <v>394.72904564563299</v>
      </c>
      <c r="K35" s="255">
        <v>330.52005635138698</v>
      </c>
      <c r="L35" s="255">
        <v>430.38670649781398</v>
      </c>
      <c r="M35" s="255">
        <v>354.81262529944502</v>
      </c>
      <c r="N35" s="82">
        <v>-0.68910420026946395</v>
      </c>
      <c r="O35" s="82">
        <v>-0.467396131293141</v>
      </c>
      <c r="P35" s="82">
        <v>-0.93769886120976798</v>
      </c>
      <c r="Q35" s="82">
        <v>-0.92326433126441698</v>
      </c>
      <c r="R35" s="82">
        <v>1.5487086663293199</v>
      </c>
      <c r="S35" s="82">
        <v>4.3104944432057497</v>
      </c>
      <c r="T35" s="82">
        <v>1.8963913398091199</v>
      </c>
      <c r="U35" s="82">
        <v>2.7926236116433398</v>
      </c>
      <c r="V35" s="253">
        <v>0.19426654467825499</v>
      </c>
      <c r="W35" s="253">
        <v>0.21299715909090899</v>
      </c>
    </row>
    <row r="36" spans="1:23" x14ac:dyDescent="0.2">
      <c r="A36" s="254">
        <v>37377</v>
      </c>
      <c r="B36" s="82" t="s">
        <v>740</v>
      </c>
      <c r="C36" s="82" t="s">
        <v>64</v>
      </c>
      <c r="D36" s="82">
        <v>51.511429231397599</v>
      </c>
      <c r="E36" s="82">
        <v>160.03</v>
      </c>
      <c r="F36" s="82">
        <v>133.05000000000001</v>
      </c>
      <c r="G36" s="82">
        <v>174.22</v>
      </c>
      <c r="H36" s="82">
        <v>142.68</v>
      </c>
      <c r="I36" s="82">
        <v>0.39763348050019398</v>
      </c>
      <c r="J36" s="255">
        <v>402.45605022669099</v>
      </c>
      <c r="K36" s="255">
        <v>334.604620900214</v>
      </c>
      <c r="L36" s="255">
        <v>438.14218003183203</v>
      </c>
      <c r="M36" s="255">
        <v>358.82290349524601</v>
      </c>
      <c r="N36" s="82">
        <v>1.95754649076298</v>
      </c>
      <c r="O36" s="82">
        <v>1.2357993018387501</v>
      </c>
      <c r="P36" s="82">
        <v>1.80197794609567</v>
      </c>
      <c r="Q36" s="82">
        <v>1.13025239516682</v>
      </c>
      <c r="R36" s="82">
        <v>3.69672586364775</v>
      </c>
      <c r="S36" s="82">
        <v>6.2488603920401804</v>
      </c>
      <c r="T36" s="82">
        <v>3.6468386751760602</v>
      </c>
      <c r="U36" s="82">
        <v>4.6168214957407603</v>
      </c>
      <c r="V36" s="253">
        <v>0.20278090943254401</v>
      </c>
      <c r="W36" s="253">
        <v>0.22105410709279499</v>
      </c>
    </row>
    <row r="37" spans="1:23" x14ac:dyDescent="0.2">
      <c r="A37" s="254">
        <v>37408</v>
      </c>
      <c r="B37" s="82" t="s">
        <v>741</v>
      </c>
      <c r="C37" s="82" t="s">
        <v>65</v>
      </c>
      <c r="D37" s="82">
        <v>51.762586176959203</v>
      </c>
      <c r="E37" s="82">
        <v>160.16999999999999</v>
      </c>
      <c r="F37" s="82">
        <v>132.94</v>
      </c>
      <c r="G37" s="82">
        <v>174.34</v>
      </c>
      <c r="H37" s="82">
        <v>142.65</v>
      </c>
      <c r="I37" s="82">
        <v>0.399572242672116</v>
      </c>
      <c r="J37" s="255">
        <v>400.85367023713297</v>
      </c>
      <c r="K37" s="255">
        <v>332.705793352841</v>
      </c>
      <c r="L37" s="255">
        <v>436.31659405095701</v>
      </c>
      <c r="M37" s="255">
        <v>357.006780666336</v>
      </c>
      <c r="N37" s="82">
        <v>-0.39815030452524702</v>
      </c>
      <c r="O37" s="82">
        <v>-0.56748395831018905</v>
      </c>
      <c r="P37" s="82">
        <v>-0.41666519775439598</v>
      </c>
      <c r="Q37" s="82">
        <v>-0.50613347454124802</v>
      </c>
      <c r="R37" s="82">
        <v>1.3624309598581299</v>
      </c>
      <c r="S37" s="82">
        <v>4.4981745933435002</v>
      </c>
      <c r="T37" s="82">
        <v>1.57412144142826</v>
      </c>
      <c r="U37" s="82">
        <v>2.70958281334444</v>
      </c>
      <c r="V37" s="253">
        <v>0.204829246276516</v>
      </c>
      <c r="W37" s="253">
        <v>0.22215212057483399</v>
      </c>
    </row>
    <row r="38" spans="1:23" x14ac:dyDescent="0.2">
      <c r="A38" s="254">
        <v>37438</v>
      </c>
      <c r="B38" s="82" t="s">
        <v>742</v>
      </c>
      <c r="C38" s="82" t="s">
        <v>66</v>
      </c>
      <c r="D38" s="82">
        <v>51.911181353361798</v>
      </c>
      <c r="E38" s="82">
        <v>161.78</v>
      </c>
      <c r="F38" s="82">
        <v>134.54</v>
      </c>
      <c r="G38" s="82">
        <v>175.02</v>
      </c>
      <c r="H38" s="82">
        <v>143.21</v>
      </c>
      <c r="I38" s="82">
        <v>0.400719297181379</v>
      </c>
      <c r="J38" s="255">
        <v>403.72400615080102</v>
      </c>
      <c r="K38" s="255">
        <v>335.74624667776499</v>
      </c>
      <c r="L38" s="255">
        <v>436.76459115164602</v>
      </c>
      <c r="M38" s="255">
        <v>357.38233972590098</v>
      </c>
      <c r="N38" s="82">
        <v>0.71605578962767902</v>
      </c>
      <c r="O38" s="82">
        <v>0.91385644183830095</v>
      </c>
      <c r="P38" s="82">
        <v>0.102677071373591</v>
      </c>
      <c r="Q38" s="82">
        <v>0.105196618076486</v>
      </c>
      <c r="R38" s="82">
        <v>3.0410364747176102</v>
      </c>
      <c r="S38" s="82">
        <v>5.0578212907229902</v>
      </c>
      <c r="T38" s="82">
        <v>2.7523472099445301</v>
      </c>
      <c r="U38" s="82">
        <v>3.5914872716212001</v>
      </c>
      <c r="V38" s="253">
        <v>0.202467667608146</v>
      </c>
      <c r="W38" s="253">
        <v>0.22212136024020701</v>
      </c>
    </row>
    <row r="39" spans="1:23" x14ac:dyDescent="0.2">
      <c r="A39" s="254">
        <v>37469</v>
      </c>
      <c r="B39" s="82" t="s">
        <v>743</v>
      </c>
      <c r="C39" s="82" t="s">
        <v>1001</v>
      </c>
      <c r="D39" s="82">
        <v>52.108560301264298</v>
      </c>
      <c r="E39" s="82">
        <v>161.68</v>
      </c>
      <c r="F39" s="82">
        <v>134.80000000000001</v>
      </c>
      <c r="G39" s="82">
        <v>174.68</v>
      </c>
      <c r="H39" s="82">
        <v>143.33000000000001</v>
      </c>
      <c r="I39" s="82">
        <v>0.40224292949372298</v>
      </c>
      <c r="J39" s="255">
        <v>401.94615776962502</v>
      </c>
      <c r="K39" s="255">
        <v>335.12086879852501</v>
      </c>
      <c r="L39" s="255">
        <v>434.26493591785101</v>
      </c>
      <c r="M39" s="255">
        <v>356.32695938347598</v>
      </c>
      <c r="N39" s="82">
        <v>-0.44036231536653803</v>
      </c>
      <c r="O39" s="82">
        <v>-0.186265039573319</v>
      </c>
      <c r="P39" s="82">
        <v>-0.57231178635703805</v>
      </c>
      <c r="Q39" s="82">
        <v>-0.295308476416212</v>
      </c>
      <c r="R39" s="82">
        <v>2.7256384088644401</v>
      </c>
      <c r="S39" s="82">
        <v>4.4847953238996698</v>
      </c>
      <c r="T39" s="82">
        <v>2.5155596065850498</v>
      </c>
      <c r="U39" s="82">
        <v>3.2278144011532302</v>
      </c>
      <c r="V39" s="253">
        <v>0.199406528189911</v>
      </c>
      <c r="W39" s="253">
        <v>0.218726016884114</v>
      </c>
    </row>
    <row r="40" spans="1:23" x14ac:dyDescent="0.2">
      <c r="A40" s="254">
        <v>37500</v>
      </c>
      <c r="B40" s="82" t="s">
        <v>744</v>
      </c>
      <c r="C40" s="82" t="s">
        <v>68</v>
      </c>
      <c r="D40" s="82">
        <v>52.4219835649941</v>
      </c>
      <c r="E40" s="82">
        <v>160.91</v>
      </c>
      <c r="F40" s="82">
        <v>134.34</v>
      </c>
      <c r="G40" s="82">
        <v>174.19</v>
      </c>
      <c r="H40" s="82">
        <v>143.21</v>
      </c>
      <c r="I40" s="82">
        <v>0.404662345632746</v>
      </c>
      <c r="J40" s="255">
        <v>397.64016033761402</v>
      </c>
      <c r="K40" s="255">
        <v>331.98048063982998</v>
      </c>
      <c r="L40" s="255">
        <v>430.45764420613301</v>
      </c>
      <c r="M40" s="255">
        <v>353.89998982008399</v>
      </c>
      <c r="N40" s="82">
        <v>-1.0712871236051</v>
      </c>
      <c r="O40" s="82">
        <v>-0.93709119636558003</v>
      </c>
      <c r="P40" s="82">
        <v>-0.87672095921592597</v>
      </c>
      <c r="Q40" s="82">
        <v>-0.68110747713037201</v>
      </c>
      <c r="R40" s="82">
        <v>2.3383943208745901</v>
      </c>
      <c r="S40" s="82">
        <v>4.1038631848533598</v>
      </c>
      <c r="T40" s="82">
        <v>2.0582021842694398</v>
      </c>
      <c r="U40" s="82">
        <v>2.8008931714969401</v>
      </c>
      <c r="V40" s="253">
        <v>0.19778174780407901</v>
      </c>
      <c r="W40" s="253">
        <v>0.21632567558131399</v>
      </c>
    </row>
    <row r="41" spans="1:23" x14ac:dyDescent="0.2">
      <c r="A41" s="254">
        <v>37530</v>
      </c>
      <c r="B41" s="82" t="s">
        <v>745</v>
      </c>
      <c r="C41" s="82" t="s">
        <v>69</v>
      </c>
      <c r="D41" s="82">
        <v>52.653036086685702</v>
      </c>
      <c r="E41" s="82">
        <v>160.16</v>
      </c>
      <c r="F41" s="82">
        <v>133.97999999999999</v>
      </c>
      <c r="G41" s="82">
        <v>173.6</v>
      </c>
      <c r="H41" s="82">
        <v>142.69</v>
      </c>
      <c r="I41" s="82">
        <v>0.40644591521622397</v>
      </c>
      <c r="J41" s="255">
        <v>394.04996828371901</v>
      </c>
      <c r="K41" s="255">
        <v>329.637954237342</v>
      </c>
      <c r="L41" s="255">
        <v>427.11709848934498</v>
      </c>
      <c r="M41" s="255">
        <v>351.06761972030398</v>
      </c>
      <c r="N41" s="82">
        <v>-0.90287461177127604</v>
      </c>
      <c r="O41" s="82">
        <v>-0.70562172751042995</v>
      </c>
      <c r="P41" s="82">
        <v>-0.77604516071462204</v>
      </c>
      <c r="Q41" s="82">
        <v>-0.80033065308081597</v>
      </c>
      <c r="R41" s="82">
        <v>1.7640776345428499</v>
      </c>
      <c r="S41" s="82">
        <v>2.9821918885567702</v>
      </c>
      <c r="T41" s="82">
        <v>1.4369489394484301</v>
      </c>
      <c r="U41" s="82">
        <v>1.8177358642005801</v>
      </c>
      <c r="V41" s="253">
        <v>0.195402298850575</v>
      </c>
      <c r="W41" s="253">
        <v>0.21662344943584</v>
      </c>
    </row>
    <row r="42" spans="1:23" x14ac:dyDescent="0.2">
      <c r="A42" s="254">
        <v>37561</v>
      </c>
      <c r="B42" s="82" t="s">
        <v>746</v>
      </c>
      <c r="C42" s="82" t="s">
        <v>70</v>
      </c>
      <c r="D42" s="82">
        <v>53.0788772813736</v>
      </c>
      <c r="E42" s="82">
        <v>161.66999999999999</v>
      </c>
      <c r="F42" s="82">
        <v>135.5</v>
      </c>
      <c r="G42" s="82">
        <v>175.15</v>
      </c>
      <c r="H42" s="82">
        <v>144.16</v>
      </c>
      <c r="I42" s="82">
        <v>0.40973312193734701</v>
      </c>
      <c r="J42" s="255">
        <v>394.57391005045798</v>
      </c>
      <c r="K42" s="255">
        <v>330.70306681410898</v>
      </c>
      <c r="L42" s="255">
        <v>427.47337381912303</v>
      </c>
      <c r="M42" s="255">
        <v>351.83877573374201</v>
      </c>
      <c r="N42" s="82">
        <v>0.13296328103289401</v>
      </c>
      <c r="O42" s="82">
        <v>0.32311588003630698</v>
      </c>
      <c r="P42" s="82">
        <v>8.3413970322920902E-2</v>
      </c>
      <c r="Q42" s="82">
        <v>0.219660250652676</v>
      </c>
      <c r="R42" s="82">
        <v>1.8621551733409001</v>
      </c>
      <c r="S42" s="82">
        <v>3.0475128910912601</v>
      </c>
      <c r="T42" s="82">
        <v>1.92274176242226</v>
      </c>
      <c r="U42" s="82">
        <v>2.0818117817941899</v>
      </c>
      <c r="V42" s="253">
        <v>0.193136531365314</v>
      </c>
      <c r="W42" s="253">
        <v>0.21496947835738101</v>
      </c>
    </row>
    <row r="43" spans="1:23" x14ac:dyDescent="0.2">
      <c r="A43" s="254">
        <v>37591</v>
      </c>
      <c r="B43" s="82" t="s">
        <v>747</v>
      </c>
      <c r="C43" s="82" t="s">
        <v>998</v>
      </c>
      <c r="D43" s="82">
        <v>53.309929803065103</v>
      </c>
      <c r="E43" s="82">
        <v>162.41</v>
      </c>
      <c r="F43" s="82">
        <v>136.44</v>
      </c>
      <c r="G43" s="82">
        <v>176.06</v>
      </c>
      <c r="H43" s="82">
        <v>145.15</v>
      </c>
      <c r="I43" s="82">
        <v>0.41151669152082399</v>
      </c>
      <c r="J43" s="255">
        <v>394.661998763133</v>
      </c>
      <c r="K43" s="255">
        <v>331.55398750841601</v>
      </c>
      <c r="L43" s="255">
        <v>427.831977724507</v>
      </c>
      <c r="M43" s="255">
        <v>352.71959313138802</v>
      </c>
      <c r="N43" s="82">
        <v>2.2325022114144701E-2</v>
      </c>
      <c r="O43" s="82">
        <v>0.25730656280407199</v>
      </c>
      <c r="P43" s="82">
        <v>8.3889179384444304E-2</v>
      </c>
      <c r="Q43" s="82">
        <v>0.25034687999065902</v>
      </c>
      <c r="R43" s="82">
        <v>1.6412965243461899</v>
      </c>
      <c r="S43" s="82">
        <v>2.62499838381438</v>
      </c>
      <c r="T43" s="82">
        <v>0.47957813210310901</v>
      </c>
      <c r="U43" s="82">
        <v>1.0091859778427399</v>
      </c>
      <c r="V43" s="253">
        <v>0.190340076223981</v>
      </c>
      <c r="W43" s="253">
        <v>0.212952118498106</v>
      </c>
    </row>
    <row r="44" spans="1:23" x14ac:dyDescent="0.2">
      <c r="A44" s="254">
        <v>37622</v>
      </c>
      <c r="B44" s="82" t="s">
        <v>964</v>
      </c>
      <c r="C44" s="82" t="s">
        <v>999</v>
      </c>
      <c r="D44" s="82">
        <v>53.525440675315501</v>
      </c>
      <c r="E44" s="82">
        <v>168.92</v>
      </c>
      <c r="F44" s="82">
        <v>140.52000000000001</v>
      </c>
      <c r="G44" s="82">
        <v>183.75</v>
      </c>
      <c r="H44" s="82">
        <v>151.07</v>
      </c>
      <c r="I44" s="82">
        <v>0.41318029005608498</v>
      </c>
      <c r="J44" s="255">
        <v>408.82879475463602</v>
      </c>
      <c r="K44" s="255">
        <v>340.09366705494602</v>
      </c>
      <c r="L44" s="255">
        <v>444.72111671894601</v>
      </c>
      <c r="M44" s="255">
        <v>365.62731484479502</v>
      </c>
      <c r="N44" s="82">
        <v>3.58960225101508</v>
      </c>
      <c r="O44" s="82">
        <v>2.5756527951010399</v>
      </c>
      <c r="P44" s="82">
        <v>3.9476102474307999</v>
      </c>
      <c r="Q44" s="82">
        <v>3.6594853148968398</v>
      </c>
      <c r="R44" s="82">
        <v>0.832281338471064</v>
      </c>
      <c r="S44" s="82">
        <v>2.6333996982580201</v>
      </c>
      <c r="T44" s="82">
        <v>0.45336116291294598</v>
      </c>
      <c r="U44" s="82">
        <v>1.3912756235508801</v>
      </c>
      <c r="V44" s="253">
        <v>0.202106461713635</v>
      </c>
      <c r="W44" s="253">
        <v>0.21632355861521199</v>
      </c>
    </row>
    <row r="45" spans="1:23" x14ac:dyDescent="0.2">
      <c r="A45" s="254">
        <v>37653</v>
      </c>
      <c r="B45" s="82" t="s">
        <v>748</v>
      </c>
      <c r="C45" s="82" t="s">
        <v>61</v>
      </c>
      <c r="D45" s="82">
        <v>53.674122454969499</v>
      </c>
      <c r="E45" s="82">
        <v>168.81</v>
      </c>
      <c r="F45" s="82">
        <v>140.91999999999999</v>
      </c>
      <c r="G45" s="82">
        <v>183.43</v>
      </c>
      <c r="H45" s="82">
        <v>151.24</v>
      </c>
      <c r="I45" s="82">
        <v>0.41432801308402101</v>
      </c>
      <c r="J45" s="255">
        <v>407.43081488377999</v>
      </c>
      <c r="K45" s="255">
        <v>340.11699800617401</v>
      </c>
      <c r="L45" s="255">
        <v>442.71686733091502</v>
      </c>
      <c r="M45" s="255">
        <v>365.02479973356299</v>
      </c>
      <c r="N45" s="82">
        <v>-0.34194750682744501</v>
      </c>
      <c r="O45" s="82">
        <v>6.8601545657243097E-3</v>
      </c>
      <c r="P45" s="82">
        <v>-0.45067556108379098</v>
      </c>
      <c r="Q45" s="82">
        <v>-0.1647894144582</v>
      </c>
      <c r="R45" s="82">
        <v>0.82159235357495097</v>
      </c>
      <c r="S45" s="82">
        <v>2.7006631555703802</v>
      </c>
      <c r="T45" s="82">
        <v>0.398088533472851</v>
      </c>
      <c r="U45" s="82">
        <v>1.3809287791862499</v>
      </c>
      <c r="V45" s="253">
        <v>0.19791370990633</v>
      </c>
      <c r="W45" s="253">
        <v>0.21284051838138099</v>
      </c>
    </row>
    <row r="46" spans="1:23" x14ac:dyDescent="0.2">
      <c r="A46" s="254">
        <v>37681</v>
      </c>
      <c r="B46" s="82" t="s">
        <v>749</v>
      </c>
      <c r="C46" s="82" t="s">
        <v>62</v>
      </c>
      <c r="D46" s="82">
        <v>54.012930412786197</v>
      </c>
      <c r="E46" s="82">
        <v>168.3</v>
      </c>
      <c r="F46" s="82">
        <v>141.71</v>
      </c>
      <c r="G46" s="82">
        <v>182.69</v>
      </c>
      <c r="H46" s="82">
        <v>151.84</v>
      </c>
      <c r="I46" s="82">
        <v>0.41694338193512798</v>
      </c>
      <c r="J46" s="255">
        <v>403.65192803608397</v>
      </c>
      <c r="K46" s="255">
        <v>339.87828117643198</v>
      </c>
      <c r="L46" s="255">
        <v>438.16500732568198</v>
      </c>
      <c r="M46" s="255">
        <v>364.17414588828899</v>
      </c>
      <c r="N46" s="82">
        <v>-0.92749166475623002</v>
      </c>
      <c r="O46" s="82">
        <v>-7.0186680213402103E-2</v>
      </c>
      <c r="P46" s="82">
        <v>-1.02816502851487</v>
      </c>
      <c r="Q46" s="82">
        <v>-0.233040014238861</v>
      </c>
      <c r="R46" s="82">
        <v>1.5558267291532</v>
      </c>
      <c r="S46" s="82">
        <v>2.3507338627163099</v>
      </c>
      <c r="T46" s="82">
        <v>0.85263612666286503</v>
      </c>
      <c r="U46" s="82">
        <v>1.69081655172423</v>
      </c>
      <c r="V46" s="253">
        <v>0.18763672288476499</v>
      </c>
      <c r="W46" s="253">
        <v>0.203174394099052</v>
      </c>
    </row>
    <row r="47" spans="1:23" x14ac:dyDescent="0.2">
      <c r="A47" s="254">
        <v>37712</v>
      </c>
      <c r="B47" s="82" t="s">
        <v>750</v>
      </c>
      <c r="C47" s="82" t="s">
        <v>1000</v>
      </c>
      <c r="D47" s="82">
        <v>54.105144199470402</v>
      </c>
      <c r="E47" s="82">
        <v>168.64</v>
      </c>
      <c r="F47" s="82">
        <v>142.35</v>
      </c>
      <c r="G47" s="82">
        <v>182.97</v>
      </c>
      <c r="H47" s="82">
        <v>152.01</v>
      </c>
      <c r="I47" s="82">
        <v>0.41765521015454399</v>
      </c>
      <c r="J47" s="255">
        <v>403.77803484744902</v>
      </c>
      <c r="K47" s="255">
        <v>340.83137607053101</v>
      </c>
      <c r="L47" s="255">
        <v>438.088632803829</v>
      </c>
      <c r="M47" s="255">
        <v>363.96050211788798</v>
      </c>
      <c r="N47" s="82">
        <v>3.1241473805909699E-2</v>
      </c>
      <c r="O47" s="82">
        <v>0.28042241793149197</v>
      </c>
      <c r="P47" s="82">
        <v>-1.7430538855434101E-2</v>
      </c>
      <c r="Q47" s="82">
        <v>-5.8665276712477302E-2</v>
      </c>
      <c r="R47" s="82">
        <v>2.29245587616058</v>
      </c>
      <c r="S47" s="82">
        <v>3.1197258747233101</v>
      </c>
      <c r="T47" s="82">
        <v>1.78953629137097</v>
      </c>
      <c r="U47" s="82">
        <v>2.5782275393167402</v>
      </c>
      <c r="V47" s="253">
        <v>0.18468563400070201</v>
      </c>
      <c r="W47" s="253">
        <v>0.20367081113084701</v>
      </c>
    </row>
    <row r="48" spans="1:23" x14ac:dyDescent="0.2">
      <c r="A48" s="254">
        <v>37742</v>
      </c>
      <c r="B48" s="82" t="s">
        <v>751</v>
      </c>
      <c r="C48" s="82" t="s">
        <v>64</v>
      </c>
      <c r="D48" s="82">
        <v>53.9305596707487</v>
      </c>
      <c r="E48" s="82">
        <v>172.82</v>
      </c>
      <c r="F48" s="82">
        <v>144.94999999999999</v>
      </c>
      <c r="G48" s="82">
        <v>186.43</v>
      </c>
      <c r="H48" s="82">
        <v>153.85</v>
      </c>
      <c r="I48" s="82">
        <v>0.41630753537958798</v>
      </c>
      <c r="J48" s="255">
        <v>415.12580319360097</v>
      </c>
      <c r="K48" s="255">
        <v>348.180101683327</v>
      </c>
      <c r="L48" s="255">
        <v>447.81798107500902</v>
      </c>
      <c r="M48" s="255">
        <v>369.55852807161</v>
      </c>
      <c r="N48" s="82">
        <v>2.8103976360279099</v>
      </c>
      <c r="O48" s="82">
        <v>2.1561176959468402</v>
      </c>
      <c r="P48" s="82">
        <v>2.2208629812901601</v>
      </c>
      <c r="Q48" s="82">
        <v>1.5380861168028801</v>
      </c>
      <c r="R48" s="82">
        <v>3.1481084604824998</v>
      </c>
      <c r="S48" s="82">
        <v>4.0571707427677897</v>
      </c>
      <c r="T48" s="82">
        <v>2.2083701328354102</v>
      </c>
      <c r="U48" s="82">
        <v>2.9919005926847899</v>
      </c>
      <c r="V48" s="253">
        <v>0.19227319765436299</v>
      </c>
      <c r="W48" s="253">
        <v>0.21176470588235299</v>
      </c>
    </row>
    <row r="49" spans="1:23" x14ac:dyDescent="0.2">
      <c r="A49" s="254">
        <v>37773</v>
      </c>
      <c r="B49" s="82" t="s">
        <v>752</v>
      </c>
      <c r="C49" s="82" t="s">
        <v>65</v>
      </c>
      <c r="D49" s="82">
        <v>53.975112399146603</v>
      </c>
      <c r="E49" s="82">
        <v>175.74</v>
      </c>
      <c r="F49" s="82">
        <v>147.88</v>
      </c>
      <c r="G49" s="82">
        <v>186.45</v>
      </c>
      <c r="H49" s="82">
        <v>154</v>
      </c>
      <c r="I49" s="82">
        <v>0.41665145238447299</v>
      </c>
      <c r="J49" s="255">
        <v>421.79140140817901</v>
      </c>
      <c r="K49" s="255">
        <v>354.92495982839102</v>
      </c>
      <c r="L49" s="255">
        <v>447.49634000543301</v>
      </c>
      <c r="M49" s="255">
        <v>369.61349616967999</v>
      </c>
      <c r="N49" s="82">
        <v>1.60568149782503</v>
      </c>
      <c r="O49" s="82">
        <v>1.9371750747545</v>
      </c>
      <c r="P49" s="82">
        <v>-7.1824063161474203E-2</v>
      </c>
      <c r="Q49" s="82">
        <v>1.48739898810923E-2</v>
      </c>
      <c r="R49" s="82">
        <v>5.2232853845791496</v>
      </c>
      <c r="S49" s="82">
        <v>6.6783226861295999</v>
      </c>
      <c r="T49" s="82">
        <v>2.5623013442323002</v>
      </c>
      <c r="U49" s="82">
        <v>3.5312257878725899</v>
      </c>
      <c r="V49" s="253">
        <v>0.18839599675412499</v>
      </c>
      <c r="W49" s="253">
        <v>0.21071428571428599</v>
      </c>
    </row>
    <row r="50" spans="1:23" x14ac:dyDescent="0.2">
      <c r="A50" s="254">
        <v>37803</v>
      </c>
      <c r="B50" s="82" t="s">
        <v>753</v>
      </c>
      <c r="C50" s="82" t="s">
        <v>66</v>
      </c>
      <c r="D50" s="82">
        <v>54.053338701333502</v>
      </c>
      <c r="E50" s="82">
        <v>177.67</v>
      </c>
      <c r="F50" s="82">
        <v>148.26</v>
      </c>
      <c r="G50" s="82">
        <v>188.56</v>
      </c>
      <c r="H50" s="82">
        <v>154.9</v>
      </c>
      <c r="I50" s="82">
        <v>0.41725530666049299</v>
      </c>
      <c r="J50" s="255">
        <v>425.80644790831701</v>
      </c>
      <c r="K50" s="255">
        <v>355.32202379066302</v>
      </c>
      <c r="L50" s="255">
        <v>451.90557672984897</v>
      </c>
      <c r="M50" s="255">
        <v>371.23554219056899</v>
      </c>
      <c r="N50" s="82">
        <v>0.95190335477068899</v>
      </c>
      <c r="O50" s="82">
        <v>0.11187265118357501</v>
      </c>
      <c r="P50" s="82">
        <v>0.98531235459093902</v>
      </c>
      <c r="Q50" s="82">
        <v>0.438849240544115</v>
      </c>
      <c r="R50" s="82">
        <v>5.4696875640502904</v>
      </c>
      <c r="S50" s="82">
        <v>5.8305274613200204</v>
      </c>
      <c r="T50" s="82">
        <v>3.4666238712896398</v>
      </c>
      <c r="U50" s="82">
        <v>3.8762974340849499</v>
      </c>
      <c r="V50" s="253">
        <v>0.19836773236206701</v>
      </c>
      <c r="W50" s="253">
        <v>0.217301484828922</v>
      </c>
    </row>
    <row r="51" spans="1:23" x14ac:dyDescent="0.2">
      <c r="A51" s="254">
        <v>37834</v>
      </c>
      <c r="B51" s="82" t="s">
        <v>754</v>
      </c>
      <c r="C51" s="82" t="s">
        <v>1001</v>
      </c>
      <c r="D51" s="82">
        <v>54.215489910502399</v>
      </c>
      <c r="E51" s="82">
        <v>177.64</v>
      </c>
      <c r="F51" s="82">
        <v>148.15</v>
      </c>
      <c r="G51" s="82">
        <v>188.44</v>
      </c>
      <c r="H51" s="82">
        <v>155.11000000000001</v>
      </c>
      <c r="I51" s="82">
        <v>0.41850700459687701</v>
      </c>
      <c r="J51" s="255">
        <v>424.46123493467002</v>
      </c>
      <c r="K51" s="255">
        <v>353.99646451008402</v>
      </c>
      <c r="L51" s="255">
        <v>450.26725462220901</v>
      </c>
      <c r="M51" s="255">
        <v>370.62701053094298</v>
      </c>
      <c r="N51" s="82">
        <v>-0.315921231408123</v>
      </c>
      <c r="O51" s="82">
        <v>-0.37305857555279798</v>
      </c>
      <c r="P51" s="82">
        <v>-0.36253637750955903</v>
      </c>
      <c r="Q51" s="82">
        <v>-0.163920635409842</v>
      </c>
      <c r="R51" s="82">
        <v>5.6015157079694102</v>
      </c>
      <c r="S51" s="82">
        <v>5.6324739725199802</v>
      </c>
      <c r="T51" s="82">
        <v>3.6849207432638802</v>
      </c>
      <c r="U51" s="82">
        <v>4.0131824917792898</v>
      </c>
      <c r="V51" s="253">
        <v>0.199055011812352</v>
      </c>
      <c r="W51" s="253">
        <v>0.21487976274901699</v>
      </c>
    </row>
    <row r="52" spans="1:23" x14ac:dyDescent="0.2">
      <c r="A52" s="254">
        <v>37865</v>
      </c>
      <c r="B52" s="82" t="s">
        <v>755</v>
      </c>
      <c r="C52" s="82" t="s">
        <v>68</v>
      </c>
      <c r="D52" s="82">
        <v>54.538238163897297</v>
      </c>
      <c r="E52" s="82">
        <v>175.76</v>
      </c>
      <c r="F52" s="82">
        <v>147.66999999999999</v>
      </c>
      <c r="G52" s="82">
        <v>186.65</v>
      </c>
      <c r="H52" s="82">
        <v>154.5</v>
      </c>
      <c r="I52" s="82">
        <v>0.42099840336483302</v>
      </c>
      <c r="J52" s="255">
        <v>417.48376857308</v>
      </c>
      <c r="K52" s="255">
        <v>350.76142526847201</v>
      </c>
      <c r="L52" s="255">
        <v>443.35085004645703</v>
      </c>
      <c r="M52" s="255">
        <v>366.98476470494302</v>
      </c>
      <c r="N52" s="82">
        <v>-1.6438406590096399</v>
      </c>
      <c r="O52" s="82">
        <v>-0.91386202008808504</v>
      </c>
      <c r="P52" s="82">
        <v>-1.53606652599134</v>
      </c>
      <c r="Q52" s="82">
        <v>-0.98272541463776397</v>
      </c>
      <c r="R52" s="82">
        <v>4.99034308270521</v>
      </c>
      <c r="S52" s="82">
        <v>5.6572436404831903</v>
      </c>
      <c r="T52" s="82">
        <v>2.9952321706592202</v>
      </c>
      <c r="U52" s="82">
        <v>3.6973086355587701</v>
      </c>
      <c r="V52" s="253">
        <v>0.190221439696621</v>
      </c>
      <c r="W52" s="253">
        <v>0.208090614886731</v>
      </c>
    </row>
    <row r="53" spans="1:23" x14ac:dyDescent="0.2">
      <c r="A53" s="254">
        <v>37895</v>
      </c>
      <c r="B53" s="82" t="s">
        <v>756</v>
      </c>
      <c r="C53" s="82" t="s">
        <v>69</v>
      </c>
      <c r="D53" s="82">
        <v>54.738207386706698</v>
      </c>
      <c r="E53" s="82">
        <v>175.24</v>
      </c>
      <c r="F53" s="82">
        <v>147.03</v>
      </c>
      <c r="G53" s="82">
        <v>185.96</v>
      </c>
      <c r="H53" s="82">
        <v>153.97</v>
      </c>
      <c r="I53" s="82">
        <v>0.42254203085187902</v>
      </c>
      <c r="J53" s="255">
        <v>414.72797308874101</v>
      </c>
      <c r="K53" s="255">
        <v>347.96538394908401</v>
      </c>
      <c r="L53" s="255">
        <v>440.09823028750401</v>
      </c>
      <c r="M53" s="255">
        <v>364.38978553112003</v>
      </c>
      <c r="N53" s="82">
        <v>-0.660096437702962</v>
      </c>
      <c r="O53" s="82">
        <v>-0.79713478106885305</v>
      </c>
      <c r="P53" s="82">
        <v>-0.73364464252462203</v>
      </c>
      <c r="Q53" s="82">
        <v>-0.70710814818427703</v>
      </c>
      <c r="R53" s="82">
        <v>5.2475590583307898</v>
      </c>
      <c r="S53" s="82">
        <v>5.5598663552397998</v>
      </c>
      <c r="T53" s="82">
        <v>3.0392442363162302</v>
      </c>
      <c r="U53" s="82">
        <v>3.7947577795496499</v>
      </c>
      <c r="V53" s="253">
        <v>0.191865605658709</v>
      </c>
      <c r="W53" s="253">
        <v>0.20776774696369399</v>
      </c>
    </row>
    <row r="54" spans="1:23" x14ac:dyDescent="0.2">
      <c r="A54" s="254">
        <v>37926</v>
      </c>
      <c r="B54" s="82" t="s">
        <v>757</v>
      </c>
      <c r="C54" s="82" t="s">
        <v>70</v>
      </c>
      <c r="D54" s="82">
        <v>55.192541605369897</v>
      </c>
      <c r="E54" s="82">
        <v>176.96</v>
      </c>
      <c r="F54" s="82">
        <v>148.31</v>
      </c>
      <c r="G54" s="82">
        <v>187.54</v>
      </c>
      <c r="H54" s="82">
        <v>155.22</v>
      </c>
      <c r="I54" s="82">
        <v>0.426049184494731</v>
      </c>
      <c r="J54" s="255">
        <v>415.351106022804</v>
      </c>
      <c r="K54" s="255">
        <v>348.10534885986698</v>
      </c>
      <c r="L54" s="255">
        <v>440.18391966272998</v>
      </c>
      <c r="M54" s="255">
        <v>364.324133571765</v>
      </c>
      <c r="N54" s="82">
        <v>0.15025100174033101</v>
      </c>
      <c r="O54" s="82">
        <v>4.0223803067407402E-2</v>
      </c>
      <c r="P54" s="82">
        <v>1.94705112014582E-2</v>
      </c>
      <c r="Q54" s="82">
        <v>-1.8016959300470901E-2</v>
      </c>
      <c r="R54" s="82">
        <v>5.2657298019752403</v>
      </c>
      <c r="S54" s="82">
        <v>5.2622076394409198</v>
      </c>
      <c r="T54" s="82">
        <v>2.97341229233712</v>
      </c>
      <c r="U54" s="82">
        <v>3.5486020015804498</v>
      </c>
      <c r="V54" s="253">
        <v>0.19317645472321501</v>
      </c>
      <c r="W54" s="253">
        <v>0.20822059013013799</v>
      </c>
    </row>
    <row r="55" spans="1:23" x14ac:dyDescent="0.2">
      <c r="A55" s="254">
        <v>37956</v>
      </c>
      <c r="B55" s="82" t="s">
        <v>758</v>
      </c>
      <c r="C55" s="82" t="s">
        <v>998</v>
      </c>
      <c r="D55" s="82">
        <v>55.429810786838097</v>
      </c>
      <c r="E55" s="82">
        <v>177.24</v>
      </c>
      <c r="F55" s="82">
        <v>149.58000000000001</v>
      </c>
      <c r="G55" s="82">
        <v>188.58</v>
      </c>
      <c r="H55" s="82">
        <v>156.55000000000001</v>
      </c>
      <c r="I55" s="82">
        <v>0.42788074249749602</v>
      </c>
      <c r="J55" s="255">
        <v>414.227569498614</v>
      </c>
      <c r="K55" s="255">
        <v>349.58338888288603</v>
      </c>
      <c r="L55" s="255">
        <v>440.73028129117898</v>
      </c>
      <c r="M55" s="255">
        <v>365.87297452611199</v>
      </c>
      <c r="N55" s="82">
        <v>-0.27050283673210102</v>
      </c>
      <c r="O55" s="82">
        <v>0.42459560815712999</v>
      </c>
      <c r="P55" s="82">
        <v>0.12412121480232</v>
      </c>
      <c r="Q55" s="82">
        <v>0.425127190768748</v>
      </c>
      <c r="R55" s="82">
        <v>4.9575512202337801</v>
      </c>
      <c r="S55" s="82">
        <v>5.4378478479351298</v>
      </c>
      <c r="T55" s="82">
        <v>3.0148058673112001</v>
      </c>
      <c r="U55" s="82">
        <v>3.72913261720156</v>
      </c>
      <c r="V55" s="253">
        <v>0.18491776975531499</v>
      </c>
      <c r="W55" s="253">
        <v>0.20459916959437899</v>
      </c>
    </row>
    <row r="56" spans="1:23" x14ac:dyDescent="0.2">
      <c r="A56" s="254">
        <v>37987</v>
      </c>
      <c r="B56" s="82" t="s">
        <v>965</v>
      </c>
      <c r="C56" s="82" t="s">
        <v>999</v>
      </c>
      <c r="D56" s="82">
        <v>55.774317349450101</v>
      </c>
      <c r="E56" s="82">
        <v>184.78</v>
      </c>
      <c r="F56" s="82">
        <v>154.09</v>
      </c>
      <c r="G56" s="82">
        <v>196.21</v>
      </c>
      <c r="H56" s="82">
        <v>162.35</v>
      </c>
      <c r="I56" s="82">
        <v>0.43054010073295101</v>
      </c>
      <c r="J56" s="255">
        <v>429.18185712650399</v>
      </c>
      <c r="K56" s="255">
        <v>357.89929843393799</v>
      </c>
      <c r="L56" s="255">
        <v>455.72990684485001</v>
      </c>
      <c r="M56" s="255">
        <v>377.084503217274</v>
      </c>
      <c r="N56" s="82">
        <v>3.61016231874454</v>
      </c>
      <c r="O56" s="82">
        <v>2.3788056914334699</v>
      </c>
      <c r="P56" s="82">
        <v>3.4033571529796598</v>
      </c>
      <c r="Q56" s="82">
        <v>3.0643227217545199</v>
      </c>
      <c r="R56" s="82">
        <v>4.9783827932383202</v>
      </c>
      <c r="S56" s="82">
        <v>5.2355080684626198</v>
      </c>
      <c r="T56" s="82">
        <v>2.4754367876939498</v>
      </c>
      <c r="U56" s="82">
        <v>3.13357014295894</v>
      </c>
      <c r="V56" s="253">
        <v>0.199169316633136</v>
      </c>
      <c r="W56" s="253">
        <v>0.20856174930705301</v>
      </c>
    </row>
    <row r="57" spans="1:23" x14ac:dyDescent="0.2">
      <c r="A57" s="254">
        <v>38018</v>
      </c>
      <c r="B57" s="82" t="s">
        <v>759</v>
      </c>
      <c r="C57" s="82" t="s">
        <v>61</v>
      </c>
      <c r="D57" s="82">
        <v>56.107944757453097</v>
      </c>
      <c r="E57" s="82">
        <v>184.55</v>
      </c>
      <c r="F57" s="82">
        <v>154.16999999999999</v>
      </c>
      <c r="G57" s="82">
        <v>195.91</v>
      </c>
      <c r="H57" s="82">
        <v>162.22</v>
      </c>
      <c r="I57" s="82">
        <v>0.43311547923465299</v>
      </c>
      <c r="J57" s="255">
        <v>426.098832408654</v>
      </c>
      <c r="K57" s="255">
        <v>355.95587641529198</v>
      </c>
      <c r="L57" s="255">
        <v>452.32740318168101</v>
      </c>
      <c r="M57" s="255">
        <v>374.54214355638999</v>
      </c>
      <c r="N57" s="82">
        <v>-0.71834926538889599</v>
      </c>
      <c r="O57" s="82">
        <v>-0.54300805482152503</v>
      </c>
      <c r="P57" s="82">
        <v>-0.746605305481296</v>
      </c>
      <c r="Q57" s="82">
        <v>-0.67421483492240397</v>
      </c>
      <c r="R57" s="82">
        <v>4.58188650512332</v>
      </c>
      <c r="S57" s="82">
        <v>4.6568911586213604</v>
      </c>
      <c r="T57" s="82">
        <v>2.1708086047652801</v>
      </c>
      <c r="U57" s="82">
        <v>2.6073143057056698</v>
      </c>
      <c r="V57" s="253">
        <v>0.19705519880651201</v>
      </c>
      <c r="W57" s="253">
        <v>0.20768092713598801</v>
      </c>
    </row>
    <row r="58" spans="1:23" x14ac:dyDescent="0.2">
      <c r="A58" s="254">
        <v>38047</v>
      </c>
      <c r="B58" s="82" t="s">
        <v>760</v>
      </c>
      <c r="C58" s="82" t="s">
        <v>62</v>
      </c>
      <c r="D58" s="82">
        <v>56.2980709356166</v>
      </c>
      <c r="E58" s="82">
        <v>184.01</v>
      </c>
      <c r="F58" s="82">
        <v>155.5</v>
      </c>
      <c r="G58" s="82">
        <v>193.96</v>
      </c>
      <c r="H58" s="82">
        <v>161.86000000000001</v>
      </c>
      <c r="I58" s="82">
        <v>0.43458312505782998</v>
      </c>
      <c r="J58" s="255">
        <v>423.41726907945099</v>
      </c>
      <c r="K58" s="255">
        <v>357.81416956608098</v>
      </c>
      <c r="L58" s="255">
        <v>446.31277382017498</v>
      </c>
      <c r="M58" s="255">
        <v>372.44888415412203</v>
      </c>
      <c r="N58" s="82">
        <v>-0.62932895498543096</v>
      </c>
      <c r="O58" s="82">
        <v>0.52205716323714402</v>
      </c>
      <c r="P58" s="82">
        <v>-1.32970704830169</v>
      </c>
      <c r="Q58" s="82">
        <v>-0.55888487805193499</v>
      </c>
      <c r="R58" s="82">
        <v>4.8966299107086098</v>
      </c>
      <c r="S58" s="82">
        <v>5.2771504926903301</v>
      </c>
      <c r="T58" s="82">
        <v>1.8595201255852101</v>
      </c>
      <c r="U58" s="82">
        <v>2.2721926746472398</v>
      </c>
      <c r="V58" s="253">
        <v>0.18334405144694499</v>
      </c>
      <c r="W58" s="253">
        <v>0.198319535400964</v>
      </c>
    </row>
    <row r="59" spans="1:23" x14ac:dyDescent="0.2">
      <c r="A59" s="254">
        <v>38078</v>
      </c>
      <c r="B59" s="82" t="s">
        <v>761</v>
      </c>
      <c r="C59" s="82" t="s">
        <v>1000</v>
      </c>
      <c r="D59" s="82">
        <v>56.383031952561801</v>
      </c>
      <c r="E59" s="82">
        <v>184.59</v>
      </c>
      <c r="F59" s="82">
        <v>156.27000000000001</v>
      </c>
      <c r="G59" s="82">
        <v>194.31</v>
      </c>
      <c r="H59" s="82">
        <v>161.81</v>
      </c>
      <c r="I59" s="82">
        <v>0.43523896678808</v>
      </c>
      <c r="J59" s="255">
        <v>424.11184219605502</v>
      </c>
      <c r="K59" s="255">
        <v>359.04413879396202</v>
      </c>
      <c r="L59" s="255">
        <v>446.44440141456897</v>
      </c>
      <c r="M59" s="255">
        <v>371.77277851315699</v>
      </c>
      <c r="N59" s="82">
        <v>0.164039865004484</v>
      </c>
      <c r="O59" s="82">
        <v>0.34374525451919002</v>
      </c>
      <c r="P59" s="82">
        <v>2.9492231035233001E-2</v>
      </c>
      <c r="Q59" s="82">
        <v>-0.181529780254441</v>
      </c>
      <c r="R59" s="82">
        <v>5.0358874415464996</v>
      </c>
      <c r="S59" s="82">
        <v>5.3436285512817197</v>
      </c>
      <c r="T59" s="82">
        <v>1.9073237662576601</v>
      </c>
      <c r="U59" s="82">
        <v>2.1464626930144202</v>
      </c>
      <c r="V59" s="253">
        <v>0.181224803225187</v>
      </c>
      <c r="W59" s="253">
        <v>0.2008528521105</v>
      </c>
    </row>
    <row r="60" spans="1:23" x14ac:dyDescent="0.2">
      <c r="A60" s="254">
        <v>38108</v>
      </c>
      <c r="B60" s="82" t="s">
        <v>762</v>
      </c>
      <c r="C60" s="82" t="s">
        <v>64</v>
      </c>
      <c r="D60" s="82">
        <v>56.2416029426468</v>
      </c>
      <c r="E60" s="82">
        <v>188.19</v>
      </c>
      <c r="F60" s="82">
        <v>158.08000000000001</v>
      </c>
      <c r="G60" s="82">
        <v>198.47</v>
      </c>
      <c r="H60" s="82">
        <v>164.17</v>
      </c>
      <c r="I60" s="82">
        <v>0.43414723024931001</v>
      </c>
      <c r="J60" s="255">
        <v>433.47046091237701</v>
      </c>
      <c r="K60" s="255">
        <v>364.11610851282501</v>
      </c>
      <c r="L60" s="255">
        <v>457.14906412285097</v>
      </c>
      <c r="M60" s="255">
        <v>378.14360788556701</v>
      </c>
      <c r="N60" s="82">
        <v>2.2066393307631298</v>
      </c>
      <c r="O60" s="82">
        <v>1.41263125361126</v>
      </c>
      <c r="P60" s="82">
        <v>2.39775942409941</v>
      </c>
      <c r="Q60" s="82">
        <v>1.71363524728454</v>
      </c>
      <c r="R60" s="82">
        <v>4.4190598555060596</v>
      </c>
      <c r="S60" s="82">
        <v>4.5769435853609597</v>
      </c>
      <c r="T60" s="82">
        <v>2.08367761951911</v>
      </c>
      <c r="U60" s="82">
        <v>2.3230636453596101</v>
      </c>
      <c r="V60" s="253">
        <v>0.19047317813765199</v>
      </c>
      <c r="W60" s="253">
        <v>0.20892976792349399</v>
      </c>
    </row>
    <row r="61" spans="1:23" x14ac:dyDescent="0.2">
      <c r="A61" s="254">
        <v>38139</v>
      </c>
      <c r="B61" s="82" t="s">
        <v>763</v>
      </c>
      <c r="C61" s="82" t="s">
        <v>65</v>
      </c>
      <c r="D61" s="82">
        <v>56.331744509405603</v>
      </c>
      <c r="E61" s="82">
        <v>188.76</v>
      </c>
      <c r="F61" s="82">
        <v>158.05000000000001</v>
      </c>
      <c r="G61" s="82">
        <v>198.4</v>
      </c>
      <c r="H61" s="82">
        <v>163.93</v>
      </c>
      <c r="I61" s="82">
        <v>0.43484306232896403</v>
      </c>
      <c r="J61" s="255">
        <v>434.087642997052</v>
      </c>
      <c r="K61" s="255">
        <v>363.46446268109798</v>
      </c>
      <c r="L61" s="255">
        <v>456.25656055634198</v>
      </c>
      <c r="M61" s="255">
        <v>376.98658252016702</v>
      </c>
      <c r="N61" s="82">
        <v>0.14238157852233299</v>
      </c>
      <c r="O61" s="82">
        <v>-0.178966493514532</v>
      </c>
      <c r="P61" s="82">
        <v>-0.19523250435217199</v>
      </c>
      <c r="Q61" s="82">
        <v>-0.30597512195694698</v>
      </c>
      <c r="R61" s="82">
        <v>2.9152423562504</v>
      </c>
      <c r="S61" s="82">
        <v>2.40600234394222</v>
      </c>
      <c r="T61" s="82">
        <v>1.9576071953576499</v>
      </c>
      <c r="U61" s="82">
        <v>1.99480982888747</v>
      </c>
      <c r="V61" s="253">
        <v>0.194305599493831</v>
      </c>
      <c r="W61" s="253">
        <v>0.210272677362289</v>
      </c>
    </row>
    <row r="62" spans="1:23" x14ac:dyDescent="0.2">
      <c r="A62" s="254">
        <v>38169</v>
      </c>
      <c r="B62" s="82" t="s">
        <v>764</v>
      </c>
      <c r="C62" s="82" t="s">
        <v>66</v>
      </c>
      <c r="D62" s="82">
        <v>56.479390179096498</v>
      </c>
      <c r="E62" s="82">
        <v>190.3</v>
      </c>
      <c r="F62" s="82">
        <v>158.76</v>
      </c>
      <c r="G62" s="82">
        <v>199.97</v>
      </c>
      <c r="H62" s="82">
        <v>165.26</v>
      </c>
      <c r="I62" s="82">
        <v>0.435982787287016</v>
      </c>
      <c r="J62" s="255">
        <v>436.48512177321697</v>
      </c>
      <c r="K62" s="255">
        <v>364.142816251792</v>
      </c>
      <c r="L62" s="255">
        <v>458.66489648444701</v>
      </c>
      <c r="M62" s="255">
        <v>379.05166171435599</v>
      </c>
      <c r="N62" s="82">
        <v>0.55230293118062601</v>
      </c>
      <c r="O62" s="82">
        <v>0.18663545967880801</v>
      </c>
      <c r="P62" s="82">
        <v>0.52784685992648395</v>
      </c>
      <c r="Q62" s="82">
        <v>0.54778586027750498</v>
      </c>
      <c r="R62" s="82">
        <v>2.5078703991818099</v>
      </c>
      <c r="S62" s="82">
        <v>2.4824783915802202</v>
      </c>
      <c r="T62" s="82">
        <v>1.49573718552243</v>
      </c>
      <c r="U62" s="82">
        <v>2.1054340534492102</v>
      </c>
      <c r="V62" s="253">
        <v>0.19866465104560299</v>
      </c>
      <c r="W62" s="253">
        <v>0.21003267578361401</v>
      </c>
    </row>
    <row r="63" spans="1:23" x14ac:dyDescent="0.2">
      <c r="A63" s="254">
        <v>38200</v>
      </c>
      <c r="B63" s="82" t="s">
        <v>765</v>
      </c>
      <c r="C63" s="82" t="s">
        <v>1001</v>
      </c>
      <c r="D63" s="82">
        <v>56.828041181559897</v>
      </c>
      <c r="E63" s="82">
        <v>190.24</v>
      </c>
      <c r="F63" s="82">
        <v>159.04</v>
      </c>
      <c r="G63" s="82">
        <v>199.54</v>
      </c>
      <c r="H63" s="82">
        <v>165.23</v>
      </c>
      <c r="I63" s="82">
        <v>0.43867413780199899</v>
      </c>
      <c r="J63" s="255">
        <v>433.67042550811902</v>
      </c>
      <c r="K63" s="255">
        <v>362.54701678306998</v>
      </c>
      <c r="L63" s="255">
        <v>454.87067233962398</v>
      </c>
      <c r="M63" s="255">
        <v>376.65771870640498</v>
      </c>
      <c r="N63" s="82">
        <v>-0.64485503049076498</v>
      </c>
      <c r="O63" s="82">
        <v>-0.43823450511745199</v>
      </c>
      <c r="P63" s="82">
        <v>-0.82723229396992604</v>
      </c>
      <c r="Q63" s="82">
        <v>-0.63156114317595202</v>
      </c>
      <c r="R63" s="82">
        <v>2.1696187579688799</v>
      </c>
      <c r="S63" s="82">
        <v>2.4154343701763699</v>
      </c>
      <c r="T63" s="82">
        <v>1.0223745276074701</v>
      </c>
      <c r="U63" s="82">
        <v>1.6271636993815</v>
      </c>
      <c r="V63" s="253">
        <v>0.19617706237424601</v>
      </c>
      <c r="W63" s="253">
        <v>0.20764994250438801</v>
      </c>
    </row>
    <row r="64" spans="1:23" x14ac:dyDescent="0.2">
      <c r="A64" s="254">
        <v>38231</v>
      </c>
      <c r="B64" s="82" t="s">
        <v>766</v>
      </c>
      <c r="C64" s="82" t="s">
        <v>68</v>
      </c>
      <c r="D64" s="82">
        <v>57.2979170496642</v>
      </c>
      <c r="E64" s="82">
        <v>189.13</v>
      </c>
      <c r="F64" s="82">
        <v>158.80000000000001</v>
      </c>
      <c r="G64" s="82">
        <v>198.07</v>
      </c>
      <c r="H64" s="82">
        <v>163.89</v>
      </c>
      <c r="I64" s="82">
        <v>0.44230126249306601</v>
      </c>
      <c r="J64" s="255">
        <v>427.60447694395901</v>
      </c>
      <c r="K64" s="255">
        <v>359.03130618463803</v>
      </c>
      <c r="L64" s="255">
        <v>447.81694468508402</v>
      </c>
      <c r="M64" s="255">
        <v>370.53929956297497</v>
      </c>
      <c r="N64" s="82">
        <v>-1.3987461923540501</v>
      </c>
      <c r="O64" s="82">
        <v>-0.96972542475377599</v>
      </c>
      <c r="P64" s="82">
        <v>-1.55071058291347</v>
      </c>
      <c r="Q64" s="82">
        <v>-1.62439765324436</v>
      </c>
      <c r="R64" s="82">
        <v>2.4242160133484298</v>
      </c>
      <c r="S64" s="82">
        <v>2.3576939538994401</v>
      </c>
      <c r="T64" s="82">
        <v>1.00734996632095</v>
      </c>
      <c r="U64" s="82">
        <v>0.96857831711061304</v>
      </c>
      <c r="V64" s="253">
        <v>0.19099496221662399</v>
      </c>
      <c r="W64" s="253">
        <v>0.20855451827445301</v>
      </c>
    </row>
    <row r="65" spans="1:23" x14ac:dyDescent="0.2">
      <c r="A65" s="254">
        <v>38261</v>
      </c>
      <c r="B65" s="82" t="s">
        <v>767</v>
      </c>
      <c r="C65" s="82" t="s">
        <v>69</v>
      </c>
      <c r="D65" s="82">
        <v>57.694747165394602</v>
      </c>
      <c r="E65" s="82">
        <v>188.75</v>
      </c>
      <c r="F65" s="82">
        <v>158.43</v>
      </c>
      <c r="G65" s="82">
        <v>197.57</v>
      </c>
      <c r="H65" s="82">
        <v>163.47</v>
      </c>
      <c r="I65" s="82">
        <v>0.44536452325751402</v>
      </c>
      <c r="J65" s="255">
        <v>423.81013786062903</v>
      </c>
      <c r="K65" s="255">
        <v>355.73107359607599</v>
      </c>
      <c r="L65" s="255">
        <v>443.61414006423502</v>
      </c>
      <c r="M65" s="255">
        <v>367.04764628385101</v>
      </c>
      <c r="N65" s="82">
        <v>-0.88734783846228205</v>
      </c>
      <c r="O65" s="82">
        <v>-0.91920468541675204</v>
      </c>
      <c r="P65" s="82">
        <v>-0.938509511694396</v>
      </c>
      <c r="Q65" s="82">
        <v>-0.94231658645692595</v>
      </c>
      <c r="R65" s="82">
        <v>2.1899088947985299</v>
      </c>
      <c r="S65" s="82">
        <v>2.2317420080292201</v>
      </c>
      <c r="T65" s="82">
        <v>0.79889205063021795</v>
      </c>
      <c r="U65" s="82">
        <v>0.72940045475144999</v>
      </c>
      <c r="V65" s="253">
        <v>0.19137789560058099</v>
      </c>
      <c r="W65" s="253">
        <v>0.20860096653820301</v>
      </c>
    </row>
    <row r="66" spans="1:23" x14ac:dyDescent="0.2">
      <c r="A66" s="254">
        <v>38292</v>
      </c>
      <c r="B66" s="82" t="s">
        <v>768</v>
      </c>
      <c r="C66" s="82" t="s">
        <v>70</v>
      </c>
      <c r="D66" s="82">
        <v>58.186899397697402</v>
      </c>
      <c r="E66" s="82">
        <v>189.7</v>
      </c>
      <c r="F66" s="82">
        <v>159.49</v>
      </c>
      <c r="G66" s="82">
        <v>198.49</v>
      </c>
      <c r="H66" s="82">
        <v>164.48</v>
      </c>
      <c r="I66" s="82">
        <v>0.44916360645101999</v>
      </c>
      <c r="J66" s="255">
        <v>422.34053978433002</v>
      </c>
      <c r="K66" s="255">
        <v>355.08219657460597</v>
      </c>
      <c r="L66" s="255">
        <v>441.91024639848001</v>
      </c>
      <c r="M66" s="255">
        <v>366.19173423155797</v>
      </c>
      <c r="N66" s="82">
        <v>-0.34675859424163602</v>
      </c>
      <c r="O66" s="82">
        <v>-0.18240661826669499</v>
      </c>
      <c r="P66" s="82">
        <v>-0.38409363270269797</v>
      </c>
      <c r="Q66" s="82">
        <v>-0.23318826886896701</v>
      </c>
      <c r="R66" s="82">
        <v>1.6827772118998401</v>
      </c>
      <c r="S66" s="82">
        <v>2.0042345622065301</v>
      </c>
      <c r="T66" s="82">
        <v>0.39218305318211599</v>
      </c>
      <c r="U66" s="82">
        <v>0.51262062753922899</v>
      </c>
      <c r="V66" s="253">
        <v>0.18941626434259201</v>
      </c>
      <c r="W66" s="253">
        <v>0.206772859922179</v>
      </c>
    </row>
    <row r="67" spans="1:23" x14ac:dyDescent="0.2">
      <c r="A67" s="254">
        <v>38322</v>
      </c>
      <c r="B67" s="82" t="s">
        <v>769</v>
      </c>
      <c r="C67" s="82" t="s">
        <v>998</v>
      </c>
      <c r="D67" s="82">
        <v>58.3070881533761</v>
      </c>
      <c r="E67" s="82">
        <v>190.05</v>
      </c>
      <c r="F67" s="82">
        <v>160.19</v>
      </c>
      <c r="G67" s="82">
        <v>199.39</v>
      </c>
      <c r="H67" s="82">
        <v>165.7</v>
      </c>
      <c r="I67" s="82">
        <v>0.45009138255722803</v>
      </c>
      <c r="J67" s="255">
        <v>422.24758652391102</v>
      </c>
      <c r="K67" s="255">
        <v>355.90550321107798</v>
      </c>
      <c r="L67" s="255">
        <v>442.99892805578901</v>
      </c>
      <c r="M67" s="255">
        <v>368.14746165226001</v>
      </c>
      <c r="N67" s="82">
        <v>-2.2009078376816801E-2</v>
      </c>
      <c r="O67" s="82">
        <v>0.231863676752675</v>
      </c>
      <c r="P67" s="82">
        <v>0.24635809334179201</v>
      </c>
      <c r="Q67" s="82">
        <v>0.53407197319914601</v>
      </c>
      <c r="R67" s="82">
        <v>1.93613791448137</v>
      </c>
      <c r="S67" s="82">
        <v>1.80847103416291</v>
      </c>
      <c r="T67" s="82">
        <v>0.51474719594106799</v>
      </c>
      <c r="U67" s="82">
        <v>0.62166032599013699</v>
      </c>
      <c r="V67" s="253">
        <v>0.186403645670766</v>
      </c>
      <c r="W67" s="253">
        <v>0.203319251659626</v>
      </c>
    </row>
    <row r="68" spans="1:23" x14ac:dyDescent="0.2">
      <c r="A68" s="254">
        <v>38353</v>
      </c>
      <c r="B68" s="82" t="s">
        <v>966</v>
      </c>
      <c r="C68" s="82" t="s">
        <v>999</v>
      </c>
      <c r="D68" s="82">
        <v>58.309160373301403</v>
      </c>
      <c r="E68" s="82">
        <v>196.78</v>
      </c>
      <c r="F68" s="82">
        <v>164.2</v>
      </c>
      <c r="G68" s="82">
        <v>207.52</v>
      </c>
      <c r="H68" s="82">
        <v>171.9</v>
      </c>
      <c r="I68" s="82">
        <v>0.45010737869698902</v>
      </c>
      <c r="J68" s="255">
        <v>437.18456820160702</v>
      </c>
      <c r="K68" s="255">
        <v>364.80184011944198</v>
      </c>
      <c r="L68" s="255">
        <v>461.04554117896799</v>
      </c>
      <c r="M68" s="255">
        <v>381.90886916280198</v>
      </c>
      <c r="N68" s="82">
        <v>3.5374936777405002</v>
      </c>
      <c r="O68" s="82">
        <v>2.49963454571476</v>
      </c>
      <c r="P68" s="82">
        <v>4.0737374246889297</v>
      </c>
      <c r="Q68" s="82">
        <v>3.7380150466825901</v>
      </c>
      <c r="R68" s="82">
        <v>1.8646433772114199</v>
      </c>
      <c r="S68" s="82">
        <v>1.9286267717504699</v>
      </c>
      <c r="T68" s="82">
        <v>1.1664001537489599</v>
      </c>
      <c r="U68" s="82">
        <v>1.2793858947705901</v>
      </c>
      <c r="V68" s="253">
        <v>0.19841656516443401</v>
      </c>
      <c r="W68" s="253">
        <v>0.207213496218732</v>
      </c>
    </row>
    <row r="69" spans="1:23" x14ac:dyDescent="0.2">
      <c r="A69" s="254">
        <v>38384</v>
      </c>
      <c r="B69" s="82" t="s">
        <v>770</v>
      </c>
      <c r="C69" s="82" t="s">
        <v>61</v>
      </c>
      <c r="D69" s="82">
        <v>58.503430991315597</v>
      </c>
      <c r="E69" s="82">
        <v>196.22</v>
      </c>
      <c r="F69" s="82">
        <v>164.23</v>
      </c>
      <c r="G69" s="82">
        <v>206.86</v>
      </c>
      <c r="H69" s="82">
        <v>171.62</v>
      </c>
      <c r="I69" s="82">
        <v>0.45160701679968801</v>
      </c>
      <c r="J69" s="255">
        <v>434.49280613599097</v>
      </c>
      <c r="K69" s="255">
        <v>363.65688284432701</v>
      </c>
      <c r="L69" s="255">
        <v>458.05311322643502</v>
      </c>
      <c r="M69" s="255">
        <v>380.02066756222001</v>
      </c>
      <c r="N69" s="82">
        <v>-0.61570381513890204</v>
      </c>
      <c r="O69" s="82">
        <v>-0.31385731901476499</v>
      </c>
      <c r="P69" s="82">
        <v>-0.64905257404320704</v>
      </c>
      <c r="Q69" s="82">
        <v>-0.49441156072692599</v>
      </c>
      <c r="R69" s="82">
        <v>1.96995933546396</v>
      </c>
      <c r="S69" s="82">
        <v>2.1634721995851902</v>
      </c>
      <c r="T69" s="82">
        <v>1.2658331121392601</v>
      </c>
      <c r="U69" s="82">
        <v>1.4627256505260799</v>
      </c>
      <c r="V69" s="253">
        <v>0.19478779760092599</v>
      </c>
      <c r="W69" s="253">
        <v>0.20533737326651899</v>
      </c>
    </row>
    <row r="70" spans="1:23" x14ac:dyDescent="0.2">
      <c r="A70" s="254">
        <v>38412</v>
      </c>
      <c r="B70" s="82" t="s">
        <v>771</v>
      </c>
      <c r="C70" s="82" t="s">
        <v>62</v>
      </c>
      <c r="D70" s="82">
        <v>58.767120976833802</v>
      </c>
      <c r="E70" s="82">
        <v>197.27</v>
      </c>
      <c r="F70" s="82">
        <v>166.99</v>
      </c>
      <c r="G70" s="82">
        <v>206.27</v>
      </c>
      <c r="H70" s="82">
        <v>172.29</v>
      </c>
      <c r="I70" s="82">
        <v>0.45364252558442097</v>
      </c>
      <c r="J70" s="255">
        <v>434.857820584303</v>
      </c>
      <c r="K70" s="255">
        <v>368.10922826264903</v>
      </c>
      <c r="L70" s="255">
        <v>454.69723045533601</v>
      </c>
      <c r="M70" s="255">
        <v>379.79243629781303</v>
      </c>
      <c r="N70" s="82">
        <v>8.4009319177935596E-2</v>
      </c>
      <c r="O70" s="82">
        <v>1.22432590399453</v>
      </c>
      <c r="P70" s="82">
        <v>-0.73264053320385403</v>
      </c>
      <c r="Q70" s="82">
        <v>-6.0057592622808603E-2</v>
      </c>
      <c r="R70" s="82">
        <v>2.70195675526517</v>
      </c>
      <c r="S70" s="82">
        <v>2.8772082192977302</v>
      </c>
      <c r="T70" s="82">
        <v>1.87860557146844</v>
      </c>
      <c r="U70" s="82">
        <v>1.9716939575128201</v>
      </c>
      <c r="V70" s="253">
        <v>0.18132822324690101</v>
      </c>
      <c r="W70" s="253">
        <v>0.19722560798653399</v>
      </c>
    </row>
    <row r="71" spans="1:23" x14ac:dyDescent="0.2">
      <c r="A71" s="254">
        <v>38443</v>
      </c>
      <c r="B71" s="82" t="s">
        <v>772</v>
      </c>
      <c r="C71" s="82" t="s">
        <v>1000</v>
      </c>
      <c r="D71" s="82">
        <v>58.976415189308199</v>
      </c>
      <c r="E71" s="82">
        <v>197.62</v>
      </c>
      <c r="F71" s="82">
        <v>167.3</v>
      </c>
      <c r="G71" s="82">
        <v>206.14</v>
      </c>
      <c r="H71" s="82">
        <v>172.22</v>
      </c>
      <c r="I71" s="82">
        <v>0.45525813570039902</v>
      </c>
      <c r="J71" s="255">
        <v>434.08340126853199</v>
      </c>
      <c r="K71" s="255">
        <v>367.48382265066999</v>
      </c>
      <c r="L71" s="255">
        <v>452.798058584633</v>
      </c>
      <c r="M71" s="255">
        <v>378.29087828391101</v>
      </c>
      <c r="N71" s="82">
        <v>-0.178085636066139</v>
      </c>
      <c r="O71" s="82">
        <v>-0.16989674910640201</v>
      </c>
      <c r="P71" s="82">
        <v>-0.41767834583052998</v>
      </c>
      <c r="Q71" s="82">
        <v>-0.39536280093897003</v>
      </c>
      <c r="R71" s="82">
        <v>2.3511626133437602</v>
      </c>
      <c r="S71" s="82">
        <v>2.35059786383276</v>
      </c>
      <c r="T71" s="82">
        <v>1.42316874171375</v>
      </c>
      <c r="U71" s="82">
        <v>1.7532482600857799</v>
      </c>
      <c r="V71" s="253">
        <v>0.181231320980275</v>
      </c>
      <c r="W71" s="253">
        <v>0.19695738009522701</v>
      </c>
    </row>
    <row r="72" spans="1:23" x14ac:dyDescent="0.2">
      <c r="A72" s="254">
        <v>38473</v>
      </c>
      <c r="B72" s="82" t="s">
        <v>773</v>
      </c>
      <c r="C72" s="82" t="s">
        <v>64</v>
      </c>
      <c r="D72" s="82">
        <v>58.828251464635798</v>
      </c>
      <c r="E72" s="82">
        <v>199.18</v>
      </c>
      <c r="F72" s="82">
        <v>167.5</v>
      </c>
      <c r="G72" s="82">
        <v>209.53</v>
      </c>
      <c r="H72" s="82">
        <v>173.76</v>
      </c>
      <c r="I72" s="82">
        <v>0.45411441170740502</v>
      </c>
      <c r="J72" s="255">
        <v>438.61193317144802</v>
      </c>
      <c r="K72" s="255">
        <v>368.84977812138601</v>
      </c>
      <c r="L72" s="255">
        <v>461.403546327009</v>
      </c>
      <c r="M72" s="255">
        <v>382.63485042610102</v>
      </c>
      <c r="N72" s="82">
        <v>1.04324005241456</v>
      </c>
      <c r="O72" s="82">
        <v>0.37170492591029902</v>
      </c>
      <c r="P72" s="82">
        <v>1.9005133920571899</v>
      </c>
      <c r="Q72" s="82">
        <v>1.1483153286424099</v>
      </c>
      <c r="R72" s="82">
        <v>1.1861182531907</v>
      </c>
      <c r="S72" s="82">
        <v>1.30004399637651</v>
      </c>
      <c r="T72" s="82">
        <v>0.93065534593632604</v>
      </c>
      <c r="U72" s="82">
        <v>1.1877081740578399</v>
      </c>
      <c r="V72" s="253">
        <v>0.18913432835820901</v>
      </c>
      <c r="W72" s="253">
        <v>0.205858655616943</v>
      </c>
    </row>
    <row r="73" spans="1:23" x14ac:dyDescent="0.2">
      <c r="A73" s="254">
        <v>38504</v>
      </c>
      <c r="B73" s="82" t="s">
        <v>774</v>
      </c>
      <c r="C73" s="82" t="s">
        <v>65</v>
      </c>
      <c r="D73" s="82">
        <v>58.771783471665998</v>
      </c>
      <c r="E73" s="82">
        <v>199.67</v>
      </c>
      <c r="F73" s="82">
        <v>168.19</v>
      </c>
      <c r="G73" s="82">
        <v>209.44</v>
      </c>
      <c r="H73" s="82">
        <v>173.51</v>
      </c>
      <c r="I73" s="82">
        <v>0.453678516898885</v>
      </c>
      <c r="J73" s="255">
        <v>440.11341194827202</v>
      </c>
      <c r="K73" s="255">
        <v>370.72507014363703</v>
      </c>
      <c r="L73" s="255">
        <v>461.64848499246801</v>
      </c>
      <c r="M73" s="255">
        <v>382.45143540414</v>
      </c>
      <c r="N73" s="82">
        <v>0.34232510865976901</v>
      </c>
      <c r="O73" s="82">
        <v>0.50841619908299496</v>
      </c>
      <c r="P73" s="82">
        <v>5.3085561957533202E-2</v>
      </c>
      <c r="Q73" s="82">
        <v>-4.7934740329247397E-2</v>
      </c>
      <c r="R73" s="82">
        <v>1.38814570016712</v>
      </c>
      <c r="S73" s="82">
        <v>1.9976113782845999</v>
      </c>
      <c r="T73" s="82">
        <v>1.18177466413889</v>
      </c>
      <c r="U73" s="82">
        <v>1.44961469117566</v>
      </c>
      <c r="V73" s="253">
        <v>0.18716927284618601</v>
      </c>
      <c r="W73" s="253">
        <v>0.20707740187885401</v>
      </c>
    </row>
    <row r="74" spans="1:23" x14ac:dyDescent="0.2">
      <c r="A74" s="254">
        <v>38534</v>
      </c>
      <c r="B74" s="82" t="s">
        <v>775</v>
      </c>
      <c r="C74" s="82" t="s">
        <v>66</v>
      </c>
      <c r="D74" s="82">
        <v>59.001799883395201</v>
      </c>
      <c r="E74" s="82">
        <v>202.25</v>
      </c>
      <c r="F74" s="82">
        <v>169.37</v>
      </c>
      <c r="G74" s="82">
        <v>211.69</v>
      </c>
      <c r="H74" s="82">
        <v>174.77</v>
      </c>
      <c r="I74" s="82">
        <v>0.45545408841248403</v>
      </c>
      <c r="J74" s="255">
        <v>444.06232185763503</v>
      </c>
      <c r="K74" s="255">
        <v>371.87063264785002</v>
      </c>
      <c r="L74" s="255">
        <v>464.78888956263398</v>
      </c>
      <c r="M74" s="255">
        <v>383.726931970625</v>
      </c>
      <c r="N74" s="82">
        <v>0.89724825514443396</v>
      </c>
      <c r="O74" s="82">
        <v>0.30900594442380103</v>
      </c>
      <c r="P74" s="82">
        <v>0.680258827279978</v>
      </c>
      <c r="Q74" s="82">
        <v>0.33350549858348599</v>
      </c>
      <c r="R74" s="82">
        <v>1.73595838814276</v>
      </c>
      <c r="S74" s="82">
        <v>2.1221938347162799</v>
      </c>
      <c r="T74" s="82">
        <v>1.33517806248649</v>
      </c>
      <c r="U74" s="82">
        <v>1.2334124153746699</v>
      </c>
      <c r="V74" s="253">
        <v>0.19413119206471</v>
      </c>
      <c r="W74" s="253">
        <v>0.211249070206557</v>
      </c>
    </row>
    <row r="75" spans="1:23" x14ac:dyDescent="0.2">
      <c r="A75" s="254">
        <v>38565</v>
      </c>
      <c r="B75" s="82" t="s">
        <v>776</v>
      </c>
      <c r="C75" s="82" t="s">
        <v>1001</v>
      </c>
      <c r="D75" s="82">
        <v>59.072255360861497</v>
      </c>
      <c r="E75" s="82">
        <v>202.38</v>
      </c>
      <c r="F75" s="82">
        <v>169.82</v>
      </c>
      <c r="G75" s="82">
        <v>210.84</v>
      </c>
      <c r="H75" s="82">
        <v>174.37</v>
      </c>
      <c r="I75" s="82">
        <v>0.45599795716439501</v>
      </c>
      <c r="J75" s="255">
        <v>443.81777773412</v>
      </c>
      <c r="K75" s="255">
        <v>372.41394907998898</v>
      </c>
      <c r="L75" s="255">
        <v>462.37049242742302</v>
      </c>
      <c r="M75" s="255">
        <v>382.39206395641099</v>
      </c>
      <c r="N75" s="82">
        <v>-5.5069775452221102E-2</v>
      </c>
      <c r="O75" s="82">
        <v>0.14610361357951801</v>
      </c>
      <c r="P75" s="82">
        <v>-0.52032163193201897</v>
      </c>
      <c r="Q75" s="82">
        <v>-0.347869253627409</v>
      </c>
      <c r="R75" s="82">
        <v>2.3398764658925799</v>
      </c>
      <c r="S75" s="82">
        <v>2.72155936751866</v>
      </c>
      <c r="T75" s="82">
        <v>1.64878075107007</v>
      </c>
      <c r="U75" s="82">
        <v>1.5224287105279499</v>
      </c>
      <c r="V75" s="253">
        <v>0.19173242256506901</v>
      </c>
      <c r="W75" s="253">
        <v>0.20915295062224001</v>
      </c>
    </row>
    <row r="76" spans="1:23" x14ac:dyDescent="0.2">
      <c r="A76" s="254">
        <v>38596</v>
      </c>
      <c r="B76" s="82" t="s">
        <v>777</v>
      </c>
      <c r="C76" s="82" t="s">
        <v>68</v>
      </c>
      <c r="D76" s="82">
        <v>59.309006487348199</v>
      </c>
      <c r="E76" s="82">
        <v>200.67</v>
      </c>
      <c r="F76" s="82">
        <v>169.27</v>
      </c>
      <c r="G76" s="82">
        <v>209.09</v>
      </c>
      <c r="H76" s="82">
        <v>173.4</v>
      </c>
      <c r="I76" s="82">
        <v>0.457825516132218</v>
      </c>
      <c r="J76" s="255">
        <v>438.31108780325701</v>
      </c>
      <c r="K76" s="255">
        <v>369.726007038707</v>
      </c>
      <c r="L76" s="255">
        <v>456.70237379171198</v>
      </c>
      <c r="M76" s="255">
        <v>378.74691097366201</v>
      </c>
      <c r="N76" s="82">
        <v>-1.2407546986912501</v>
      </c>
      <c r="O76" s="82">
        <v>-0.72176191249626598</v>
      </c>
      <c r="P76" s="82">
        <v>-1.2258824316303201</v>
      </c>
      <c r="Q76" s="82">
        <v>-0.95325016555908304</v>
      </c>
      <c r="R76" s="82">
        <v>2.5038584571931599</v>
      </c>
      <c r="S76" s="82">
        <v>2.9787655476952501</v>
      </c>
      <c r="T76" s="82">
        <v>1.9841654524433101</v>
      </c>
      <c r="U76" s="82">
        <v>2.2150447794248902</v>
      </c>
      <c r="V76" s="253">
        <v>0.18550245170437801</v>
      </c>
      <c r="W76" s="253">
        <v>0.205824682814302</v>
      </c>
    </row>
    <row r="77" spans="1:23" x14ac:dyDescent="0.2">
      <c r="A77" s="254">
        <v>38626</v>
      </c>
      <c r="B77" s="82" t="s">
        <v>778</v>
      </c>
      <c r="C77" s="82" t="s">
        <v>69</v>
      </c>
      <c r="D77" s="82">
        <v>59.454579937113898</v>
      </c>
      <c r="E77" s="82">
        <v>199.86</v>
      </c>
      <c r="F77" s="82">
        <v>168.37</v>
      </c>
      <c r="G77" s="82">
        <v>208.19</v>
      </c>
      <c r="H77" s="82">
        <v>172.66</v>
      </c>
      <c r="I77" s="82">
        <v>0.45894924495051098</v>
      </c>
      <c r="J77" s="255">
        <v>435.47299009403798</v>
      </c>
      <c r="K77" s="255">
        <v>366.85973852763499</v>
      </c>
      <c r="L77" s="255">
        <v>453.623145240057</v>
      </c>
      <c r="M77" s="255">
        <v>376.20717737234401</v>
      </c>
      <c r="N77" s="82">
        <v>-0.647507623738797</v>
      </c>
      <c r="O77" s="82">
        <v>-0.77524124797941896</v>
      </c>
      <c r="P77" s="82">
        <v>-0.67423090580646095</v>
      </c>
      <c r="Q77" s="82">
        <v>-0.67056219542203099</v>
      </c>
      <c r="R77" s="82">
        <v>2.75190496675777</v>
      </c>
      <c r="S77" s="82">
        <v>3.12839269818623</v>
      </c>
      <c r="T77" s="82">
        <v>2.2562412402752998</v>
      </c>
      <c r="U77" s="82">
        <v>2.4954610610440802</v>
      </c>
      <c r="V77" s="253">
        <v>0.18702856803468601</v>
      </c>
      <c r="W77" s="253">
        <v>0.20578014595158101</v>
      </c>
    </row>
    <row r="78" spans="1:23" x14ac:dyDescent="0.2">
      <c r="A78" s="254">
        <v>38657</v>
      </c>
      <c r="B78" s="82" t="s">
        <v>779</v>
      </c>
      <c r="C78" s="82" t="s">
        <v>70</v>
      </c>
      <c r="D78" s="82">
        <v>59.882493351727099</v>
      </c>
      <c r="E78" s="82">
        <v>200.76</v>
      </c>
      <c r="F78" s="82">
        <v>169.62</v>
      </c>
      <c r="G78" s="82">
        <v>210.01</v>
      </c>
      <c r="H78" s="82">
        <v>174.42</v>
      </c>
      <c r="I78" s="82">
        <v>0.46225244781139502</v>
      </c>
      <c r="J78" s="255">
        <v>434.30813822734598</v>
      </c>
      <c r="K78" s="255">
        <v>366.94235109644501</v>
      </c>
      <c r="L78" s="255">
        <v>454.31884891972902</v>
      </c>
      <c r="M78" s="255">
        <v>377.32628745573601</v>
      </c>
      <c r="N78" s="82">
        <v>-0.26749118617920298</v>
      </c>
      <c r="O78" s="82">
        <v>2.25188430710732E-2</v>
      </c>
      <c r="P78" s="82">
        <v>0.15336600148656601</v>
      </c>
      <c r="Q78" s="82">
        <v>0.29747175245542501</v>
      </c>
      <c r="R78" s="82">
        <v>2.8336371519360499</v>
      </c>
      <c r="S78" s="82">
        <v>3.34011522860105</v>
      </c>
      <c r="T78" s="82">
        <v>2.8079463244807101</v>
      </c>
      <c r="U78" s="82">
        <v>3.0406347777193901</v>
      </c>
      <c r="V78" s="253">
        <v>0.18358684117439</v>
      </c>
      <c r="W78" s="253">
        <v>0.204047700951726</v>
      </c>
    </row>
    <row r="79" spans="1:23" x14ac:dyDescent="0.2">
      <c r="A79" s="254">
        <v>38687</v>
      </c>
      <c r="B79" s="82" t="s">
        <v>780</v>
      </c>
      <c r="C79" s="82" t="s">
        <v>998</v>
      </c>
      <c r="D79" s="82">
        <v>60.250312388500703</v>
      </c>
      <c r="E79" s="82">
        <v>200.97</v>
      </c>
      <c r="F79" s="82">
        <v>170.33</v>
      </c>
      <c r="G79" s="82">
        <v>211.15</v>
      </c>
      <c r="H79" s="82">
        <v>175.82</v>
      </c>
      <c r="I79" s="82">
        <v>0.46509176261917301</v>
      </c>
      <c r="J79" s="255">
        <v>432.108276586611</v>
      </c>
      <c r="K79" s="255">
        <v>366.22880405531902</v>
      </c>
      <c r="L79" s="255">
        <v>453.99643031926598</v>
      </c>
      <c r="M79" s="255">
        <v>378.03292625495402</v>
      </c>
      <c r="N79" s="82">
        <v>-0.50652093458646297</v>
      </c>
      <c r="O79" s="82">
        <v>-0.19445753236004801</v>
      </c>
      <c r="P79" s="82">
        <v>-7.0967471684135794E-2</v>
      </c>
      <c r="Q79" s="82">
        <v>0.18727526353436999</v>
      </c>
      <c r="R79" s="82">
        <v>2.3352863053349</v>
      </c>
      <c r="S79" s="82">
        <v>2.9005735373861099</v>
      </c>
      <c r="T79" s="82">
        <v>2.4825121613144501</v>
      </c>
      <c r="U79" s="82">
        <v>2.6851915692496502</v>
      </c>
      <c r="V79" s="253">
        <v>0.179886103446251</v>
      </c>
      <c r="W79" s="253">
        <v>0.200944147423501</v>
      </c>
    </row>
    <row r="80" spans="1:23" x14ac:dyDescent="0.2">
      <c r="A80" s="254">
        <v>38718</v>
      </c>
      <c r="B80" s="82" t="s">
        <v>967</v>
      </c>
      <c r="C80" s="82" t="s">
        <v>999</v>
      </c>
      <c r="D80" s="82">
        <v>60.603625885796198</v>
      </c>
      <c r="E80" s="82">
        <v>207.88</v>
      </c>
      <c r="F80" s="82">
        <v>174.21</v>
      </c>
      <c r="G80" s="82">
        <v>219.61</v>
      </c>
      <c r="H80" s="82">
        <v>182.94</v>
      </c>
      <c r="I80" s="82">
        <v>0.46781910444861802</v>
      </c>
      <c r="J80" s="255">
        <v>444.35979211454401</v>
      </c>
      <c r="K80" s="255">
        <v>372.38752830611298</v>
      </c>
      <c r="L80" s="255">
        <v>469.43358642618301</v>
      </c>
      <c r="M80" s="255">
        <v>391.04858749968599</v>
      </c>
      <c r="N80" s="82">
        <v>2.83528832743314</v>
      </c>
      <c r="O80" s="82">
        <v>1.6816602579034801</v>
      </c>
      <c r="P80" s="82">
        <v>3.4002813846049502</v>
      </c>
      <c r="Q80" s="82">
        <v>3.4429967182155501</v>
      </c>
      <c r="R80" s="82">
        <v>1.6412344887774399</v>
      </c>
      <c r="S80" s="82">
        <v>2.07939965000921</v>
      </c>
      <c r="T80" s="82">
        <v>1.81935286170767</v>
      </c>
      <c r="U80" s="82">
        <v>2.3931673430154699</v>
      </c>
      <c r="V80" s="253">
        <v>0.19327248722805801</v>
      </c>
      <c r="W80" s="253">
        <v>0.200448234393791</v>
      </c>
    </row>
    <row r="81" spans="1:23" x14ac:dyDescent="0.2">
      <c r="A81" s="254">
        <v>38749</v>
      </c>
      <c r="B81" s="82" t="s">
        <v>781</v>
      </c>
      <c r="C81" s="82" t="s">
        <v>61</v>
      </c>
      <c r="D81" s="82">
        <v>60.696357727461802</v>
      </c>
      <c r="E81" s="82">
        <v>207.58</v>
      </c>
      <c r="F81" s="82">
        <v>174.23</v>
      </c>
      <c r="G81" s="82">
        <v>219.04</v>
      </c>
      <c r="H81" s="82">
        <v>182.73</v>
      </c>
      <c r="I81" s="82">
        <v>0.468534931702974</v>
      </c>
      <c r="J81" s="255">
        <v>443.04060584237197</v>
      </c>
      <c r="K81" s="255">
        <v>371.86128122129497</v>
      </c>
      <c r="L81" s="255">
        <v>467.49982803600102</v>
      </c>
      <c r="M81" s="255">
        <v>390.00293817119501</v>
      </c>
      <c r="N81" s="82">
        <v>-0.29687345605568</v>
      </c>
      <c r="O81" s="82">
        <v>-0.141317054094559</v>
      </c>
      <c r="P81" s="82">
        <v>-0.41193439202001902</v>
      </c>
      <c r="Q81" s="82">
        <v>-0.267396267859421</v>
      </c>
      <c r="R81" s="82">
        <v>1.9673052316787201</v>
      </c>
      <c r="S81" s="82">
        <v>2.2560822478590699</v>
      </c>
      <c r="T81" s="82">
        <v>2.0623623193007901</v>
      </c>
      <c r="U81" s="82">
        <v>2.6267704525151099</v>
      </c>
      <c r="V81" s="253">
        <v>0.19141364862537999</v>
      </c>
      <c r="W81" s="253">
        <v>0.198708476987906</v>
      </c>
    </row>
    <row r="82" spans="1:23" x14ac:dyDescent="0.2">
      <c r="A82" s="254">
        <v>38777</v>
      </c>
      <c r="B82" s="82" t="s">
        <v>782</v>
      </c>
      <c r="C82" s="82" t="s">
        <v>62</v>
      </c>
      <c r="D82" s="82">
        <v>60.772511809723397</v>
      </c>
      <c r="E82" s="82">
        <v>206.88</v>
      </c>
      <c r="F82" s="82">
        <v>175.68</v>
      </c>
      <c r="G82" s="82">
        <v>217.25</v>
      </c>
      <c r="H82" s="82">
        <v>181.92</v>
      </c>
      <c r="I82" s="82">
        <v>0.469122789839233</v>
      </c>
      <c r="J82" s="255">
        <v>440.993284659859</v>
      </c>
      <c r="K82" s="255">
        <v>374.48617676452102</v>
      </c>
      <c r="L82" s="255">
        <v>463.098371482765</v>
      </c>
      <c r="M82" s="255">
        <v>387.787598343588</v>
      </c>
      <c r="N82" s="82">
        <v>-0.46210689393132398</v>
      </c>
      <c r="O82" s="82">
        <v>0.70588030423732695</v>
      </c>
      <c r="P82" s="82">
        <v>-0.94148837909245897</v>
      </c>
      <c r="Q82" s="82">
        <v>-0.56803157381184499</v>
      </c>
      <c r="R82" s="82">
        <v>1.41091266734319</v>
      </c>
      <c r="S82" s="82">
        <v>1.73235225097974</v>
      </c>
      <c r="T82" s="82">
        <v>1.84763408807573</v>
      </c>
      <c r="U82" s="82">
        <v>2.1051398821187801</v>
      </c>
      <c r="V82" s="253">
        <v>0.17759562841529999</v>
      </c>
      <c r="W82" s="253">
        <v>0.194206244503078</v>
      </c>
    </row>
    <row r="83" spans="1:23" x14ac:dyDescent="0.2">
      <c r="A83" s="254">
        <v>38808</v>
      </c>
      <c r="B83" s="82" t="s">
        <v>783</v>
      </c>
      <c r="C83" s="82" t="s">
        <v>1000</v>
      </c>
      <c r="D83" s="82">
        <v>60.861617266519197</v>
      </c>
      <c r="E83" s="82">
        <v>208.5</v>
      </c>
      <c r="F83" s="82">
        <v>176.79</v>
      </c>
      <c r="G83" s="82">
        <v>217.74</v>
      </c>
      <c r="H83" s="82">
        <v>182.03</v>
      </c>
      <c r="I83" s="82">
        <v>0.46981062384900402</v>
      </c>
      <c r="J83" s="255">
        <v>443.79583903792599</v>
      </c>
      <c r="K83" s="255">
        <v>376.30055819431601</v>
      </c>
      <c r="L83" s="255">
        <v>463.463338091693</v>
      </c>
      <c r="M83" s="255">
        <v>387.45398839363799</v>
      </c>
      <c r="N83" s="82">
        <v>0.63550953621172002</v>
      </c>
      <c r="O83" s="82">
        <v>0.48449890606674401</v>
      </c>
      <c r="P83" s="82">
        <v>7.8809737067198099E-2</v>
      </c>
      <c r="Q83" s="82">
        <v>-8.6029040478563495E-2</v>
      </c>
      <c r="R83" s="82">
        <v>2.2374589171138899</v>
      </c>
      <c r="S83" s="82">
        <v>2.3992173260991301</v>
      </c>
      <c r="T83" s="82">
        <v>2.3554163505907999</v>
      </c>
      <c r="U83" s="82">
        <v>2.4222392438578302</v>
      </c>
      <c r="V83" s="253">
        <v>0.17936534871881901</v>
      </c>
      <c r="W83" s="253">
        <v>0.19617645443058801</v>
      </c>
    </row>
    <row r="84" spans="1:23" x14ac:dyDescent="0.2">
      <c r="A84" s="254">
        <v>38838</v>
      </c>
      <c r="B84" s="82" t="s">
        <v>784</v>
      </c>
      <c r="C84" s="82" t="s">
        <v>64</v>
      </c>
      <c r="D84" s="82">
        <v>60.590674511261902</v>
      </c>
      <c r="E84" s="82">
        <v>211.26</v>
      </c>
      <c r="F84" s="82">
        <v>176.99</v>
      </c>
      <c r="G84" s="82">
        <v>221.02</v>
      </c>
      <c r="H84" s="82">
        <v>183.17</v>
      </c>
      <c r="I84" s="82">
        <v>0.467719128575104</v>
      </c>
      <c r="J84" s="255">
        <v>451.68133414512801</v>
      </c>
      <c r="K84" s="255">
        <v>378.41086495477703</v>
      </c>
      <c r="L84" s="255">
        <v>472.548558519153</v>
      </c>
      <c r="M84" s="255">
        <v>391.62392301128102</v>
      </c>
      <c r="N84" s="82">
        <v>1.7768294367736901</v>
      </c>
      <c r="O84" s="82">
        <v>0.56080351583522903</v>
      </c>
      <c r="P84" s="82">
        <v>1.96028891192743</v>
      </c>
      <c r="Q84" s="82">
        <v>1.0762399517244601</v>
      </c>
      <c r="R84" s="82">
        <v>2.9797185131694301</v>
      </c>
      <c r="S84" s="82">
        <v>2.59213571500243</v>
      </c>
      <c r="T84" s="82">
        <v>2.4154587195664101</v>
      </c>
      <c r="U84" s="82">
        <v>2.3492561054407699</v>
      </c>
      <c r="V84" s="253">
        <v>0.193626758573931</v>
      </c>
      <c r="W84" s="253">
        <v>0.20663864169896801</v>
      </c>
    </row>
    <row r="85" spans="1:23" x14ac:dyDescent="0.2">
      <c r="A85" s="254">
        <v>38869</v>
      </c>
      <c r="B85" s="82" t="s">
        <v>785</v>
      </c>
      <c r="C85" s="82" t="s">
        <v>65</v>
      </c>
      <c r="D85" s="82">
        <v>60.6429980643804</v>
      </c>
      <c r="E85" s="82">
        <v>210.81</v>
      </c>
      <c r="F85" s="82">
        <v>177</v>
      </c>
      <c r="G85" s="82">
        <v>220.44</v>
      </c>
      <c r="H85" s="82">
        <v>182.62</v>
      </c>
      <c r="I85" s="82">
        <v>0.46812303110409798</v>
      </c>
      <c r="J85" s="255">
        <v>450.33033197019</v>
      </c>
      <c r="K85" s="255">
        <v>378.105729133929</v>
      </c>
      <c r="L85" s="255">
        <v>470.90184706374799</v>
      </c>
      <c r="M85" s="255">
        <v>390.11112008157102</v>
      </c>
      <c r="N85" s="82">
        <v>-0.29910515950267702</v>
      </c>
      <c r="O85" s="82">
        <v>-8.06361151614476E-2</v>
      </c>
      <c r="P85" s="82">
        <v>-0.34847454842861197</v>
      </c>
      <c r="Q85" s="82">
        <v>-0.38628971337529799</v>
      </c>
      <c r="R85" s="82">
        <v>2.3214289191255699</v>
      </c>
      <c r="S85" s="82">
        <v>1.99087129107098</v>
      </c>
      <c r="T85" s="82">
        <v>2.0044172941302301</v>
      </c>
      <c r="U85" s="82">
        <v>2.0027862280963298</v>
      </c>
      <c r="V85" s="253">
        <v>0.191016949152542</v>
      </c>
      <c r="W85" s="253">
        <v>0.20709670353740001</v>
      </c>
    </row>
    <row r="86" spans="1:23" x14ac:dyDescent="0.2">
      <c r="A86" s="254">
        <v>38899</v>
      </c>
      <c r="B86" s="82" t="s">
        <v>786</v>
      </c>
      <c r="C86" s="82" t="s">
        <v>66</v>
      </c>
      <c r="D86" s="82">
        <v>60.809293713400699</v>
      </c>
      <c r="E86" s="82">
        <v>212.96</v>
      </c>
      <c r="F86" s="82">
        <v>178.56</v>
      </c>
      <c r="G86" s="82">
        <v>222.8</v>
      </c>
      <c r="H86" s="82">
        <v>184.09</v>
      </c>
      <c r="I86" s="82">
        <v>0.46940672132000999</v>
      </c>
      <c r="J86" s="255">
        <v>453.679059816483</v>
      </c>
      <c r="K86" s="255">
        <v>380.395064429147</v>
      </c>
      <c r="L86" s="255">
        <v>474.64169105518602</v>
      </c>
      <c r="M86" s="255">
        <v>392.17589275740198</v>
      </c>
      <c r="N86" s="82">
        <v>0.74361587673712504</v>
      </c>
      <c r="O86" s="82">
        <v>0.60547490260518499</v>
      </c>
      <c r="P86" s="82">
        <v>0.79418758171321302</v>
      </c>
      <c r="Q86" s="82">
        <v>0.52927808758669304</v>
      </c>
      <c r="R86" s="82">
        <v>2.1656279953270499</v>
      </c>
      <c r="S86" s="82">
        <v>2.2923110977063801</v>
      </c>
      <c r="T86" s="82">
        <v>2.1198444527845002</v>
      </c>
      <c r="U86" s="82">
        <v>2.2018159484891799</v>
      </c>
      <c r="V86" s="253">
        <v>0.19265232974910401</v>
      </c>
      <c r="W86" s="253">
        <v>0.210277581617687</v>
      </c>
    </row>
    <row r="87" spans="1:23" x14ac:dyDescent="0.2">
      <c r="A87" s="254">
        <v>38930</v>
      </c>
      <c r="B87" s="82" t="s">
        <v>787</v>
      </c>
      <c r="C87" s="82" t="s">
        <v>1001</v>
      </c>
      <c r="D87" s="82">
        <v>61.119608647242202</v>
      </c>
      <c r="E87" s="82">
        <v>212.46</v>
      </c>
      <c r="F87" s="82">
        <v>178.64</v>
      </c>
      <c r="G87" s="82">
        <v>222.07</v>
      </c>
      <c r="H87" s="82">
        <v>183.97</v>
      </c>
      <c r="I87" s="82">
        <v>0.47180214324939002</v>
      </c>
      <c r="J87" s="255">
        <v>450.31588567349002</v>
      </c>
      <c r="K87" s="255">
        <v>378.63329481649401</v>
      </c>
      <c r="L87" s="255">
        <v>470.68459348353599</v>
      </c>
      <c r="M87" s="255">
        <v>389.93040331051498</v>
      </c>
      <c r="N87" s="82">
        <v>-0.74131130150749702</v>
      </c>
      <c r="O87" s="82">
        <v>-0.46314207974729199</v>
      </c>
      <c r="P87" s="82">
        <v>-0.83370206330866103</v>
      </c>
      <c r="Q87" s="82">
        <v>-0.57257202402189999</v>
      </c>
      <c r="R87" s="82">
        <v>1.4641387221003801</v>
      </c>
      <c r="S87" s="82">
        <v>1.6700088038778</v>
      </c>
      <c r="T87" s="82">
        <v>1.79814698218832</v>
      </c>
      <c r="U87" s="82">
        <v>1.9713639650647401</v>
      </c>
      <c r="V87" s="253">
        <v>0.189319301388267</v>
      </c>
      <c r="W87" s="253">
        <v>0.20709898352992301</v>
      </c>
    </row>
    <row r="88" spans="1:23" x14ac:dyDescent="0.2">
      <c r="A88" s="254">
        <v>38961</v>
      </c>
      <c r="B88" s="82" t="s">
        <v>788</v>
      </c>
      <c r="C88" s="82" t="s">
        <v>68</v>
      </c>
      <c r="D88" s="82">
        <v>61.736612130055903</v>
      </c>
      <c r="E88" s="82">
        <v>210.43</v>
      </c>
      <c r="F88" s="82">
        <v>177.77</v>
      </c>
      <c r="G88" s="82">
        <v>220.28</v>
      </c>
      <c r="H88" s="82">
        <v>183.01</v>
      </c>
      <c r="I88" s="82">
        <v>0.47656499386356799</v>
      </c>
      <c r="J88" s="255">
        <v>441.55572211466801</v>
      </c>
      <c r="K88" s="255">
        <v>373.023621728482</v>
      </c>
      <c r="L88" s="255">
        <v>462.22446641362501</v>
      </c>
      <c r="M88" s="255">
        <v>384.018974025592</v>
      </c>
      <c r="N88" s="82">
        <v>-1.9453374481162</v>
      </c>
      <c r="O88" s="82">
        <v>-1.48155832168182</v>
      </c>
      <c r="P88" s="82">
        <v>-1.79740896282535</v>
      </c>
      <c r="Q88" s="82">
        <v>-1.5160216373831801</v>
      </c>
      <c r="R88" s="82">
        <v>0.74025832375648204</v>
      </c>
      <c r="S88" s="82">
        <v>0.89190769028870698</v>
      </c>
      <c r="T88" s="82">
        <v>1.2091228202003099</v>
      </c>
      <c r="U88" s="82">
        <v>1.39197519482792</v>
      </c>
      <c r="V88" s="253">
        <v>0.18372053777352801</v>
      </c>
      <c r="W88" s="253">
        <v>0.20365007376646099</v>
      </c>
    </row>
    <row r="89" spans="1:23" x14ac:dyDescent="0.2">
      <c r="A89" s="254">
        <v>38991</v>
      </c>
      <c r="B89" s="82" t="s">
        <v>789</v>
      </c>
      <c r="C89" s="82" t="s">
        <v>69</v>
      </c>
      <c r="D89" s="82">
        <v>62.006518775350798</v>
      </c>
      <c r="E89" s="82">
        <v>209.71</v>
      </c>
      <c r="F89" s="82">
        <v>177.12</v>
      </c>
      <c r="G89" s="82">
        <v>219.23</v>
      </c>
      <c r="H89" s="82">
        <v>182.01</v>
      </c>
      <c r="I89" s="82">
        <v>0.478648491067589</v>
      </c>
      <c r="J89" s="255">
        <v>438.12944971843098</v>
      </c>
      <c r="K89" s="255">
        <v>370.04190612812198</v>
      </c>
      <c r="L89" s="255">
        <v>458.01878432965299</v>
      </c>
      <c r="M89" s="255">
        <v>380.25817149039898</v>
      </c>
      <c r="N89" s="82">
        <v>-0.77595470393365695</v>
      </c>
      <c r="O89" s="82">
        <v>-0.799336939184636</v>
      </c>
      <c r="P89" s="82">
        <v>-0.90987872550386495</v>
      </c>
      <c r="Q89" s="82">
        <v>-0.97932727015264098</v>
      </c>
      <c r="R89" s="82">
        <v>0.61001708138526101</v>
      </c>
      <c r="S89" s="82">
        <v>0.86740714946211805</v>
      </c>
      <c r="T89" s="82">
        <v>0.96900679247091703</v>
      </c>
      <c r="U89" s="82">
        <v>1.0767987326424799</v>
      </c>
      <c r="V89" s="253">
        <v>0.18399954832881699</v>
      </c>
      <c r="W89" s="253">
        <v>0.204494258557222</v>
      </c>
    </row>
    <row r="90" spans="1:23" x14ac:dyDescent="0.2">
      <c r="A90" s="254">
        <v>39022</v>
      </c>
      <c r="B90" s="82" t="s">
        <v>790</v>
      </c>
      <c r="C90" s="82" t="s">
        <v>70</v>
      </c>
      <c r="D90" s="82">
        <v>62.331857303651802</v>
      </c>
      <c r="E90" s="82">
        <v>211.22</v>
      </c>
      <c r="F90" s="82">
        <v>178.43</v>
      </c>
      <c r="G90" s="82">
        <v>221.12</v>
      </c>
      <c r="H90" s="82">
        <v>183.46</v>
      </c>
      <c r="I90" s="82">
        <v>0.48115988501024198</v>
      </c>
      <c r="J90" s="255">
        <v>438.98090131828798</v>
      </c>
      <c r="K90" s="255">
        <v>370.833075571547</v>
      </c>
      <c r="L90" s="255">
        <v>459.55618265078999</v>
      </c>
      <c r="M90" s="255">
        <v>381.28698113745497</v>
      </c>
      <c r="N90" s="82">
        <v>0.194337906389208</v>
      </c>
      <c r="O90" s="82">
        <v>0.21380536375008599</v>
      </c>
      <c r="P90" s="82">
        <v>0.33566272252065799</v>
      </c>
      <c r="Q90" s="82">
        <v>0.270555565715558</v>
      </c>
      <c r="R90" s="82">
        <v>1.07590963181461</v>
      </c>
      <c r="S90" s="82">
        <v>1.0603094637280399</v>
      </c>
      <c r="T90" s="82">
        <v>1.1527881230360999</v>
      </c>
      <c r="U90" s="82">
        <v>1.0496734029385599</v>
      </c>
      <c r="V90" s="253">
        <v>0.18376954548002</v>
      </c>
      <c r="W90" s="253">
        <v>0.205276354518696</v>
      </c>
    </row>
    <row r="91" spans="1:23" x14ac:dyDescent="0.2">
      <c r="A91" s="254">
        <v>39052</v>
      </c>
      <c r="B91" s="82" t="s">
        <v>791</v>
      </c>
      <c r="C91" s="82" t="s">
        <v>998</v>
      </c>
      <c r="D91" s="82">
        <v>62.692423570686302</v>
      </c>
      <c r="E91" s="82">
        <v>211.68</v>
      </c>
      <c r="F91" s="82">
        <v>179.78</v>
      </c>
      <c r="G91" s="82">
        <v>222.42</v>
      </c>
      <c r="H91" s="82">
        <v>184.95</v>
      </c>
      <c r="I91" s="82">
        <v>0.48394321332885298</v>
      </c>
      <c r="J91" s="255">
        <v>437.40669188010202</v>
      </c>
      <c r="K91" s="255">
        <v>371.48986709280399</v>
      </c>
      <c r="L91" s="255">
        <v>459.59937834454001</v>
      </c>
      <c r="M91" s="255">
        <v>382.17293869626201</v>
      </c>
      <c r="N91" s="82">
        <v>-0.35860545036453501</v>
      </c>
      <c r="O91" s="82">
        <v>0.17711244344753599</v>
      </c>
      <c r="P91" s="82">
        <v>9.3994369742444999E-3</v>
      </c>
      <c r="Q91" s="82">
        <v>0.23235977167761501</v>
      </c>
      <c r="R91" s="82">
        <v>1.2261776921618699</v>
      </c>
      <c r="S91" s="82">
        <v>1.4365508608901201</v>
      </c>
      <c r="T91" s="82">
        <v>1.2341392246923799</v>
      </c>
      <c r="U91" s="82">
        <v>1.09514599226113</v>
      </c>
      <c r="V91" s="253">
        <v>0.177439092223829</v>
      </c>
      <c r="W91" s="253">
        <v>0.202595296025953</v>
      </c>
    </row>
    <row r="92" spans="1:23" x14ac:dyDescent="0.2">
      <c r="A92" s="254">
        <v>39083</v>
      </c>
      <c r="B92" s="82" t="s">
        <v>968</v>
      </c>
      <c r="C92" s="82" t="s">
        <v>999</v>
      </c>
      <c r="D92" s="82">
        <v>63.0162079340435</v>
      </c>
      <c r="E92" s="82">
        <v>218.45</v>
      </c>
      <c r="F92" s="82">
        <v>184.33</v>
      </c>
      <c r="G92" s="82">
        <v>231.27</v>
      </c>
      <c r="H92" s="82">
        <v>192.59</v>
      </c>
      <c r="I92" s="82">
        <v>0.486442610166687</v>
      </c>
      <c r="J92" s="255">
        <v>449.07661342649402</v>
      </c>
      <c r="K92" s="255">
        <v>378.93473175969598</v>
      </c>
      <c r="L92" s="255">
        <v>475.43121257562501</v>
      </c>
      <c r="M92" s="255">
        <v>395.91515211631202</v>
      </c>
      <c r="N92" s="82">
        <v>2.6679796544107499</v>
      </c>
      <c r="O92" s="82">
        <v>2.0040559181746498</v>
      </c>
      <c r="P92" s="82">
        <v>3.4447031430091499</v>
      </c>
      <c r="Q92" s="82">
        <v>3.59581017612867</v>
      </c>
      <c r="R92" s="82">
        <v>1.0614869742161099</v>
      </c>
      <c r="S92" s="82">
        <v>1.7581693681752999</v>
      </c>
      <c r="T92" s="82">
        <v>1.2776303875275301</v>
      </c>
      <c r="U92" s="82">
        <v>1.24449103569015</v>
      </c>
      <c r="V92" s="253">
        <v>0.185102804752346</v>
      </c>
      <c r="W92" s="253">
        <v>0.20084116516953099</v>
      </c>
    </row>
    <row r="93" spans="1:23" x14ac:dyDescent="0.2">
      <c r="A93" s="254">
        <v>39114</v>
      </c>
      <c r="B93" s="82" t="s">
        <v>792</v>
      </c>
      <c r="C93" s="82" t="s">
        <v>61</v>
      </c>
      <c r="D93" s="82">
        <v>63.192346627710499</v>
      </c>
      <c r="E93" s="82">
        <v>218.47</v>
      </c>
      <c r="F93" s="82">
        <v>184.45</v>
      </c>
      <c r="G93" s="82">
        <v>230.57</v>
      </c>
      <c r="H93" s="82">
        <v>192.33</v>
      </c>
      <c r="I93" s="82">
        <v>0.48780228204647402</v>
      </c>
      <c r="J93" s="255">
        <v>447.865883454776</v>
      </c>
      <c r="K93" s="255">
        <v>378.12451230481702</v>
      </c>
      <c r="L93" s="255">
        <v>472.67101546284499</v>
      </c>
      <c r="M93" s="255">
        <v>394.27859827370798</v>
      </c>
      <c r="N93" s="82">
        <v>-0.26960432485666502</v>
      </c>
      <c r="O93" s="82">
        <v>-0.21381504173984001</v>
      </c>
      <c r="P93" s="82">
        <v>-0.58056708095093301</v>
      </c>
      <c r="Q93" s="82">
        <v>-0.413359739796759</v>
      </c>
      <c r="R93" s="82">
        <v>1.0891276214354499</v>
      </c>
      <c r="S93" s="82">
        <v>1.6842923422820499</v>
      </c>
      <c r="T93" s="82">
        <v>1.10613675486646</v>
      </c>
      <c r="U93" s="82">
        <v>1.0963148438222701</v>
      </c>
      <c r="V93" s="253">
        <v>0.18444022770398499</v>
      </c>
      <c r="W93" s="253">
        <v>0.19882493630738801</v>
      </c>
    </row>
    <row r="94" spans="1:23" x14ac:dyDescent="0.2">
      <c r="A94" s="254">
        <v>39142</v>
      </c>
      <c r="B94" s="82" t="s">
        <v>793</v>
      </c>
      <c r="C94" s="82" t="s">
        <v>62</v>
      </c>
      <c r="D94" s="82">
        <v>63.329113142792501</v>
      </c>
      <c r="E94" s="82">
        <v>216.97</v>
      </c>
      <c r="F94" s="82">
        <v>184.88</v>
      </c>
      <c r="G94" s="82">
        <v>228.76</v>
      </c>
      <c r="H94" s="82">
        <v>191.87</v>
      </c>
      <c r="I94" s="82">
        <v>0.48885802727077499</v>
      </c>
      <c r="J94" s="255">
        <v>443.83028997460201</v>
      </c>
      <c r="K94" s="255">
        <v>378.187509842395</v>
      </c>
      <c r="L94" s="255">
        <v>467.94772150338798</v>
      </c>
      <c r="M94" s="255">
        <v>392.48613973096298</v>
      </c>
      <c r="N94" s="82">
        <v>-0.90107186755187296</v>
      </c>
      <c r="O94" s="82">
        <v>1.6660527294010099E-2</v>
      </c>
      <c r="P94" s="82">
        <v>-0.99927725731859796</v>
      </c>
      <c r="Q94" s="82">
        <v>-0.45461725556340499</v>
      </c>
      <c r="R94" s="82">
        <v>0.64332165895257798</v>
      </c>
      <c r="S94" s="82">
        <v>0.98837642282369997</v>
      </c>
      <c r="T94" s="82">
        <v>1.0471533305323599</v>
      </c>
      <c r="U94" s="82">
        <v>1.2116275526715701</v>
      </c>
      <c r="V94" s="253">
        <v>0.17357204673301599</v>
      </c>
      <c r="W94" s="253">
        <v>0.192265596497629</v>
      </c>
    </row>
    <row r="95" spans="1:23" x14ac:dyDescent="0.2">
      <c r="A95" s="254">
        <v>39173</v>
      </c>
      <c r="B95" s="82" t="s">
        <v>794</v>
      </c>
      <c r="C95" s="82" t="s">
        <v>1000</v>
      </c>
      <c r="D95" s="82">
        <v>63.291295129152097</v>
      </c>
      <c r="E95" s="82">
        <v>217.67</v>
      </c>
      <c r="F95" s="82">
        <v>185.78</v>
      </c>
      <c r="G95" s="82">
        <v>228.8</v>
      </c>
      <c r="H95" s="82">
        <v>191.93</v>
      </c>
      <c r="I95" s="82">
        <v>0.488566097720114</v>
      </c>
      <c r="J95" s="255">
        <v>445.528253015823</v>
      </c>
      <c r="K95" s="255">
        <v>380.25561099498998</v>
      </c>
      <c r="L95" s="255">
        <v>468.30920333541701</v>
      </c>
      <c r="M95" s="255">
        <v>392.84346764058802</v>
      </c>
      <c r="N95" s="82">
        <v>0.38257033816184699</v>
      </c>
      <c r="O95" s="82">
        <v>0.54684544009853098</v>
      </c>
      <c r="P95" s="82">
        <v>7.7248336815993704E-2</v>
      </c>
      <c r="Q95" s="82">
        <v>9.1042172819366704E-2</v>
      </c>
      <c r="R95" s="82">
        <v>0.39036282576527798</v>
      </c>
      <c r="S95" s="82">
        <v>1.05103559230761</v>
      </c>
      <c r="T95" s="82">
        <v>1.04557682246826</v>
      </c>
      <c r="U95" s="82">
        <v>1.3909985207003499</v>
      </c>
      <c r="V95" s="253">
        <v>0.171654645279363</v>
      </c>
      <c r="W95" s="253">
        <v>0.19210128692752601</v>
      </c>
    </row>
    <row r="96" spans="1:23" x14ac:dyDescent="0.2">
      <c r="A96" s="254">
        <v>39203</v>
      </c>
      <c r="B96" s="82" t="s">
        <v>795</v>
      </c>
      <c r="C96" s="82" t="s">
        <v>64</v>
      </c>
      <c r="D96" s="82">
        <v>62.982534360254498</v>
      </c>
      <c r="E96" s="82">
        <v>220.91</v>
      </c>
      <c r="F96" s="82">
        <v>186.13</v>
      </c>
      <c r="G96" s="82">
        <v>232.06</v>
      </c>
      <c r="H96" s="82">
        <v>193.01</v>
      </c>
      <c r="I96" s="82">
        <v>0.486182672895554</v>
      </c>
      <c r="J96" s="255">
        <v>454.37653852270898</v>
      </c>
      <c r="K96" s="255">
        <v>382.83964109923397</v>
      </c>
      <c r="L96" s="255">
        <v>477.31030523552499</v>
      </c>
      <c r="M96" s="255">
        <v>396.99070073907001</v>
      </c>
      <c r="N96" s="82">
        <v>1.9860211887778001</v>
      </c>
      <c r="O96" s="82">
        <v>0.67955081516928295</v>
      </c>
      <c r="P96" s="82">
        <v>1.9220424958551501</v>
      </c>
      <c r="Q96" s="82">
        <v>1.05569608256182</v>
      </c>
      <c r="R96" s="82">
        <v>0.59670483897267301</v>
      </c>
      <c r="S96" s="82">
        <v>1.17036178255236</v>
      </c>
      <c r="T96" s="82">
        <v>1.0076735248741</v>
      </c>
      <c r="U96" s="82">
        <v>1.3703906764743099</v>
      </c>
      <c r="V96" s="253">
        <v>0.18685864718207701</v>
      </c>
      <c r="W96" s="253">
        <v>0.202321123257862</v>
      </c>
    </row>
    <row r="97" spans="1:23" x14ac:dyDescent="0.2">
      <c r="A97" s="254">
        <v>39234</v>
      </c>
      <c r="B97" s="82" t="s">
        <v>796</v>
      </c>
      <c r="C97" s="82" t="s">
        <v>65</v>
      </c>
      <c r="D97" s="82">
        <v>63.058170387534602</v>
      </c>
      <c r="E97" s="82">
        <v>221.21</v>
      </c>
      <c r="F97" s="82">
        <v>186.61</v>
      </c>
      <c r="G97" s="82">
        <v>231.88</v>
      </c>
      <c r="H97" s="82">
        <v>192.7</v>
      </c>
      <c r="I97" s="82">
        <v>0.48676653199687098</v>
      </c>
      <c r="J97" s="255">
        <v>454.44784195110202</v>
      </c>
      <c r="K97" s="255">
        <v>383.36653761807901</v>
      </c>
      <c r="L97" s="255">
        <v>476.36800140871401</v>
      </c>
      <c r="M97" s="255">
        <v>395.87766892987401</v>
      </c>
      <c r="N97" s="82">
        <v>1.56925858507906E-2</v>
      </c>
      <c r="O97" s="82">
        <v>0.13762851655903</v>
      </c>
      <c r="P97" s="82">
        <v>-0.19741954373812001</v>
      </c>
      <c r="Q97" s="82">
        <v>-0.280367224502798</v>
      </c>
      <c r="R97" s="82">
        <v>0.91433103404303695</v>
      </c>
      <c r="S97" s="82">
        <v>1.3913591037617601</v>
      </c>
      <c r="T97" s="82">
        <v>1.16078422266759</v>
      </c>
      <c r="U97" s="82">
        <v>1.4781811005789101</v>
      </c>
      <c r="V97" s="253">
        <v>0.18541342907668401</v>
      </c>
      <c r="W97" s="253">
        <v>0.20332122470160899</v>
      </c>
    </row>
    <row r="98" spans="1:23" x14ac:dyDescent="0.2">
      <c r="A98" s="254">
        <v>39264</v>
      </c>
      <c r="B98" s="82" t="s">
        <v>797</v>
      </c>
      <c r="C98" s="82" t="s">
        <v>66</v>
      </c>
      <c r="D98" s="82">
        <v>63.326004812904202</v>
      </c>
      <c r="E98" s="82">
        <v>223.99</v>
      </c>
      <c r="F98" s="82">
        <v>189.37</v>
      </c>
      <c r="G98" s="82">
        <v>233.86</v>
      </c>
      <c r="H98" s="82">
        <v>193.82</v>
      </c>
      <c r="I98" s="82">
        <v>0.48883403306113099</v>
      </c>
      <c r="J98" s="255">
        <v>458.21277744790098</v>
      </c>
      <c r="K98" s="255">
        <v>387.39119454131497</v>
      </c>
      <c r="L98" s="255">
        <v>478.40367933374802</v>
      </c>
      <c r="M98" s="255">
        <v>396.49448870463999</v>
      </c>
      <c r="N98" s="82">
        <v>0.82846371998046597</v>
      </c>
      <c r="O98" s="82">
        <v>1.04981956647594</v>
      </c>
      <c r="P98" s="82">
        <v>0.42733305323074999</v>
      </c>
      <c r="Q98" s="82">
        <v>0.15581070193555499</v>
      </c>
      <c r="R98" s="82">
        <v>0.99932265625224403</v>
      </c>
      <c r="S98" s="82">
        <v>1.83917478599949</v>
      </c>
      <c r="T98" s="82">
        <v>0.79259541449014903</v>
      </c>
      <c r="U98" s="82">
        <v>1.1011885296858099</v>
      </c>
      <c r="V98" s="253">
        <v>0.18281670803189501</v>
      </c>
      <c r="W98" s="253">
        <v>0.206583427922815</v>
      </c>
    </row>
    <row r="99" spans="1:23" x14ac:dyDescent="0.2">
      <c r="A99" s="254">
        <v>39295</v>
      </c>
      <c r="B99" s="82" t="s">
        <v>798</v>
      </c>
      <c r="C99" s="82" t="s">
        <v>1001</v>
      </c>
      <c r="D99" s="82">
        <v>63.5839961936272</v>
      </c>
      <c r="E99" s="82">
        <v>223.64</v>
      </c>
      <c r="F99" s="82">
        <v>189.28</v>
      </c>
      <c r="G99" s="82">
        <v>233.12</v>
      </c>
      <c r="H99" s="82">
        <v>193.69</v>
      </c>
      <c r="I99" s="82">
        <v>0.49082555246151699</v>
      </c>
      <c r="J99" s="255">
        <v>455.64049972221898</v>
      </c>
      <c r="K99" s="255">
        <v>385.63599439913099</v>
      </c>
      <c r="L99" s="255">
        <v>474.95489758202399</v>
      </c>
      <c r="M99" s="255">
        <v>394.62085669467302</v>
      </c>
      <c r="N99" s="82">
        <v>-0.56137188928003801</v>
      </c>
      <c r="O99" s="82">
        <v>-0.45308209554469903</v>
      </c>
      <c r="P99" s="82">
        <v>-0.72089365126268801</v>
      </c>
      <c r="Q99" s="82">
        <v>-0.47254931993827598</v>
      </c>
      <c r="R99" s="82">
        <v>1.18241754691053</v>
      </c>
      <c r="S99" s="82">
        <v>1.8494674606022199</v>
      </c>
      <c r="T99" s="82">
        <v>0.90725385058463304</v>
      </c>
      <c r="U99" s="82">
        <v>1.2028950151965501</v>
      </c>
      <c r="V99" s="253">
        <v>0.18153000845308501</v>
      </c>
      <c r="W99" s="253">
        <v>0.20357271929371701</v>
      </c>
    </row>
    <row r="100" spans="1:23" x14ac:dyDescent="0.2">
      <c r="A100" s="254">
        <v>39326</v>
      </c>
      <c r="B100" s="82" t="s">
        <v>799</v>
      </c>
      <c r="C100" s="82" t="s">
        <v>68</v>
      </c>
      <c r="D100" s="82">
        <v>64.077702590874594</v>
      </c>
      <c r="E100" s="82">
        <v>221.12</v>
      </c>
      <c r="F100" s="82">
        <v>187.63</v>
      </c>
      <c r="G100" s="82">
        <v>231.38</v>
      </c>
      <c r="H100" s="82">
        <v>192.4</v>
      </c>
      <c r="I100" s="82">
        <v>0.49463663275984898</v>
      </c>
      <c r="J100" s="255">
        <v>447.03522819620201</v>
      </c>
      <c r="K100" s="255">
        <v>379.32896104582801</v>
      </c>
      <c r="L100" s="255">
        <v>467.77772747846097</v>
      </c>
      <c r="M100" s="255">
        <v>388.97240369459701</v>
      </c>
      <c r="N100" s="82">
        <v>-1.8886098867996699</v>
      </c>
      <c r="O100" s="82">
        <v>-1.6354887626946599</v>
      </c>
      <c r="P100" s="82">
        <v>-1.5111266648900199</v>
      </c>
      <c r="Q100" s="82">
        <v>-1.43136200336376</v>
      </c>
      <c r="R100" s="82">
        <v>1.2409546082411</v>
      </c>
      <c r="S100" s="82">
        <v>1.6903324481512201</v>
      </c>
      <c r="T100" s="82">
        <v>1.20142083951627</v>
      </c>
      <c r="U100" s="82">
        <v>1.2898919074438</v>
      </c>
      <c r="V100" s="253">
        <v>0.17848958055747999</v>
      </c>
      <c r="W100" s="253">
        <v>0.20259875259875301</v>
      </c>
    </row>
    <row r="101" spans="1:23" x14ac:dyDescent="0.2">
      <c r="A101" s="254">
        <v>39356</v>
      </c>
      <c r="B101" s="82" t="s">
        <v>800</v>
      </c>
      <c r="C101" s="82" t="s">
        <v>69</v>
      </c>
      <c r="D101" s="82">
        <v>64.3274050918955</v>
      </c>
      <c r="E101" s="82">
        <v>220.17</v>
      </c>
      <c r="F101" s="82">
        <v>187.02</v>
      </c>
      <c r="G101" s="82">
        <v>230.2</v>
      </c>
      <c r="H101" s="82">
        <v>191.81</v>
      </c>
      <c r="I101" s="82">
        <v>0.49656416760118499</v>
      </c>
      <c r="J101" s="255">
        <v>443.38680550310897</v>
      </c>
      <c r="K101" s="255">
        <v>376.62806179402997</v>
      </c>
      <c r="L101" s="255">
        <v>463.58560488175402</v>
      </c>
      <c r="M101" s="255">
        <v>386.274347838268</v>
      </c>
      <c r="N101" s="82">
        <v>-0.81613762472685403</v>
      </c>
      <c r="O101" s="82">
        <v>-0.71202031196124804</v>
      </c>
      <c r="P101" s="82">
        <v>-0.896178323688956</v>
      </c>
      <c r="Q101" s="82">
        <v>-0.69363683148267996</v>
      </c>
      <c r="R101" s="82">
        <v>1.19995489644833</v>
      </c>
      <c r="S101" s="82">
        <v>1.7798404874790801</v>
      </c>
      <c r="T101" s="82">
        <v>1.2154131539055</v>
      </c>
      <c r="U101" s="82">
        <v>1.58212940547433</v>
      </c>
      <c r="V101" s="253">
        <v>0.17725376965030401</v>
      </c>
      <c r="W101" s="253">
        <v>0.20014597779052201</v>
      </c>
    </row>
    <row r="102" spans="1:23" x14ac:dyDescent="0.2">
      <c r="A102" s="254">
        <v>39387</v>
      </c>
      <c r="B102" s="82" t="s">
        <v>801</v>
      </c>
      <c r="C102" s="82" t="s">
        <v>70</v>
      </c>
      <c r="D102" s="82">
        <v>64.781221255577293</v>
      </c>
      <c r="E102" s="82">
        <v>222.12</v>
      </c>
      <c r="F102" s="82">
        <v>188.68</v>
      </c>
      <c r="G102" s="82">
        <v>232.14</v>
      </c>
      <c r="H102" s="82">
        <v>193.42</v>
      </c>
      <c r="I102" s="82">
        <v>0.500067322209096</v>
      </c>
      <c r="J102" s="255">
        <v>444.18019361625801</v>
      </c>
      <c r="K102" s="255">
        <v>377.30919742263501</v>
      </c>
      <c r="L102" s="255">
        <v>464.21749570537702</v>
      </c>
      <c r="M102" s="255">
        <v>386.78792116539103</v>
      </c>
      <c r="N102" s="82">
        <v>0.17893814234024599</v>
      </c>
      <c r="O102" s="82">
        <v>0.18085100333748999</v>
      </c>
      <c r="P102" s="82">
        <v>0.13630510028102</v>
      </c>
      <c r="Q102" s="82">
        <v>0.13295558713584099</v>
      </c>
      <c r="R102" s="82">
        <v>1.1844005701287601</v>
      </c>
      <c r="S102" s="82">
        <v>1.7463711512535101</v>
      </c>
      <c r="T102" s="82">
        <v>1.01430754944893</v>
      </c>
      <c r="U102" s="82">
        <v>1.44272957118186</v>
      </c>
      <c r="V102" s="253">
        <v>0.17723129107483601</v>
      </c>
      <c r="W102" s="253">
        <v>0.20018612346189599</v>
      </c>
    </row>
    <row r="103" spans="1:23" x14ac:dyDescent="0.2">
      <c r="A103" s="254">
        <v>39417</v>
      </c>
      <c r="B103" s="82" t="s">
        <v>802</v>
      </c>
      <c r="C103" s="82" t="s">
        <v>998</v>
      </c>
      <c r="D103" s="82">
        <v>65.049055680946097</v>
      </c>
      <c r="E103" s="82">
        <v>222.56</v>
      </c>
      <c r="F103" s="82">
        <v>189.4</v>
      </c>
      <c r="G103" s="82">
        <v>233.11</v>
      </c>
      <c r="H103" s="82">
        <v>194.29</v>
      </c>
      <c r="I103" s="82">
        <v>0.50213482327335002</v>
      </c>
      <c r="J103" s="255">
        <v>443.227574915361</v>
      </c>
      <c r="K103" s="255">
        <v>377.189534008669</v>
      </c>
      <c r="L103" s="255">
        <v>464.23786838838799</v>
      </c>
      <c r="M103" s="255">
        <v>386.92795439569301</v>
      </c>
      <c r="N103" s="82">
        <v>-0.21446672197202901</v>
      </c>
      <c r="O103" s="82">
        <v>-3.1714947524086302E-2</v>
      </c>
      <c r="P103" s="82">
        <v>4.3886073231469399E-3</v>
      </c>
      <c r="Q103" s="82">
        <v>3.6204137368023297E-2</v>
      </c>
      <c r="R103" s="82">
        <v>1.3307713721157901</v>
      </c>
      <c r="S103" s="82">
        <v>1.5342725120524701</v>
      </c>
      <c r="T103" s="82">
        <v>1.00924637029673</v>
      </c>
      <c r="U103" s="82">
        <v>1.24420523223123</v>
      </c>
      <c r="V103" s="253">
        <v>0.17507919746568101</v>
      </c>
      <c r="W103" s="253">
        <v>0.199804416079057</v>
      </c>
    </row>
    <row r="104" spans="1:23" x14ac:dyDescent="0.2">
      <c r="A104" s="254">
        <v>39448</v>
      </c>
      <c r="B104" s="82" t="s">
        <v>969</v>
      </c>
      <c r="C104" s="82" t="s">
        <v>999</v>
      </c>
      <c r="D104" s="82">
        <v>65.350563680104003</v>
      </c>
      <c r="E104" s="82">
        <v>229.58</v>
      </c>
      <c r="F104" s="82">
        <v>194.56</v>
      </c>
      <c r="G104" s="82">
        <v>241.89</v>
      </c>
      <c r="H104" s="82">
        <v>202.54</v>
      </c>
      <c r="I104" s="82">
        <v>0.50446226160873797</v>
      </c>
      <c r="J104" s="255">
        <v>455.09846319894302</v>
      </c>
      <c r="K104" s="255">
        <v>385.67800766611401</v>
      </c>
      <c r="L104" s="255">
        <v>479.50068500388699</v>
      </c>
      <c r="M104" s="255">
        <v>401.49683219929398</v>
      </c>
      <c r="N104" s="82">
        <v>2.6782828856822398</v>
      </c>
      <c r="O104" s="82">
        <v>2.25045312557637</v>
      </c>
      <c r="P104" s="82">
        <v>3.28771469429749</v>
      </c>
      <c r="Q104" s="82">
        <v>3.7652688667467702</v>
      </c>
      <c r="R104" s="82">
        <v>1.3409404080302101</v>
      </c>
      <c r="S104" s="82">
        <v>1.7795349281136901</v>
      </c>
      <c r="T104" s="82">
        <v>0.855953988846481</v>
      </c>
      <c r="U104" s="82">
        <v>1.40981724320115</v>
      </c>
      <c r="V104" s="253">
        <v>0.179995888157895</v>
      </c>
      <c r="W104" s="253">
        <v>0.194282610842303</v>
      </c>
    </row>
    <row r="105" spans="1:23" x14ac:dyDescent="0.2">
      <c r="A105" s="254">
        <v>39479</v>
      </c>
      <c r="B105" s="82" t="s">
        <v>803</v>
      </c>
      <c r="C105" s="82" t="s">
        <v>61</v>
      </c>
      <c r="D105" s="82">
        <v>65.5448342981189</v>
      </c>
      <c r="E105" s="82">
        <v>229.46</v>
      </c>
      <c r="F105" s="82">
        <v>194.69</v>
      </c>
      <c r="G105" s="82">
        <v>241.32</v>
      </c>
      <c r="H105" s="82">
        <v>202.46</v>
      </c>
      <c r="I105" s="82">
        <v>0.50596189971144301</v>
      </c>
      <c r="J105" s="255">
        <v>453.51240899930201</v>
      </c>
      <c r="K105" s="255">
        <v>384.79181952442298</v>
      </c>
      <c r="L105" s="255">
        <v>476.95290917681302</v>
      </c>
      <c r="M105" s="255">
        <v>400.14870707748099</v>
      </c>
      <c r="N105" s="82">
        <v>-0.34850792254763602</v>
      </c>
      <c r="O105" s="82">
        <v>-0.22977409239719501</v>
      </c>
      <c r="P105" s="82">
        <v>-0.53133935086093798</v>
      </c>
      <c r="Q105" s="82">
        <v>-0.33577478418164203</v>
      </c>
      <c r="R105" s="82">
        <v>1.26076259726902</v>
      </c>
      <c r="S105" s="82">
        <v>1.7632570760795601</v>
      </c>
      <c r="T105" s="82">
        <v>0.90589301520336296</v>
      </c>
      <c r="U105" s="82">
        <v>1.48882258115803</v>
      </c>
      <c r="V105" s="253">
        <v>0.17859160717037301</v>
      </c>
      <c r="W105" s="253">
        <v>0.191939148473772</v>
      </c>
    </row>
    <row r="106" spans="1:23" x14ac:dyDescent="0.2">
      <c r="A106" s="254">
        <v>39508</v>
      </c>
      <c r="B106" s="82" t="s">
        <v>804</v>
      </c>
      <c r="C106" s="82" t="s">
        <v>62</v>
      </c>
      <c r="D106" s="82">
        <v>66.019890716036102</v>
      </c>
      <c r="E106" s="82">
        <v>231.11</v>
      </c>
      <c r="F106" s="82">
        <v>196.75</v>
      </c>
      <c r="G106" s="82">
        <v>241.16</v>
      </c>
      <c r="H106" s="82">
        <v>202.6</v>
      </c>
      <c r="I106" s="82">
        <v>0.50962901475190903</v>
      </c>
      <c r="J106" s="255">
        <v>453.486739000733</v>
      </c>
      <c r="K106" s="255">
        <v>386.06514602740799</v>
      </c>
      <c r="L106" s="255">
        <v>473.20696628193002</v>
      </c>
      <c r="M106" s="255">
        <v>397.54408429556702</v>
      </c>
      <c r="N106" s="82">
        <v>-5.6602637677927196E-3</v>
      </c>
      <c r="O106" s="82">
        <v>0.33091309076125303</v>
      </c>
      <c r="P106" s="82">
        <v>-0.78539051189535602</v>
      </c>
      <c r="Q106" s="82">
        <v>-0.65091370679081195</v>
      </c>
      <c r="R106" s="82">
        <v>2.1757075270107298</v>
      </c>
      <c r="S106" s="82">
        <v>2.0829974496766801</v>
      </c>
      <c r="T106" s="82">
        <v>1.1238957979420501</v>
      </c>
      <c r="U106" s="82">
        <v>1.2886938040848299</v>
      </c>
      <c r="V106" s="253">
        <v>0.17463786531130901</v>
      </c>
      <c r="W106" s="253">
        <v>0.19032576505429399</v>
      </c>
    </row>
    <row r="107" spans="1:23" x14ac:dyDescent="0.2">
      <c r="A107" s="254">
        <v>39539</v>
      </c>
      <c r="B107" s="82" t="s">
        <v>805</v>
      </c>
      <c r="C107" s="82" t="s">
        <v>1000</v>
      </c>
      <c r="D107" s="82">
        <v>66.170126660633898</v>
      </c>
      <c r="E107" s="82">
        <v>230.41</v>
      </c>
      <c r="F107" s="82">
        <v>196.59</v>
      </c>
      <c r="G107" s="82">
        <v>240.49</v>
      </c>
      <c r="H107" s="82">
        <v>202.4</v>
      </c>
      <c r="I107" s="82">
        <v>0.51078873488466503</v>
      </c>
      <c r="J107" s="255">
        <v>451.08669057086001</v>
      </c>
      <c r="K107" s="255">
        <v>384.87536347956001</v>
      </c>
      <c r="L107" s="255">
        <v>470.82087676483701</v>
      </c>
      <c r="M107" s="255">
        <v>396.24992913303299</v>
      </c>
      <c r="N107" s="82">
        <v>-0.529243354538111</v>
      </c>
      <c r="O107" s="82">
        <v>-0.308181808197594</v>
      </c>
      <c r="P107" s="82">
        <v>-0.50423803686584501</v>
      </c>
      <c r="Q107" s="82">
        <v>-0.325537522417785</v>
      </c>
      <c r="R107" s="82">
        <v>1.2476060760259</v>
      </c>
      <c r="S107" s="82">
        <v>1.2149071179992299</v>
      </c>
      <c r="T107" s="82">
        <v>0.53632800968490502</v>
      </c>
      <c r="U107" s="82">
        <v>0.867129473452533</v>
      </c>
      <c r="V107" s="253">
        <v>0.172033165471285</v>
      </c>
      <c r="W107" s="253">
        <v>0.188191699604743</v>
      </c>
    </row>
    <row r="108" spans="1:23" x14ac:dyDescent="0.2">
      <c r="A108" s="254">
        <v>39569</v>
      </c>
      <c r="B108" s="82" t="s">
        <v>806</v>
      </c>
      <c r="C108" s="82" t="s">
        <v>64</v>
      </c>
      <c r="D108" s="82">
        <v>66.098635073205301</v>
      </c>
      <c r="E108" s="82">
        <v>234.18</v>
      </c>
      <c r="F108" s="82">
        <v>197.56</v>
      </c>
      <c r="G108" s="82">
        <v>244.34</v>
      </c>
      <c r="H108" s="82">
        <v>203.6</v>
      </c>
      <c r="I108" s="82">
        <v>0.51023686806287605</v>
      </c>
      <c r="J108" s="255">
        <v>458.96330637389798</v>
      </c>
      <c r="K108" s="255">
        <v>387.19271845258902</v>
      </c>
      <c r="L108" s="255">
        <v>478.87562678024699</v>
      </c>
      <c r="M108" s="255">
        <v>399.03035774927702</v>
      </c>
      <c r="N108" s="82">
        <v>1.74614236413617</v>
      </c>
      <c r="O108" s="82">
        <v>0.60210530289033204</v>
      </c>
      <c r="P108" s="82">
        <v>1.7107886274619499</v>
      </c>
      <c r="Q108" s="82">
        <v>0.70168558069576603</v>
      </c>
      <c r="R108" s="82">
        <v>1.00946405950053</v>
      </c>
      <c r="S108" s="82">
        <v>1.1370497947538001</v>
      </c>
      <c r="T108" s="82">
        <v>0.32794631239938499</v>
      </c>
      <c r="U108" s="82">
        <v>0.51377954355336097</v>
      </c>
      <c r="V108" s="253">
        <v>0.185361409192144</v>
      </c>
      <c r="W108" s="253">
        <v>0.20009823182711201</v>
      </c>
    </row>
    <row r="109" spans="1:23" x14ac:dyDescent="0.2">
      <c r="A109" s="254">
        <v>39600</v>
      </c>
      <c r="B109" s="82" t="s">
        <v>807</v>
      </c>
      <c r="C109" s="82" t="s">
        <v>65</v>
      </c>
      <c r="D109" s="82">
        <v>66.372168103369305</v>
      </c>
      <c r="E109" s="82">
        <v>234.13</v>
      </c>
      <c r="F109" s="82">
        <v>197.98</v>
      </c>
      <c r="G109" s="82">
        <v>244.15</v>
      </c>
      <c r="H109" s="82">
        <v>203.36</v>
      </c>
      <c r="I109" s="82">
        <v>0.51234835851147698</v>
      </c>
      <c r="J109" s="255">
        <v>456.97423659210398</v>
      </c>
      <c r="K109" s="255">
        <v>386.41677427285998</v>
      </c>
      <c r="L109" s="255">
        <v>476.531242745322</v>
      </c>
      <c r="M109" s="255">
        <v>396.91744224734299</v>
      </c>
      <c r="N109" s="82">
        <v>-0.433383182091096</v>
      </c>
      <c r="O109" s="82">
        <v>-0.20040257544864401</v>
      </c>
      <c r="P109" s="82">
        <v>-0.48956010784835202</v>
      </c>
      <c r="Q109" s="82">
        <v>-0.52951246964064702</v>
      </c>
      <c r="R109" s="82">
        <v>0.55592620489852695</v>
      </c>
      <c r="S109" s="82">
        <v>0.79564499127473498</v>
      </c>
      <c r="T109" s="82">
        <v>3.4267905511176103E-2</v>
      </c>
      <c r="U109" s="82">
        <v>0.26265015662021401</v>
      </c>
      <c r="V109" s="253">
        <v>0.18259420143448801</v>
      </c>
      <c r="W109" s="253">
        <v>0.20058025177026001</v>
      </c>
    </row>
    <row r="110" spans="1:23" x14ac:dyDescent="0.2">
      <c r="A110" s="254">
        <v>39630</v>
      </c>
      <c r="B110" s="82" t="s">
        <v>808</v>
      </c>
      <c r="C110" s="82" t="s">
        <v>66</v>
      </c>
      <c r="D110" s="82">
        <v>66.742059360068197</v>
      </c>
      <c r="E110" s="82">
        <v>235.99</v>
      </c>
      <c r="F110" s="82">
        <v>199.58</v>
      </c>
      <c r="G110" s="82">
        <v>246.51</v>
      </c>
      <c r="H110" s="82">
        <v>206.49</v>
      </c>
      <c r="I110" s="82">
        <v>0.51520366945901597</v>
      </c>
      <c r="J110" s="255">
        <v>458.05186179632398</v>
      </c>
      <c r="K110" s="255">
        <v>387.38078129289499</v>
      </c>
      <c r="L110" s="255">
        <v>478.47097102170301</v>
      </c>
      <c r="M110" s="255">
        <v>400.79295284682797</v>
      </c>
      <c r="N110" s="82">
        <v>0.23581749646457401</v>
      </c>
      <c r="O110" s="82">
        <v>0.24947338837677499</v>
      </c>
      <c r="P110" s="82">
        <v>0.40705164790588699</v>
      </c>
      <c r="Q110" s="82">
        <v>0.97640219022427899</v>
      </c>
      <c r="R110" s="82">
        <v>-3.5118106586573501E-2</v>
      </c>
      <c r="S110" s="82">
        <v>-2.6880446861721201E-3</v>
      </c>
      <c r="T110" s="82">
        <v>1.4065880105507101E-2</v>
      </c>
      <c r="U110" s="82">
        <v>1.08411699648876</v>
      </c>
      <c r="V110" s="253">
        <v>0.18243310953001299</v>
      </c>
      <c r="W110" s="253">
        <v>0.19381083829725401</v>
      </c>
    </row>
    <row r="111" spans="1:23" x14ac:dyDescent="0.2">
      <c r="A111" s="254">
        <v>39661</v>
      </c>
      <c r="B111" s="82" t="s">
        <v>809</v>
      </c>
      <c r="C111" s="82" t="s">
        <v>1001</v>
      </c>
      <c r="D111" s="82">
        <v>67.127492266208904</v>
      </c>
      <c r="E111" s="82">
        <v>235.46</v>
      </c>
      <c r="F111" s="82">
        <v>199.85</v>
      </c>
      <c r="G111" s="82">
        <v>246.09</v>
      </c>
      <c r="H111" s="82">
        <v>206.54</v>
      </c>
      <c r="I111" s="82">
        <v>0.51817895145477599</v>
      </c>
      <c r="J111" s="255">
        <v>454.39900509071498</v>
      </c>
      <c r="K111" s="255">
        <v>385.67757227291003</v>
      </c>
      <c r="L111" s="255">
        <v>474.91315366845402</v>
      </c>
      <c r="M111" s="255">
        <v>398.58817001374501</v>
      </c>
      <c r="N111" s="82">
        <v>-0.79747666373048998</v>
      </c>
      <c r="O111" s="82">
        <v>-0.43967308194806698</v>
      </c>
      <c r="P111" s="82">
        <v>-0.74358060754501398</v>
      </c>
      <c r="Q111" s="82">
        <v>-0.55010518958049603</v>
      </c>
      <c r="R111" s="82">
        <v>-0.27247240582459797</v>
      </c>
      <c r="S111" s="82">
        <v>1.0781637187062799E-2</v>
      </c>
      <c r="T111" s="82">
        <v>-8.7890268702928206E-3</v>
      </c>
      <c r="U111" s="82">
        <v>1.0053481086381</v>
      </c>
      <c r="V111" s="253">
        <v>0.17818363772829601</v>
      </c>
      <c r="W111" s="253">
        <v>0.19148833155805201</v>
      </c>
    </row>
    <row r="112" spans="1:23" x14ac:dyDescent="0.2">
      <c r="A112" s="254">
        <v>39692</v>
      </c>
      <c r="B112" s="82" t="s">
        <v>810</v>
      </c>
      <c r="C112" s="82" t="s">
        <v>68</v>
      </c>
      <c r="D112" s="82">
        <v>67.584934814759706</v>
      </c>
      <c r="E112" s="82">
        <v>233.93</v>
      </c>
      <c r="F112" s="82">
        <v>198.51</v>
      </c>
      <c r="G112" s="82">
        <v>244.21</v>
      </c>
      <c r="H112" s="82">
        <v>204.38</v>
      </c>
      <c r="I112" s="82">
        <v>0.52171009930726597</v>
      </c>
      <c r="J112" s="255">
        <v>448.39078313917202</v>
      </c>
      <c r="K112" s="255">
        <v>380.49867208548301</v>
      </c>
      <c r="L112" s="255">
        <v>468.09521288598</v>
      </c>
      <c r="M112" s="255">
        <v>391.75013148370903</v>
      </c>
      <c r="N112" s="82">
        <v>-1.3222348385960001</v>
      </c>
      <c r="O112" s="82">
        <v>-1.34280563863393</v>
      </c>
      <c r="P112" s="82">
        <v>-1.4356184346146199</v>
      </c>
      <c r="Q112" s="82">
        <v>-1.7155648472457199</v>
      </c>
      <c r="R112" s="82">
        <v>0.30323224154828998</v>
      </c>
      <c r="S112" s="82">
        <v>0.30836323080378802</v>
      </c>
      <c r="T112" s="82">
        <v>6.7870997028918204E-2</v>
      </c>
      <c r="U112" s="82">
        <v>0.71411950121085299</v>
      </c>
      <c r="V112" s="253">
        <v>0.178429298272127</v>
      </c>
      <c r="W112" s="253">
        <v>0.194882082395538</v>
      </c>
    </row>
    <row r="113" spans="1:23" x14ac:dyDescent="0.2">
      <c r="A113" s="254">
        <v>39722</v>
      </c>
      <c r="B113" s="82" t="s">
        <v>811</v>
      </c>
      <c r="C113" s="82" t="s">
        <v>69</v>
      </c>
      <c r="D113" s="82">
        <v>68.045485693199694</v>
      </c>
      <c r="E113" s="82">
        <v>233.68</v>
      </c>
      <c r="F113" s="82">
        <v>198.34</v>
      </c>
      <c r="G113" s="82">
        <v>243.64</v>
      </c>
      <c r="H113" s="82">
        <v>204.18</v>
      </c>
      <c r="I113" s="82">
        <v>0.525265241369406</v>
      </c>
      <c r="J113" s="255">
        <v>444.879998894994</v>
      </c>
      <c r="K113" s="255">
        <v>377.599704642387</v>
      </c>
      <c r="L113" s="255">
        <v>463.84184752985402</v>
      </c>
      <c r="M113" s="255">
        <v>388.71789701463501</v>
      </c>
      <c r="N113" s="82">
        <v>-0.78297422163748898</v>
      </c>
      <c r="O113" s="82">
        <v>-0.76188634961763502</v>
      </c>
      <c r="P113" s="82">
        <v>-0.90865388900305299</v>
      </c>
      <c r="Q113" s="82">
        <v>-0.77402257852210399</v>
      </c>
      <c r="R113" s="82">
        <v>0.336769920383651</v>
      </c>
      <c r="S113" s="82">
        <v>0.25798471938847101</v>
      </c>
      <c r="T113" s="82">
        <v>5.5274073526367901E-2</v>
      </c>
      <c r="U113" s="82">
        <v>0.63259421445973596</v>
      </c>
      <c r="V113" s="253">
        <v>0.17817888474336999</v>
      </c>
      <c r="W113" s="253">
        <v>0.19326084827113299</v>
      </c>
    </row>
    <row r="114" spans="1:23" x14ac:dyDescent="0.2">
      <c r="A114" s="254">
        <v>39753</v>
      </c>
      <c r="B114" s="82" t="s">
        <v>812</v>
      </c>
      <c r="C114" s="82" t="s">
        <v>70</v>
      </c>
      <c r="D114" s="82">
        <v>68.818941780387206</v>
      </c>
      <c r="E114" s="82">
        <v>235.88</v>
      </c>
      <c r="F114" s="82">
        <v>200.39</v>
      </c>
      <c r="G114" s="82">
        <v>245.1</v>
      </c>
      <c r="H114" s="82">
        <v>205.36</v>
      </c>
      <c r="I114" s="82">
        <v>0.53123580053562203</v>
      </c>
      <c r="J114" s="255">
        <v>444.02127974464901</v>
      </c>
      <c r="K114" s="255">
        <v>377.21478823143201</v>
      </c>
      <c r="L114" s="255">
        <v>461.37703775399899</v>
      </c>
      <c r="M114" s="255">
        <v>386.57033240783898</v>
      </c>
      <c r="N114" s="82">
        <v>-0.19302264711339401</v>
      </c>
      <c r="O114" s="82">
        <v>-0.101937688568909</v>
      </c>
      <c r="P114" s="82">
        <v>-0.531390125531084</v>
      </c>
      <c r="Q114" s="82">
        <v>-0.55247381797677297</v>
      </c>
      <c r="R114" s="82">
        <v>-3.57768927776725E-2</v>
      </c>
      <c r="S114" s="82">
        <v>-2.5021704174677001E-2</v>
      </c>
      <c r="T114" s="82">
        <v>-0.61188084845035196</v>
      </c>
      <c r="U114" s="82">
        <v>-5.6255313479458599E-2</v>
      </c>
      <c r="V114" s="253">
        <v>0.177104645940416</v>
      </c>
      <c r="W114" s="253">
        <v>0.193513829372809</v>
      </c>
    </row>
    <row r="115" spans="1:23" x14ac:dyDescent="0.2">
      <c r="A115" s="254">
        <v>39783</v>
      </c>
      <c r="B115" s="82" t="s">
        <v>813</v>
      </c>
      <c r="C115" s="82" t="s">
        <v>998</v>
      </c>
      <c r="D115" s="82">
        <v>69.295552363249001</v>
      </c>
      <c r="E115" s="82">
        <v>235.98</v>
      </c>
      <c r="F115" s="82">
        <v>201.4</v>
      </c>
      <c r="G115" s="82">
        <v>246.32</v>
      </c>
      <c r="H115" s="82">
        <v>206.8</v>
      </c>
      <c r="I115" s="82">
        <v>0.53491491268091396</v>
      </c>
      <c r="J115" s="255">
        <v>441.15427408315003</v>
      </c>
      <c r="K115" s="255">
        <v>376.50847868610202</v>
      </c>
      <c r="L115" s="255">
        <v>460.48445119146299</v>
      </c>
      <c r="M115" s="255">
        <v>386.60354216626598</v>
      </c>
      <c r="N115" s="82">
        <v>-0.64569104957038503</v>
      </c>
      <c r="O115" s="82">
        <v>-0.18724333386860301</v>
      </c>
      <c r="P115" s="82">
        <v>-0.19346141864400301</v>
      </c>
      <c r="Q115" s="82">
        <v>8.5908709599458195E-3</v>
      </c>
      <c r="R115" s="82">
        <v>-0.46777343052425402</v>
      </c>
      <c r="S115" s="82">
        <v>-0.18056050371511001</v>
      </c>
      <c r="T115" s="82">
        <v>-0.80851163864671405</v>
      </c>
      <c r="U115" s="82">
        <v>-8.3843058053023597E-2</v>
      </c>
      <c r="V115" s="253">
        <v>0.17169811320754699</v>
      </c>
      <c r="W115" s="253">
        <v>0.19110251450676999</v>
      </c>
    </row>
    <row r="116" spans="1:23" x14ac:dyDescent="0.2">
      <c r="A116" s="254">
        <v>39814</v>
      </c>
      <c r="B116" s="82" t="s">
        <v>970</v>
      </c>
      <c r="C116" s="82" t="s">
        <v>999</v>
      </c>
      <c r="D116" s="82">
        <v>69.4561494074742</v>
      </c>
      <c r="E116" s="82">
        <v>242.03</v>
      </c>
      <c r="F116" s="82">
        <v>205.03</v>
      </c>
      <c r="G116" s="82">
        <v>255.76</v>
      </c>
      <c r="H116" s="82">
        <v>215.07</v>
      </c>
      <c r="I116" s="82">
        <v>0.53615461351247995</v>
      </c>
      <c r="J116" s="255">
        <v>451.41829222433103</v>
      </c>
      <c r="K116" s="255">
        <v>382.40834795171901</v>
      </c>
      <c r="L116" s="255">
        <v>477.02657695035703</v>
      </c>
      <c r="M116" s="255">
        <v>401.134289586774</v>
      </c>
      <c r="N116" s="82">
        <v>2.3266278361494801</v>
      </c>
      <c r="O116" s="82">
        <v>1.56699506109561</v>
      </c>
      <c r="P116" s="82">
        <v>3.5923310148894299</v>
      </c>
      <c r="Q116" s="82">
        <v>3.75856551626195</v>
      </c>
      <c r="R116" s="82">
        <v>-0.80865379081781497</v>
      </c>
      <c r="S116" s="82">
        <v>-0.84776929184536798</v>
      </c>
      <c r="T116" s="82">
        <v>-0.51597591638677898</v>
      </c>
      <c r="U116" s="82">
        <v>-9.0297751674450796E-2</v>
      </c>
      <c r="V116" s="253">
        <v>0.180461395893284</v>
      </c>
      <c r="W116" s="253">
        <v>0.18919421583670401</v>
      </c>
    </row>
    <row r="117" spans="1:23" x14ac:dyDescent="0.2">
      <c r="A117" s="254">
        <v>39845</v>
      </c>
      <c r="B117" s="82" t="s">
        <v>814</v>
      </c>
      <c r="C117" s="82" t="s">
        <v>61</v>
      </c>
      <c r="D117" s="82">
        <v>69.609493681960302</v>
      </c>
      <c r="E117" s="82">
        <v>242.67</v>
      </c>
      <c r="F117" s="82">
        <v>205.81</v>
      </c>
      <c r="G117" s="82">
        <v>255.92</v>
      </c>
      <c r="H117" s="82">
        <v>215.74</v>
      </c>
      <c r="I117" s="82">
        <v>0.53733832785487901</v>
      </c>
      <c r="J117" s="255">
        <v>451.61490893227102</v>
      </c>
      <c r="K117" s="255">
        <v>383.01753165760402</v>
      </c>
      <c r="L117" s="255">
        <v>476.27348866339798</v>
      </c>
      <c r="M117" s="255">
        <v>401.49750876930898</v>
      </c>
      <c r="N117" s="82">
        <v>4.3555325808997097E-2</v>
      </c>
      <c r="O117" s="82">
        <v>0.15930188479076299</v>
      </c>
      <c r="P117" s="82">
        <v>-0.15787134791812599</v>
      </c>
      <c r="Q117" s="82">
        <v>9.05480264249858E-2</v>
      </c>
      <c r="R117" s="82">
        <v>-0.4184009145898</v>
      </c>
      <c r="S117" s="82">
        <v>-0.461103323093637</v>
      </c>
      <c r="T117" s="82">
        <v>-0.14245022943421001</v>
      </c>
      <c r="U117" s="82">
        <v>0.33707510932099399</v>
      </c>
      <c r="V117" s="253">
        <v>0.17909722559642399</v>
      </c>
      <c r="W117" s="253">
        <v>0.18624269954575001</v>
      </c>
    </row>
    <row r="118" spans="1:23" x14ac:dyDescent="0.2">
      <c r="A118" s="254">
        <v>39873</v>
      </c>
      <c r="B118" s="82" t="s">
        <v>815</v>
      </c>
      <c r="C118" s="82" t="s">
        <v>62</v>
      </c>
      <c r="D118" s="82">
        <v>70.009950182560502</v>
      </c>
      <c r="E118" s="82">
        <v>240.7</v>
      </c>
      <c r="F118" s="82">
        <v>205.97</v>
      </c>
      <c r="G118" s="82">
        <v>251.83</v>
      </c>
      <c r="H118" s="82">
        <v>213.58</v>
      </c>
      <c r="I118" s="82">
        <v>0.54042958186391199</v>
      </c>
      <c r="J118" s="255">
        <v>445.38642605358302</v>
      </c>
      <c r="K118" s="255">
        <v>381.12273441735101</v>
      </c>
      <c r="L118" s="255">
        <v>465.981153606455</v>
      </c>
      <c r="M118" s="255">
        <v>395.20412495440098</v>
      </c>
      <c r="N118" s="82">
        <v>-1.3791579408691099</v>
      </c>
      <c r="O118" s="82">
        <v>-0.49470248321329402</v>
      </c>
      <c r="P118" s="82">
        <v>-2.1610136406767002</v>
      </c>
      <c r="Q118" s="82">
        <v>-1.56747767481769</v>
      </c>
      <c r="R118" s="82">
        <v>-1.78622928754206</v>
      </c>
      <c r="S118" s="82">
        <v>-1.2802014532816399</v>
      </c>
      <c r="T118" s="82">
        <v>-1.52698780667775</v>
      </c>
      <c r="U118" s="82">
        <v>-0.588603738202509</v>
      </c>
      <c r="V118" s="253">
        <v>0.168616788852745</v>
      </c>
      <c r="W118" s="253">
        <v>0.17908980241595601</v>
      </c>
    </row>
    <row r="119" spans="1:23" x14ac:dyDescent="0.2">
      <c r="A119" s="254">
        <v>39904</v>
      </c>
      <c r="B119" s="82" t="s">
        <v>816</v>
      </c>
      <c r="C119" s="82" t="s">
        <v>1000</v>
      </c>
      <c r="D119" s="82">
        <v>70.254990188749304</v>
      </c>
      <c r="E119" s="82">
        <v>241.54</v>
      </c>
      <c r="F119" s="82">
        <v>206.18</v>
      </c>
      <c r="G119" s="82">
        <v>251.93</v>
      </c>
      <c r="H119" s="82">
        <v>213.84</v>
      </c>
      <c r="I119" s="82">
        <v>0.54232112539078503</v>
      </c>
      <c r="J119" s="255">
        <v>445.381875592531</v>
      </c>
      <c r="K119" s="255">
        <v>380.180653761977</v>
      </c>
      <c r="L119" s="255">
        <v>464.54026628312602</v>
      </c>
      <c r="M119" s="255">
        <v>394.30512659065499</v>
      </c>
      <c r="N119" s="82">
        <v>-1.0216883106317601E-3</v>
      </c>
      <c r="O119" s="82">
        <v>-0.24718563609549299</v>
      </c>
      <c r="P119" s="82">
        <v>-0.30921579385293502</v>
      </c>
      <c r="Q119" s="82">
        <v>-0.22747696873093301</v>
      </c>
      <c r="R119" s="82">
        <v>-1.26468262034292</v>
      </c>
      <c r="S119" s="82">
        <v>-1.2198000087974601</v>
      </c>
      <c r="T119" s="82">
        <v>-1.33397026165613</v>
      </c>
      <c r="U119" s="82">
        <v>-0.49080199121634999</v>
      </c>
      <c r="V119" s="253">
        <v>0.17150063051702399</v>
      </c>
      <c r="W119" s="253">
        <v>0.17812383090160899</v>
      </c>
    </row>
    <row r="120" spans="1:23" x14ac:dyDescent="0.2">
      <c r="A120" s="254">
        <v>39934</v>
      </c>
      <c r="B120" s="82" t="s">
        <v>817</v>
      </c>
      <c r="C120" s="82" t="s">
        <v>64</v>
      </c>
      <c r="D120" s="82">
        <v>70.050358471107799</v>
      </c>
      <c r="E120" s="82">
        <v>244.54</v>
      </c>
      <c r="F120" s="82">
        <v>207.7</v>
      </c>
      <c r="G120" s="82">
        <v>255.81</v>
      </c>
      <c r="H120" s="82">
        <v>215.67</v>
      </c>
      <c r="I120" s="82">
        <v>0.540741506589276</v>
      </c>
      <c r="J120" s="255">
        <v>452.23086635689299</v>
      </c>
      <c r="K120" s="255">
        <v>384.10219572391702</v>
      </c>
      <c r="L120" s="255">
        <v>473.07261766073799</v>
      </c>
      <c r="M120" s="255">
        <v>398.841215945003</v>
      </c>
      <c r="N120" s="82">
        <v>1.53777940677324</v>
      </c>
      <c r="O120" s="82">
        <v>1.03149434962966</v>
      </c>
      <c r="P120" s="82">
        <v>1.8367302033644599</v>
      </c>
      <c r="Q120" s="82">
        <v>1.15040080598741</v>
      </c>
      <c r="R120" s="82">
        <v>-1.4668797970355101</v>
      </c>
      <c r="S120" s="82">
        <v>-0.79818720275090005</v>
      </c>
      <c r="T120" s="82">
        <v>-1.2117988043213099</v>
      </c>
      <c r="U120" s="82">
        <v>-4.7400354534488098E-2</v>
      </c>
      <c r="V120" s="253">
        <v>0.17737120847376001</v>
      </c>
      <c r="W120" s="253">
        <v>0.186117679788566</v>
      </c>
    </row>
    <row r="121" spans="1:23" x14ac:dyDescent="0.2">
      <c r="A121" s="254">
        <v>39965</v>
      </c>
      <c r="B121" s="82" t="s">
        <v>818</v>
      </c>
      <c r="C121" s="82" t="s">
        <v>65</v>
      </c>
      <c r="D121" s="82">
        <v>70.179354161469305</v>
      </c>
      <c r="E121" s="82">
        <v>243.87</v>
      </c>
      <c r="F121" s="82">
        <v>207.8</v>
      </c>
      <c r="G121" s="82">
        <v>255.16</v>
      </c>
      <c r="H121" s="82">
        <v>215.6</v>
      </c>
      <c r="I121" s="82">
        <v>0.54173726628946905</v>
      </c>
      <c r="J121" s="255">
        <v>450.162865239719</v>
      </c>
      <c r="K121" s="255">
        <v>383.5807741699</v>
      </c>
      <c r="L121" s="255">
        <v>471.00322587676499</v>
      </c>
      <c r="M121" s="255">
        <v>397.97889755067598</v>
      </c>
      <c r="N121" s="82">
        <v>-0.45728880335696998</v>
      </c>
      <c r="O121" s="82">
        <v>-0.13575073504440399</v>
      </c>
      <c r="P121" s="82">
        <v>-0.43743639067628198</v>
      </c>
      <c r="Q121" s="82">
        <v>-0.21620593856736001</v>
      </c>
      <c r="R121" s="82">
        <v>-1.49053727912135</v>
      </c>
      <c r="S121" s="82">
        <v>-0.73392261717852803</v>
      </c>
      <c r="T121" s="82">
        <v>-1.1600533968581099</v>
      </c>
      <c r="U121" s="82">
        <v>0.26742470608582802</v>
      </c>
      <c r="V121" s="253">
        <v>0.17358036573628499</v>
      </c>
      <c r="W121" s="253">
        <v>0.18348794063079801</v>
      </c>
    </row>
    <row r="122" spans="1:23" x14ac:dyDescent="0.2">
      <c r="A122" s="254">
        <v>39995</v>
      </c>
      <c r="B122" s="82" t="s">
        <v>819</v>
      </c>
      <c r="C122" s="82" t="s">
        <v>66</v>
      </c>
      <c r="D122" s="82">
        <v>70.370516449595101</v>
      </c>
      <c r="E122" s="82">
        <v>244.83</v>
      </c>
      <c r="F122" s="82">
        <v>208.84</v>
      </c>
      <c r="G122" s="82">
        <v>256.70999999999998</v>
      </c>
      <c r="H122" s="82">
        <v>216.94</v>
      </c>
      <c r="I122" s="82">
        <v>0.54321291018252404</v>
      </c>
      <c r="J122" s="255">
        <v>450.70725568310797</v>
      </c>
      <c r="K122" s="255">
        <v>384.45330750667898</v>
      </c>
      <c r="L122" s="255">
        <v>472.57713354740298</v>
      </c>
      <c r="M122" s="255">
        <v>399.36458786869798</v>
      </c>
      <c r="N122" s="82">
        <v>0.120931886085085</v>
      </c>
      <c r="O122" s="82">
        <v>0.22747056044900599</v>
      </c>
      <c r="P122" s="82">
        <v>0.33416069873153398</v>
      </c>
      <c r="Q122" s="82">
        <v>0.34818185751819303</v>
      </c>
      <c r="R122" s="82">
        <v>-1.6034442223229901</v>
      </c>
      <c r="S122" s="82">
        <v>-0.75570960862991798</v>
      </c>
      <c r="T122" s="82">
        <v>-1.2318066991013701</v>
      </c>
      <c r="U122" s="82">
        <v>-0.35638475376971201</v>
      </c>
      <c r="V122" s="253">
        <v>0.17233288642022601</v>
      </c>
      <c r="W122" s="253">
        <v>0.18332257767124499</v>
      </c>
    </row>
    <row r="123" spans="1:23" x14ac:dyDescent="0.2">
      <c r="A123" s="254">
        <v>40026</v>
      </c>
      <c r="B123" s="82" t="s">
        <v>820</v>
      </c>
      <c r="C123" s="82" t="s">
        <v>1001</v>
      </c>
      <c r="D123" s="82">
        <v>70.538884318540795</v>
      </c>
      <c r="E123" s="82">
        <v>244.71</v>
      </c>
      <c r="F123" s="82">
        <v>208.85</v>
      </c>
      <c r="G123" s="82">
        <v>255.88</v>
      </c>
      <c r="H123" s="82">
        <v>216.45</v>
      </c>
      <c r="I123" s="82">
        <v>0.54451259653819795</v>
      </c>
      <c r="J123" s="255">
        <v>449.41109086506401</v>
      </c>
      <c r="K123" s="255">
        <v>383.55402855285303</v>
      </c>
      <c r="L123" s="255">
        <v>469.92484953844399</v>
      </c>
      <c r="M123" s="255">
        <v>397.51146507189401</v>
      </c>
      <c r="N123" s="82">
        <v>-0.287584635414595</v>
      </c>
      <c r="O123" s="82">
        <v>-0.23391109824441</v>
      </c>
      <c r="P123" s="82">
        <v>-0.56123832929644302</v>
      </c>
      <c r="Q123" s="82">
        <v>-0.46401780555805899</v>
      </c>
      <c r="R123" s="82">
        <v>-1.0976947946122699</v>
      </c>
      <c r="S123" s="82">
        <v>-0.55060077969851795</v>
      </c>
      <c r="T123" s="82">
        <v>-1.0503613326936601</v>
      </c>
      <c r="U123" s="82">
        <v>-0.27012967841304503</v>
      </c>
      <c r="V123" s="253">
        <v>0.17170217859707901</v>
      </c>
      <c r="W123" s="253">
        <v>0.182166782166782</v>
      </c>
    </row>
    <row r="124" spans="1:23" x14ac:dyDescent="0.2">
      <c r="A124" s="254">
        <v>40057</v>
      </c>
      <c r="B124" s="82" t="s">
        <v>821</v>
      </c>
      <c r="C124" s="82" t="s">
        <v>68</v>
      </c>
      <c r="D124" s="82">
        <v>70.892715870817796</v>
      </c>
      <c r="E124" s="82">
        <v>244.29</v>
      </c>
      <c r="F124" s="82">
        <v>208.75</v>
      </c>
      <c r="G124" s="82">
        <v>253.79</v>
      </c>
      <c r="H124" s="82">
        <v>215</v>
      </c>
      <c r="I124" s="82">
        <v>0.54724393740258404</v>
      </c>
      <c r="J124" s="255">
        <v>446.40055979329401</v>
      </c>
      <c r="K124" s="255">
        <v>381.45694402902302</v>
      </c>
      <c r="L124" s="255">
        <v>463.76027700659102</v>
      </c>
      <c r="M124" s="255">
        <v>392.87781061671899</v>
      </c>
      <c r="N124" s="82">
        <v>-0.66988357273860499</v>
      </c>
      <c r="O124" s="82">
        <v>-0.54675074897325704</v>
      </c>
      <c r="P124" s="82">
        <v>-1.3118209300717301</v>
      </c>
      <c r="Q124" s="82">
        <v>-1.1656656127735401</v>
      </c>
      <c r="R124" s="82">
        <v>-0.44385911145287099</v>
      </c>
      <c r="S124" s="82">
        <v>0.25184633057668798</v>
      </c>
      <c r="T124" s="82">
        <v>-0.92607994272412297</v>
      </c>
      <c r="U124" s="82">
        <v>0.28785673376521298</v>
      </c>
      <c r="V124" s="253">
        <v>0.17025149700598799</v>
      </c>
      <c r="W124" s="253">
        <v>0.18041860465116299</v>
      </c>
    </row>
    <row r="125" spans="1:23" x14ac:dyDescent="0.2">
      <c r="A125" s="254">
        <v>40087</v>
      </c>
      <c r="B125" s="82" t="s">
        <v>822</v>
      </c>
      <c r="C125" s="82" t="s">
        <v>69</v>
      </c>
      <c r="D125" s="82">
        <v>71.107190633106001</v>
      </c>
      <c r="E125" s="82">
        <v>242.87</v>
      </c>
      <c r="F125" s="82">
        <v>207.34</v>
      </c>
      <c r="G125" s="82">
        <v>251.38</v>
      </c>
      <c r="H125" s="82">
        <v>214.29</v>
      </c>
      <c r="I125" s="82">
        <v>0.54889953786796897</v>
      </c>
      <c r="J125" s="255">
        <v>442.46712420883699</v>
      </c>
      <c r="K125" s="255">
        <v>377.73761079367699</v>
      </c>
      <c r="L125" s="255">
        <v>457.97087200402501</v>
      </c>
      <c r="M125" s="255">
        <v>390.39930846424699</v>
      </c>
      <c r="N125" s="82">
        <v>-0.88114485928911801</v>
      </c>
      <c r="O125" s="82">
        <v>-0.97503356369971195</v>
      </c>
      <c r="P125" s="82">
        <v>-1.2483615543647399</v>
      </c>
      <c r="Q125" s="82">
        <v>-0.63085826826934099</v>
      </c>
      <c r="R125" s="82">
        <v>-0.54236528775165604</v>
      </c>
      <c r="S125" s="82">
        <v>3.6521784735077403E-2</v>
      </c>
      <c r="T125" s="82">
        <v>-1.2657278676114101</v>
      </c>
      <c r="U125" s="82">
        <v>0.432553134940794</v>
      </c>
      <c r="V125" s="253">
        <v>0.17136104948393899</v>
      </c>
      <c r="W125" s="253">
        <v>0.17308320500256699</v>
      </c>
    </row>
    <row r="126" spans="1:23" x14ac:dyDescent="0.2">
      <c r="A126" s="254">
        <v>40118</v>
      </c>
      <c r="B126" s="82" t="s">
        <v>823</v>
      </c>
      <c r="C126" s="82" t="s">
        <v>70</v>
      </c>
      <c r="D126" s="82">
        <v>71.476045779842494</v>
      </c>
      <c r="E126" s="82">
        <v>244.38</v>
      </c>
      <c r="F126" s="82">
        <v>209.4</v>
      </c>
      <c r="G126" s="82">
        <v>252.14</v>
      </c>
      <c r="H126" s="82">
        <v>214.72</v>
      </c>
      <c r="I126" s="82">
        <v>0.55174685074562901</v>
      </c>
      <c r="J126" s="255">
        <v>442.92051630153497</v>
      </c>
      <c r="K126" s="255">
        <v>379.52187623185802</v>
      </c>
      <c r="L126" s="255">
        <v>456.98493731184698</v>
      </c>
      <c r="M126" s="255">
        <v>389.163979295628</v>
      </c>
      <c r="N126" s="82">
        <v>0.10246910287592401</v>
      </c>
      <c r="O126" s="82">
        <v>0.472355780096123</v>
      </c>
      <c r="P126" s="82">
        <v>-0.21528327508343301</v>
      </c>
      <c r="Q126" s="82">
        <v>-0.31642708935083502</v>
      </c>
      <c r="R126" s="82">
        <v>-0.24790781282972901</v>
      </c>
      <c r="S126" s="82">
        <v>0.61161122851067795</v>
      </c>
      <c r="T126" s="82">
        <v>-0.95195471008565602</v>
      </c>
      <c r="U126" s="82">
        <v>0.67093790452934499</v>
      </c>
      <c r="V126" s="253">
        <v>0.167048710601719</v>
      </c>
      <c r="W126" s="253">
        <v>0.17427347242921001</v>
      </c>
    </row>
    <row r="127" spans="1:23" x14ac:dyDescent="0.2">
      <c r="A127" s="254">
        <v>40148</v>
      </c>
      <c r="B127" s="82" t="s">
        <v>824</v>
      </c>
      <c r="C127" s="82" t="s">
        <v>998</v>
      </c>
      <c r="D127" s="82">
        <v>71.7718551742052</v>
      </c>
      <c r="E127" s="82">
        <v>243.78</v>
      </c>
      <c r="F127" s="82">
        <v>209.5</v>
      </c>
      <c r="G127" s="82">
        <v>252.66</v>
      </c>
      <c r="H127" s="82">
        <v>215.26</v>
      </c>
      <c r="I127" s="82">
        <v>0.55403029969667095</v>
      </c>
      <c r="J127" s="255">
        <v>440.01203568373199</v>
      </c>
      <c r="K127" s="255">
        <v>378.13816340857198</v>
      </c>
      <c r="L127" s="255">
        <v>456.04003993703998</v>
      </c>
      <c r="M127" s="255">
        <v>388.53470670801602</v>
      </c>
      <c r="N127" s="82">
        <v>-0.65665971901457398</v>
      </c>
      <c r="O127" s="82">
        <v>-0.36459369273361703</v>
      </c>
      <c r="P127" s="82">
        <v>-0.20676772857431999</v>
      </c>
      <c r="Q127" s="82">
        <v>-0.16169856952112899</v>
      </c>
      <c r="R127" s="82">
        <v>-0.25892039735802003</v>
      </c>
      <c r="S127" s="82">
        <v>0.43284144042588002</v>
      </c>
      <c r="T127" s="82">
        <v>-0.96515989691362503</v>
      </c>
      <c r="U127" s="82">
        <v>0.49952065387948202</v>
      </c>
      <c r="V127" s="253">
        <v>0.16362768496419999</v>
      </c>
      <c r="W127" s="253">
        <v>0.173743380098486</v>
      </c>
    </row>
    <row r="128" spans="1:23" x14ac:dyDescent="0.2">
      <c r="A128" s="254">
        <v>40179</v>
      </c>
      <c r="B128" s="82" t="s">
        <v>971</v>
      </c>
      <c r="C128" s="82" t="s">
        <v>999</v>
      </c>
      <c r="D128" s="82">
        <v>72.552045976150893</v>
      </c>
      <c r="E128" s="82">
        <v>252.72</v>
      </c>
      <c r="F128" s="82">
        <v>215.44</v>
      </c>
      <c r="G128" s="82">
        <v>263.64</v>
      </c>
      <c r="H128" s="82">
        <v>224.43</v>
      </c>
      <c r="I128" s="82">
        <v>0.56005284631711705</v>
      </c>
      <c r="J128" s="255">
        <v>451.24313118284402</v>
      </c>
      <c r="K128" s="255">
        <v>384.67798425938599</v>
      </c>
      <c r="L128" s="255">
        <v>470.741291172226</v>
      </c>
      <c r="M128" s="255">
        <v>400.73004088068097</v>
      </c>
      <c r="N128" s="82">
        <v>2.5524518850173399</v>
      </c>
      <c r="O128" s="82">
        <v>1.7294791913787999</v>
      </c>
      <c r="P128" s="82">
        <v>3.2236755433175901</v>
      </c>
      <c r="Q128" s="82">
        <v>3.1388017497829801</v>
      </c>
      <c r="R128" s="82">
        <v>-3.8802380077251897E-2</v>
      </c>
      <c r="S128" s="82">
        <v>0.59351118243706802</v>
      </c>
      <c r="T128" s="82">
        <v>-1.3175965620852701</v>
      </c>
      <c r="U128" s="82">
        <v>-0.10077640246347599</v>
      </c>
      <c r="V128" s="253">
        <v>0.17304121797252101</v>
      </c>
      <c r="W128" s="253">
        <v>0.174709263467451</v>
      </c>
    </row>
    <row r="129" spans="1:23" x14ac:dyDescent="0.2">
      <c r="A129" s="254">
        <v>40210</v>
      </c>
      <c r="B129" s="82" t="s">
        <v>825</v>
      </c>
      <c r="C129" s="82" t="s">
        <v>61</v>
      </c>
      <c r="D129" s="82">
        <v>72.971670511062101</v>
      </c>
      <c r="E129" s="82">
        <v>252.71</v>
      </c>
      <c r="F129" s="82">
        <v>215.78</v>
      </c>
      <c r="G129" s="82">
        <v>262.81</v>
      </c>
      <c r="H129" s="82">
        <v>224.12</v>
      </c>
      <c r="I129" s="82">
        <v>0.56329206461895198</v>
      </c>
      <c r="J129" s="255">
        <v>448.630498941876</v>
      </c>
      <c r="K129" s="255">
        <v>383.06948305044602</v>
      </c>
      <c r="L129" s="255">
        <v>466.56080656449899</v>
      </c>
      <c r="M129" s="255">
        <v>397.87530142397702</v>
      </c>
      <c r="N129" s="82">
        <v>-0.57898548707416797</v>
      </c>
      <c r="O129" s="82">
        <v>-0.41814225787757398</v>
      </c>
      <c r="P129" s="82">
        <v>-0.88806414183832905</v>
      </c>
      <c r="Q129" s="82">
        <v>-0.71238468931098498</v>
      </c>
      <c r="R129" s="82">
        <v>-0.66083070584415105</v>
      </c>
      <c r="S129" s="82">
        <v>1.35637114617282E-2</v>
      </c>
      <c r="T129" s="82">
        <v>-2.03930773601454</v>
      </c>
      <c r="U129" s="82">
        <v>-0.902174301512915</v>
      </c>
      <c r="V129" s="253">
        <v>0.17114653814069899</v>
      </c>
      <c r="W129" s="253">
        <v>0.17263073353560601</v>
      </c>
    </row>
    <row r="130" spans="1:23" x14ac:dyDescent="0.2">
      <c r="A130" s="254">
        <v>40238</v>
      </c>
      <c r="B130" s="82" t="s">
        <v>826</v>
      </c>
      <c r="C130" s="82" t="s">
        <v>62</v>
      </c>
      <c r="D130" s="82">
        <v>73.489725492434204</v>
      </c>
      <c r="E130" s="82">
        <v>249.66</v>
      </c>
      <c r="F130" s="82">
        <v>215.05</v>
      </c>
      <c r="G130" s="82">
        <v>258.92</v>
      </c>
      <c r="H130" s="82">
        <v>221.61</v>
      </c>
      <c r="I130" s="82">
        <v>0.56729109955949097</v>
      </c>
      <c r="J130" s="255">
        <v>440.09151596748899</v>
      </c>
      <c r="K130" s="255">
        <v>379.08227392777599</v>
      </c>
      <c r="L130" s="255">
        <v>456.41470525635799</v>
      </c>
      <c r="M130" s="255">
        <v>390.64600197690999</v>
      </c>
      <c r="N130" s="82">
        <v>-1.9033442876770701</v>
      </c>
      <c r="O130" s="82">
        <v>-1.0408579380740099</v>
      </c>
      <c r="P130" s="82">
        <v>-2.1746578721113901</v>
      </c>
      <c r="Q130" s="82">
        <v>-1.8169761785148399</v>
      </c>
      <c r="R130" s="82">
        <v>-1.1888350826068199</v>
      </c>
      <c r="S130" s="82">
        <v>-0.53538146778222595</v>
      </c>
      <c r="T130" s="82">
        <v>-2.0529689400650701</v>
      </c>
      <c r="U130" s="82">
        <v>-1.1533591604128299</v>
      </c>
      <c r="V130" s="253">
        <v>0.16093931643803699</v>
      </c>
      <c r="W130" s="253">
        <v>0.168358828572718</v>
      </c>
    </row>
    <row r="131" spans="1:23" x14ac:dyDescent="0.2">
      <c r="A131" s="254">
        <v>40269</v>
      </c>
      <c r="B131" s="82" t="s">
        <v>827</v>
      </c>
      <c r="C131" s="82" t="s">
        <v>1000</v>
      </c>
      <c r="D131" s="82">
        <v>73.255564640853606</v>
      </c>
      <c r="E131" s="82">
        <v>249.3</v>
      </c>
      <c r="F131" s="82">
        <v>215.35</v>
      </c>
      <c r="G131" s="82">
        <v>258.72000000000003</v>
      </c>
      <c r="H131" s="82">
        <v>221.53</v>
      </c>
      <c r="I131" s="82">
        <v>0.56548353576636401</v>
      </c>
      <c r="J131" s="255">
        <v>440.86164181975602</v>
      </c>
      <c r="K131" s="255">
        <v>380.82452693896698</v>
      </c>
      <c r="L131" s="255">
        <v>457.519951751333</v>
      </c>
      <c r="M131" s="255">
        <v>391.75322708516097</v>
      </c>
      <c r="N131" s="82">
        <v>0.17499220601291399</v>
      </c>
      <c r="O131" s="82">
        <v>0.45959759424760699</v>
      </c>
      <c r="P131" s="82">
        <v>0.24215838846701801</v>
      </c>
      <c r="Q131" s="82">
        <v>0.28343438884512701</v>
      </c>
      <c r="R131" s="82">
        <v>-1.0149119262567099</v>
      </c>
      <c r="S131" s="82">
        <v>0.16935979530221501</v>
      </c>
      <c r="T131" s="82">
        <v>-1.51123918448743</v>
      </c>
      <c r="U131" s="82">
        <v>-0.64718902530099798</v>
      </c>
      <c r="V131" s="253">
        <v>0.157650336661249</v>
      </c>
      <c r="W131" s="253">
        <v>0.16787793978242199</v>
      </c>
    </row>
    <row r="132" spans="1:23" x14ac:dyDescent="0.2">
      <c r="A132" s="254">
        <v>40299</v>
      </c>
      <c r="B132" s="82" t="s">
        <v>828</v>
      </c>
      <c r="C132" s="82" t="s">
        <v>64</v>
      </c>
      <c r="D132" s="82">
        <v>72.793977652452099</v>
      </c>
      <c r="E132" s="82">
        <v>254.68</v>
      </c>
      <c r="F132" s="82">
        <v>217.97</v>
      </c>
      <c r="G132" s="82">
        <v>263.74</v>
      </c>
      <c r="H132" s="82">
        <v>224.3</v>
      </c>
      <c r="I132" s="82">
        <v>0.56192039563435203</v>
      </c>
      <c r="J132" s="255">
        <v>453.23145765601203</v>
      </c>
      <c r="K132" s="255">
        <v>387.90191937050702</v>
      </c>
      <c r="L132" s="255">
        <v>469.35473787575199</v>
      </c>
      <c r="M132" s="255">
        <v>399.16686018628599</v>
      </c>
      <c r="N132" s="82">
        <v>2.8058271944903601</v>
      </c>
      <c r="O132" s="82">
        <v>1.8584392366814999</v>
      </c>
      <c r="P132" s="82">
        <v>2.5867256890364398</v>
      </c>
      <c r="Q132" s="82">
        <v>1.8924242580684401</v>
      </c>
      <c r="R132" s="82">
        <v>0.221256745957921</v>
      </c>
      <c r="S132" s="82">
        <v>0.98924809305740402</v>
      </c>
      <c r="T132" s="82">
        <v>-0.78590044026856098</v>
      </c>
      <c r="U132" s="82">
        <v>8.1647590134692499E-2</v>
      </c>
      <c r="V132" s="253">
        <v>0.16841767215671899</v>
      </c>
      <c r="W132" s="253">
        <v>0.175835934016942</v>
      </c>
    </row>
    <row r="133" spans="1:23" x14ac:dyDescent="0.2">
      <c r="A133" s="254">
        <v>40330</v>
      </c>
      <c r="B133" s="82" t="s">
        <v>829</v>
      </c>
      <c r="C133" s="82" t="s">
        <v>65</v>
      </c>
      <c r="D133" s="82">
        <v>72.771183233271202</v>
      </c>
      <c r="E133" s="82">
        <v>253.51</v>
      </c>
      <c r="F133" s="82">
        <v>217.64</v>
      </c>
      <c r="G133" s="82">
        <v>262.83999999999997</v>
      </c>
      <c r="H133" s="82">
        <v>223.8</v>
      </c>
      <c r="I133" s="82">
        <v>0.56174443809696395</v>
      </c>
      <c r="J133" s="255">
        <v>451.29062756513002</v>
      </c>
      <c r="K133" s="255">
        <v>387.43596774594602</v>
      </c>
      <c r="L133" s="255">
        <v>467.89960376008298</v>
      </c>
      <c r="M133" s="255">
        <v>398.40180840628</v>
      </c>
      <c r="N133" s="82">
        <v>-0.428220516933986</v>
      </c>
      <c r="O133" s="82">
        <v>-0.120120989686645</v>
      </c>
      <c r="P133" s="82">
        <v>-0.31002864107746397</v>
      </c>
      <c r="Q133" s="82">
        <v>-0.19166214841818099</v>
      </c>
      <c r="R133" s="82">
        <v>0.25052318005180901</v>
      </c>
      <c r="S133" s="82">
        <v>1.0050539118883</v>
      </c>
      <c r="T133" s="82">
        <v>-0.65893861149345401</v>
      </c>
      <c r="U133" s="82">
        <v>0.10626464322776</v>
      </c>
      <c r="V133" s="253">
        <v>0.16481345340930001</v>
      </c>
      <c r="W133" s="253">
        <v>0.17444146559428</v>
      </c>
    </row>
    <row r="134" spans="1:23" x14ac:dyDescent="0.2">
      <c r="A134" s="254">
        <v>40360</v>
      </c>
      <c r="B134" s="82" t="s">
        <v>830</v>
      </c>
      <c r="C134" s="82" t="s">
        <v>66</v>
      </c>
      <c r="D134" s="82">
        <v>72.929190002589607</v>
      </c>
      <c r="E134" s="82">
        <v>260.60000000000002</v>
      </c>
      <c r="F134" s="82">
        <v>230.13</v>
      </c>
      <c r="G134" s="82">
        <v>266.13</v>
      </c>
      <c r="H134" s="82">
        <v>226.69</v>
      </c>
      <c r="I134" s="82">
        <v>0.56296414375382797</v>
      </c>
      <c r="J134" s="255">
        <v>462.90692380926299</v>
      </c>
      <c r="K134" s="255">
        <v>408.782695227266</v>
      </c>
      <c r="L134" s="255">
        <v>472.72992952171597</v>
      </c>
      <c r="M134" s="255">
        <v>402.67218172801898</v>
      </c>
      <c r="N134" s="82">
        <v>2.57401672771429</v>
      </c>
      <c r="O134" s="82">
        <v>5.5097433533373197</v>
      </c>
      <c r="P134" s="82">
        <v>1.0323423492594599</v>
      </c>
      <c r="Q134" s="82">
        <v>1.07187598842031</v>
      </c>
      <c r="R134" s="82">
        <v>2.7067831663070998</v>
      </c>
      <c r="S134" s="82">
        <v>6.3283075592124503</v>
      </c>
      <c r="T134" s="82">
        <v>3.2332494203868301E-2</v>
      </c>
      <c r="U134" s="82">
        <v>0.82821410805915496</v>
      </c>
      <c r="V134" s="253">
        <v>0.132403424151567</v>
      </c>
      <c r="W134" s="253">
        <v>0.17398209007896201</v>
      </c>
    </row>
    <row r="135" spans="1:23" x14ac:dyDescent="0.2">
      <c r="A135" s="254">
        <v>40391</v>
      </c>
      <c r="B135" s="82" t="s">
        <v>831</v>
      </c>
      <c r="C135" s="82" t="s">
        <v>1001</v>
      </c>
      <c r="D135" s="82">
        <v>73.131749500305801</v>
      </c>
      <c r="E135" s="82">
        <v>262.43</v>
      </c>
      <c r="F135" s="82">
        <v>241.78</v>
      </c>
      <c r="G135" s="82">
        <v>265.42</v>
      </c>
      <c r="H135" s="82">
        <v>227.47</v>
      </c>
      <c r="I135" s="82">
        <v>0.564527766415576</v>
      </c>
      <c r="J135" s="255">
        <v>464.86641687490101</v>
      </c>
      <c r="K135" s="255">
        <v>428.28717094849497</v>
      </c>
      <c r="L135" s="255">
        <v>470.16287911799799</v>
      </c>
      <c r="M135" s="255">
        <v>402.93855064792001</v>
      </c>
      <c r="N135" s="82">
        <v>0.42330174055589298</v>
      </c>
      <c r="O135" s="82">
        <v>4.7713555267756798</v>
      </c>
      <c r="P135" s="82">
        <v>-0.54302684120607303</v>
      </c>
      <c r="Q135" s="82">
        <v>6.6150315812296703E-2</v>
      </c>
      <c r="R135" s="82">
        <v>3.4390174884396001</v>
      </c>
      <c r="S135" s="82">
        <v>11.662800822199699</v>
      </c>
      <c r="T135" s="82">
        <v>5.0652690486119298E-2</v>
      </c>
      <c r="U135" s="82">
        <v>1.36526516915554</v>
      </c>
      <c r="V135" s="253">
        <v>8.54082223508974E-2</v>
      </c>
      <c r="W135" s="253">
        <v>0.166835187057634</v>
      </c>
    </row>
    <row r="136" spans="1:23" x14ac:dyDescent="0.2">
      <c r="A136" s="254">
        <v>40422</v>
      </c>
      <c r="B136" s="82" t="s">
        <v>832</v>
      </c>
      <c r="C136" s="82" t="s">
        <v>68</v>
      </c>
      <c r="D136" s="82">
        <v>73.515110186521099</v>
      </c>
      <c r="E136" s="82">
        <v>259.25</v>
      </c>
      <c r="F136" s="82">
        <v>239.38</v>
      </c>
      <c r="G136" s="82">
        <v>262.10000000000002</v>
      </c>
      <c r="H136" s="82">
        <v>225.08</v>
      </c>
      <c r="I136" s="82">
        <v>0.56748705227157403</v>
      </c>
      <c r="J136" s="255">
        <v>456.83861677946197</v>
      </c>
      <c r="K136" s="255">
        <v>421.824602062363</v>
      </c>
      <c r="L136" s="255">
        <v>461.86075779323801</v>
      </c>
      <c r="M136" s="255">
        <v>396.62578925639798</v>
      </c>
      <c r="N136" s="82">
        <v>-1.7269047201574701</v>
      </c>
      <c r="O136" s="82">
        <v>-1.50893356712518</v>
      </c>
      <c r="P136" s="82">
        <v>-1.7657968532809001</v>
      </c>
      <c r="Q136" s="82">
        <v>-1.5666809198006699</v>
      </c>
      <c r="R136" s="82">
        <v>2.33827148223134</v>
      </c>
      <c r="S136" s="82">
        <v>10.5824939525201</v>
      </c>
      <c r="T136" s="82">
        <v>-0.40959075357074298</v>
      </c>
      <c r="U136" s="82">
        <v>0.95398073864139099</v>
      </c>
      <c r="V136" s="253">
        <v>8.3006099089314195E-2</v>
      </c>
      <c r="W136" s="253">
        <v>0.164474853385463</v>
      </c>
    </row>
    <row r="137" spans="1:23" x14ac:dyDescent="0.2">
      <c r="A137" s="254">
        <v>40452</v>
      </c>
      <c r="B137" s="82" t="s">
        <v>833</v>
      </c>
      <c r="C137" s="82" t="s">
        <v>69</v>
      </c>
      <c r="D137" s="82">
        <v>73.968926350202807</v>
      </c>
      <c r="E137" s="82">
        <v>257.61</v>
      </c>
      <c r="F137" s="82">
        <v>233.56</v>
      </c>
      <c r="G137" s="82">
        <v>261.45</v>
      </c>
      <c r="H137" s="82">
        <v>224.73</v>
      </c>
      <c r="I137" s="82">
        <v>0.57099020687948399</v>
      </c>
      <c r="J137" s="255">
        <v>451.16360472776398</v>
      </c>
      <c r="K137" s="255">
        <v>409.04379302129797</v>
      </c>
      <c r="L137" s="255">
        <v>457.88876385262199</v>
      </c>
      <c r="M137" s="255">
        <v>393.57942972116899</v>
      </c>
      <c r="N137" s="82">
        <v>-1.2422356261613701</v>
      </c>
      <c r="O137" s="82">
        <v>-3.0298870617259399</v>
      </c>
      <c r="P137" s="82">
        <v>-0.85999814307538003</v>
      </c>
      <c r="Q137" s="82">
        <v>-0.76806895006502596</v>
      </c>
      <c r="R137" s="82">
        <v>1.9654523563703601</v>
      </c>
      <c r="S137" s="82">
        <v>8.2878117860285307</v>
      </c>
      <c r="T137" s="82">
        <v>-1.7928684207313399E-2</v>
      </c>
      <c r="U137" s="82">
        <v>0.81458168290098298</v>
      </c>
      <c r="V137" s="253">
        <v>0.102971399212194</v>
      </c>
      <c r="W137" s="253">
        <v>0.163396075290348</v>
      </c>
    </row>
    <row r="138" spans="1:23" x14ac:dyDescent="0.2">
      <c r="A138" s="254">
        <v>40483</v>
      </c>
      <c r="B138" s="82" t="s">
        <v>834</v>
      </c>
      <c r="C138" s="82" t="s">
        <v>70</v>
      </c>
      <c r="D138" s="82">
        <v>74.561581248891898</v>
      </c>
      <c r="E138" s="82">
        <v>258.37</v>
      </c>
      <c r="F138" s="82">
        <v>232.8</v>
      </c>
      <c r="G138" s="82">
        <v>262.02999999999997</v>
      </c>
      <c r="H138" s="82">
        <v>224.72</v>
      </c>
      <c r="I138" s="82">
        <v>0.57556510285145601</v>
      </c>
      <c r="J138" s="255">
        <v>448.89795910138901</v>
      </c>
      <c r="K138" s="255">
        <v>404.47205511012697</v>
      </c>
      <c r="L138" s="255">
        <v>455.25692697812099</v>
      </c>
      <c r="M138" s="255">
        <v>390.43367793963802</v>
      </c>
      <c r="N138" s="82">
        <v>-0.50217827915038904</v>
      </c>
      <c r="O138" s="82">
        <v>-1.11766465820281</v>
      </c>
      <c r="P138" s="82">
        <v>-0.57477647024076794</v>
      </c>
      <c r="Q138" s="82">
        <v>-0.79926732546975499</v>
      </c>
      <c r="R138" s="82">
        <v>1.34955202566975</v>
      </c>
      <c r="S138" s="82">
        <v>6.5741082242716899</v>
      </c>
      <c r="T138" s="82">
        <v>-0.37813288636833198</v>
      </c>
      <c r="U138" s="82">
        <v>0.326263146529571</v>
      </c>
      <c r="V138" s="253">
        <v>0.10983676975945</v>
      </c>
      <c r="W138" s="253">
        <v>0.166028835884656</v>
      </c>
    </row>
    <row r="139" spans="1:23" x14ac:dyDescent="0.2">
      <c r="A139" s="254">
        <v>40513</v>
      </c>
      <c r="B139" s="82" t="s">
        <v>835</v>
      </c>
      <c r="C139" s="82" t="s">
        <v>998</v>
      </c>
      <c r="D139" s="82">
        <v>74.930954450610002</v>
      </c>
      <c r="E139" s="82">
        <v>257.86</v>
      </c>
      <c r="F139" s="82">
        <v>233.34</v>
      </c>
      <c r="G139" s="82">
        <v>262.94</v>
      </c>
      <c r="H139" s="82">
        <v>225.65</v>
      </c>
      <c r="I139" s="82">
        <v>0.57841641476405903</v>
      </c>
      <c r="J139" s="255">
        <v>445.803392535434</v>
      </c>
      <c r="K139" s="255">
        <v>403.41178784696399</v>
      </c>
      <c r="L139" s="255">
        <v>454.58599252798803</v>
      </c>
      <c r="M139" s="255">
        <v>390.11686777949501</v>
      </c>
      <c r="N139" s="82">
        <v>-0.68936971158221105</v>
      </c>
      <c r="O139" s="82">
        <v>-0.262136098098109</v>
      </c>
      <c r="P139" s="82">
        <v>-0.14737490203310399</v>
      </c>
      <c r="Q139" s="82">
        <v>-8.1143143648498797E-2</v>
      </c>
      <c r="R139" s="82">
        <v>1.31618146369634</v>
      </c>
      <c r="S139" s="82">
        <v>6.6837010606315603</v>
      </c>
      <c r="T139" s="82">
        <v>-0.31884204931938998</v>
      </c>
      <c r="U139" s="82">
        <v>0.40721228867424097</v>
      </c>
      <c r="V139" s="253">
        <v>0.105082711922517</v>
      </c>
      <c r="W139" s="253">
        <v>0.165255927321073</v>
      </c>
    </row>
    <row r="140" spans="1:23" x14ac:dyDescent="0.2">
      <c r="A140" s="254">
        <v>40544</v>
      </c>
      <c r="B140" s="82" t="s">
        <v>972</v>
      </c>
      <c r="C140" s="82" t="s">
        <v>999</v>
      </c>
      <c r="D140" s="82">
        <v>75.295991345633695</v>
      </c>
      <c r="E140" s="82">
        <v>267.67</v>
      </c>
      <c r="F140" s="82">
        <v>238.5</v>
      </c>
      <c r="G140" s="82">
        <v>274.64999999999998</v>
      </c>
      <c r="H140" s="82">
        <v>236.85</v>
      </c>
      <c r="I140" s="82">
        <v>0.58123425331455203</v>
      </c>
      <c r="J140" s="255">
        <v>460.52000286215502</v>
      </c>
      <c r="K140" s="255">
        <v>410.33369702478399</v>
      </c>
      <c r="L140" s="255">
        <v>472.52893034740799</v>
      </c>
      <c r="M140" s="255">
        <v>407.49491044159299</v>
      </c>
      <c r="N140" s="82">
        <v>3.3011436371137801</v>
      </c>
      <c r="O140" s="82">
        <v>1.71584207163666</v>
      </c>
      <c r="P140" s="82">
        <v>3.9470943043445499</v>
      </c>
      <c r="Q140" s="82">
        <v>4.4545735130634903</v>
      </c>
      <c r="R140" s="82">
        <v>2.0558477322398301</v>
      </c>
      <c r="S140" s="82">
        <v>6.6693998136630102</v>
      </c>
      <c r="T140" s="82">
        <v>0.37974981347619302</v>
      </c>
      <c r="U140" s="82">
        <v>1.6881363688245901</v>
      </c>
      <c r="V140" s="253">
        <v>0.12230607966456999</v>
      </c>
      <c r="W140" s="253">
        <v>0.159594680177327</v>
      </c>
    </row>
    <row r="141" spans="1:23" x14ac:dyDescent="0.2">
      <c r="A141" s="254">
        <v>40575</v>
      </c>
      <c r="B141" s="82" t="s">
        <v>836</v>
      </c>
      <c r="C141" s="82" t="s">
        <v>61</v>
      </c>
      <c r="D141" s="82">
        <v>75.578460244005001</v>
      </c>
      <c r="E141" s="82">
        <v>267.06</v>
      </c>
      <c r="F141" s="82">
        <v>237.3</v>
      </c>
      <c r="G141" s="82">
        <v>273.39999999999998</v>
      </c>
      <c r="H141" s="82">
        <v>235.15</v>
      </c>
      <c r="I141" s="82">
        <v>0.58341472263696004</v>
      </c>
      <c r="J141" s="255">
        <v>457.75327505093298</v>
      </c>
      <c r="K141" s="255">
        <v>406.74324934316797</v>
      </c>
      <c r="L141" s="255">
        <v>468.62033025883699</v>
      </c>
      <c r="M141" s="255">
        <v>403.058049233232</v>
      </c>
      <c r="N141" s="82">
        <v>-0.60078341744693697</v>
      </c>
      <c r="O141" s="82">
        <v>-0.87500678293047596</v>
      </c>
      <c r="P141" s="82">
        <v>-0.82716630401819002</v>
      </c>
      <c r="Q141" s="82">
        <v>-1.0888138955045501</v>
      </c>
      <c r="R141" s="82">
        <v>2.03347211805103</v>
      </c>
      <c r="S141" s="82">
        <v>6.1800188582509703</v>
      </c>
      <c r="T141" s="82">
        <v>0.44142664050654801</v>
      </c>
      <c r="U141" s="82">
        <v>1.30260606544446</v>
      </c>
      <c r="V141" s="253">
        <v>0.12541087231352699</v>
      </c>
      <c r="W141" s="253">
        <v>0.16266213055496501</v>
      </c>
    </row>
    <row r="142" spans="1:23" x14ac:dyDescent="0.2">
      <c r="A142" s="254">
        <v>40603</v>
      </c>
      <c r="B142" s="82" t="s">
        <v>837</v>
      </c>
      <c r="C142" s="82" t="s">
        <v>62</v>
      </c>
      <c r="D142" s="82">
        <v>75.723450928541396</v>
      </c>
      <c r="E142" s="82">
        <v>269.05</v>
      </c>
      <c r="F142" s="82">
        <v>246.2</v>
      </c>
      <c r="G142" s="82">
        <v>271.24</v>
      </c>
      <c r="H142" s="82">
        <v>235.12</v>
      </c>
      <c r="I142" s="82">
        <v>0.58453395290085597</v>
      </c>
      <c r="J142" s="255">
        <v>460.28121833606099</v>
      </c>
      <c r="K142" s="255">
        <v>421.19024699623998</v>
      </c>
      <c r="L142" s="255">
        <v>464.02779283208798</v>
      </c>
      <c r="M142" s="255">
        <v>402.23497511679898</v>
      </c>
      <c r="N142" s="82">
        <v>0.55225017993538705</v>
      </c>
      <c r="O142" s="82">
        <v>3.551871524949</v>
      </c>
      <c r="P142" s="82">
        <v>-0.98001241734690903</v>
      </c>
      <c r="Q142" s="82">
        <v>-0.204207338868023</v>
      </c>
      <c r="R142" s="82">
        <v>4.5876145383506799</v>
      </c>
      <c r="S142" s="82">
        <v>11.107871816893899</v>
      </c>
      <c r="T142" s="82">
        <v>1.6680197828977199</v>
      </c>
      <c r="U142" s="82">
        <v>2.9666176234345101</v>
      </c>
      <c r="V142" s="253">
        <v>9.2810722989439695E-2</v>
      </c>
      <c r="W142" s="253">
        <v>0.15362368152432801</v>
      </c>
    </row>
    <row r="143" spans="1:23" x14ac:dyDescent="0.2">
      <c r="A143" s="254">
        <v>40634</v>
      </c>
      <c r="B143" s="82" t="s">
        <v>838</v>
      </c>
      <c r="C143" s="82" t="s">
        <v>1000</v>
      </c>
      <c r="D143" s="82">
        <v>75.717440951980294</v>
      </c>
      <c r="E143" s="82">
        <v>269.93</v>
      </c>
      <c r="F143" s="82">
        <v>245.96</v>
      </c>
      <c r="G143" s="82">
        <v>271.83999999999997</v>
      </c>
      <c r="H143" s="82">
        <v>235.31</v>
      </c>
      <c r="I143" s="82">
        <v>0.58448755993654899</v>
      </c>
      <c r="J143" s="255">
        <v>461.82334493022103</v>
      </c>
      <c r="K143" s="255">
        <v>420.81306234593097</v>
      </c>
      <c r="L143" s="255">
        <v>465.09116469392501</v>
      </c>
      <c r="M143" s="255">
        <v>402.59197308757899</v>
      </c>
      <c r="N143" s="82">
        <v>0.33504008695681697</v>
      </c>
      <c r="O143" s="82">
        <v>-8.9552085547839305E-2</v>
      </c>
      <c r="P143" s="82">
        <v>0.22916124384417799</v>
      </c>
      <c r="Q143" s="82">
        <v>8.8753587545764595E-2</v>
      </c>
      <c r="R143" s="82">
        <v>4.7547123909306599</v>
      </c>
      <c r="S143" s="82">
        <v>10.5005146933124</v>
      </c>
      <c r="T143" s="82">
        <v>1.6548377646942201</v>
      </c>
      <c r="U143" s="82">
        <v>2.7667279432677101</v>
      </c>
      <c r="V143" s="253">
        <v>9.7454870710684594E-2</v>
      </c>
      <c r="W143" s="253">
        <v>0.155242021163571</v>
      </c>
    </row>
    <row r="144" spans="1:23" x14ac:dyDescent="0.2">
      <c r="A144" s="254">
        <v>40664</v>
      </c>
      <c r="B144" s="82" t="s">
        <v>839</v>
      </c>
      <c r="C144" s="82" t="s">
        <v>64</v>
      </c>
      <c r="D144" s="82">
        <v>75.159264378868897</v>
      </c>
      <c r="E144" s="82">
        <v>269.02</v>
      </c>
      <c r="F144" s="82">
        <v>236.81</v>
      </c>
      <c r="G144" s="82">
        <v>275</v>
      </c>
      <c r="H144" s="82">
        <v>235.83</v>
      </c>
      <c r="I144" s="82">
        <v>0.58017881337657895</v>
      </c>
      <c r="J144" s="255">
        <v>463.68463273302302</v>
      </c>
      <c r="K144" s="255">
        <v>408.167265918917</v>
      </c>
      <c r="L144" s="255">
        <v>473.991799872059</v>
      </c>
      <c r="M144" s="255">
        <v>406.47813150482801</v>
      </c>
      <c r="N144" s="82">
        <v>0.40303025458439101</v>
      </c>
      <c r="O144" s="82">
        <v>-3.0050864762885299</v>
      </c>
      <c r="P144" s="82">
        <v>1.91373989742238</v>
      </c>
      <c r="Q144" s="82">
        <v>0.96528462488834099</v>
      </c>
      <c r="R144" s="82">
        <v>2.3063657432500899</v>
      </c>
      <c r="S144" s="82">
        <v>5.2243480984308599</v>
      </c>
      <c r="T144" s="82">
        <v>0.98796531111922103</v>
      </c>
      <c r="U144" s="82">
        <v>1.83163284525412</v>
      </c>
      <c r="V144" s="253">
        <v>0.136016215531439</v>
      </c>
      <c r="W144" s="253">
        <v>0.166094220413009</v>
      </c>
    </row>
    <row r="145" spans="1:23" x14ac:dyDescent="0.2">
      <c r="A145" s="254">
        <v>40695</v>
      </c>
      <c r="B145" s="82" t="s">
        <v>840</v>
      </c>
      <c r="C145" s="82" t="s">
        <v>65</v>
      </c>
      <c r="D145" s="82">
        <v>75.155508143518205</v>
      </c>
      <c r="E145" s="82">
        <v>269.07</v>
      </c>
      <c r="F145" s="82">
        <v>237.71</v>
      </c>
      <c r="G145" s="82">
        <v>274.08</v>
      </c>
      <c r="H145" s="82">
        <v>235.13</v>
      </c>
      <c r="I145" s="82">
        <v>0.58014981777388697</v>
      </c>
      <c r="J145" s="255">
        <v>463.79399209752</v>
      </c>
      <c r="K145" s="255">
        <v>409.738989339211</v>
      </c>
      <c r="L145" s="255">
        <v>472.42969247440601</v>
      </c>
      <c r="M145" s="255">
        <v>405.29186219901902</v>
      </c>
      <c r="N145" s="82">
        <v>2.3584858495895301E-2</v>
      </c>
      <c r="O145" s="82">
        <v>0.385068463722882</v>
      </c>
      <c r="P145" s="82">
        <v>-0.32956422412264702</v>
      </c>
      <c r="Q145" s="82">
        <v>-0.29184086765447997</v>
      </c>
      <c r="R145" s="82">
        <v>2.7705792606087498</v>
      </c>
      <c r="S145" s="82">
        <v>5.7565697173189898</v>
      </c>
      <c r="T145" s="82">
        <v>0.96817536880098298</v>
      </c>
      <c r="U145" s="82">
        <v>1.72942332272557</v>
      </c>
      <c r="V145" s="253">
        <v>0.13192545538681599</v>
      </c>
      <c r="W145" s="253">
        <v>0.16565304299749101</v>
      </c>
    </row>
    <row r="146" spans="1:23" x14ac:dyDescent="0.2">
      <c r="A146" s="254">
        <v>40725</v>
      </c>
      <c r="B146" s="82" t="s">
        <v>841</v>
      </c>
      <c r="C146" s="82" t="s">
        <v>66</v>
      </c>
      <c r="D146" s="82">
        <v>75.516106737183705</v>
      </c>
      <c r="E146" s="82">
        <v>272.63</v>
      </c>
      <c r="F146" s="82">
        <v>242.97</v>
      </c>
      <c r="G146" s="82">
        <v>277.19</v>
      </c>
      <c r="H146" s="82">
        <v>237.49</v>
      </c>
      <c r="I146" s="82">
        <v>0.58293339563227997</v>
      </c>
      <c r="J146" s="255">
        <v>467.686363558381</v>
      </c>
      <c r="K146" s="255">
        <v>416.80576515343103</v>
      </c>
      <c r="L146" s="255">
        <v>475.50886958422598</v>
      </c>
      <c r="M146" s="255">
        <v>407.40503422763402</v>
      </c>
      <c r="N146" s="82">
        <v>0.83924577014406998</v>
      </c>
      <c r="O146" s="82">
        <v>1.7247018219126</v>
      </c>
      <c r="P146" s="82">
        <v>0.65177467861792204</v>
      </c>
      <c r="Q146" s="82">
        <v>0.52139512921627296</v>
      </c>
      <c r="R146" s="82">
        <v>1.03248396238884</v>
      </c>
      <c r="S146" s="82">
        <v>1.9626735720071899</v>
      </c>
      <c r="T146" s="82">
        <v>0.58784940173393097</v>
      </c>
      <c r="U146" s="82">
        <v>1.1753611782429501</v>
      </c>
      <c r="V146" s="253">
        <v>0.122072683870437</v>
      </c>
      <c r="W146" s="253">
        <v>0.16716493326034801</v>
      </c>
    </row>
    <row r="147" spans="1:23" x14ac:dyDescent="0.2">
      <c r="A147" s="254">
        <v>40756</v>
      </c>
      <c r="B147" s="82" t="s">
        <v>842</v>
      </c>
      <c r="C147" s="82" t="s">
        <v>1001</v>
      </c>
      <c r="D147" s="82">
        <v>75.635555021335406</v>
      </c>
      <c r="E147" s="82">
        <v>271.55</v>
      </c>
      <c r="F147" s="82">
        <v>242.63</v>
      </c>
      <c r="G147" s="82">
        <v>275.94</v>
      </c>
      <c r="H147" s="82">
        <v>237.17</v>
      </c>
      <c r="I147" s="82">
        <v>0.58385545579787301</v>
      </c>
      <c r="J147" s="255">
        <v>465.09799181187901</v>
      </c>
      <c r="K147" s="255">
        <v>415.56518414036498</v>
      </c>
      <c r="L147" s="255">
        <v>472.61697610226503</v>
      </c>
      <c r="M147" s="255">
        <v>406.213554476242</v>
      </c>
      <c r="N147" s="82">
        <v>-0.55344178239624697</v>
      </c>
      <c r="O147" s="82">
        <v>-0.29764008005229697</v>
      </c>
      <c r="P147" s="82">
        <v>-0.60816814720833201</v>
      </c>
      <c r="Q147" s="82">
        <v>-0.292455824374238</v>
      </c>
      <c r="R147" s="82">
        <v>4.9815372453632101E-2</v>
      </c>
      <c r="S147" s="82">
        <v>-2.9704337816038899</v>
      </c>
      <c r="T147" s="82">
        <v>0.52196740603387404</v>
      </c>
      <c r="U147" s="82">
        <v>0.81277996931665697</v>
      </c>
      <c r="V147" s="253">
        <v>0.119193834233195</v>
      </c>
      <c r="W147" s="253">
        <v>0.163469241472362</v>
      </c>
    </row>
    <row r="148" spans="1:23" x14ac:dyDescent="0.2">
      <c r="A148" s="254">
        <v>40787</v>
      </c>
      <c r="B148" s="82" t="s">
        <v>843</v>
      </c>
      <c r="C148" s="82" t="s">
        <v>68</v>
      </c>
      <c r="D148" s="82">
        <v>75.821113047659097</v>
      </c>
      <c r="E148" s="82">
        <v>272.38</v>
      </c>
      <c r="F148" s="82">
        <v>252.82</v>
      </c>
      <c r="G148" s="82">
        <v>272.81</v>
      </c>
      <c r="H148" s="82">
        <v>236.18</v>
      </c>
      <c r="I148" s="82">
        <v>0.58528783857083699</v>
      </c>
      <c r="J148" s="255">
        <v>465.37785692779897</v>
      </c>
      <c r="K148" s="255">
        <v>431.95840292417301</v>
      </c>
      <c r="L148" s="255">
        <v>466.11253817634503</v>
      </c>
      <c r="M148" s="255">
        <v>403.52794716648702</v>
      </c>
      <c r="N148" s="82">
        <v>6.0173365795401799E-2</v>
      </c>
      <c r="O148" s="82">
        <v>3.94480081812396</v>
      </c>
      <c r="P148" s="82">
        <v>-1.37625990068369</v>
      </c>
      <c r="Q148" s="82">
        <v>-0.66113188005692003</v>
      </c>
      <c r="R148" s="82">
        <v>1.8692027851183499</v>
      </c>
      <c r="S148" s="82">
        <v>2.4023731219717299</v>
      </c>
      <c r="T148" s="82">
        <v>0.92057623674775002</v>
      </c>
      <c r="U148" s="82">
        <v>1.7402191428421701</v>
      </c>
      <c r="V148" s="253">
        <v>7.7367296891068596E-2</v>
      </c>
      <c r="W148" s="253">
        <v>0.15509357269878901</v>
      </c>
    </row>
    <row r="149" spans="1:23" x14ac:dyDescent="0.2">
      <c r="A149" s="254">
        <v>40817</v>
      </c>
      <c r="B149" s="82" t="s">
        <v>844</v>
      </c>
      <c r="C149" s="82" t="s">
        <v>69</v>
      </c>
      <c r="D149" s="82">
        <v>76.332712302421996</v>
      </c>
      <c r="E149" s="82">
        <v>270.92</v>
      </c>
      <c r="F149" s="82">
        <v>251.95</v>
      </c>
      <c r="G149" s="82">
        <v>271.72000000000003</v>
      </c>
      <c r="H149" s="82">
        <v>235.67</v>
      </c>
      <c r="I149" s="82">
        <v>0.58923703965743202</v>
      </c>
      <c r="J149" s="255">
        <v>459.78100792425801</v>
      </c>
      <c r="K149" s="255">
        <v>427.58683355424802</v>
      </c>
      <c r="L149" s="255">
        <v>461.13869582599801</v>
      </c>
      <c r="M149" s="255">
        <v>399.95788475383802</v>
      </c>
      <c r="N149" s="82">
        <v>-1.2026461766979999</v>
      </c>
      <c r="O149" s="82">
        <v>-1.0120348025021699</v>
      </c>
      <c r="P149" s="82">
        <v>-1.0670904433953201</v>
      </c>
      <c r="Q149" s="82">
        <v>-0.88471255528069803</v>
      </c>
      <c r="R149" s="82">
        <v>1.9100395302705599</v>
      </c>
      <c r="S149" s="82">
        <v>4.5332653494106996</v>
      </c>
      <c r="T149" s="82">
        <v>0.70976451704811705</v>
      </c>
      <c r="U149" s="82">
        <v>1.62062713419444</v>
      </c>
      <c r="V149" s="253">
        <v>7.5292716808890797E-2</v>
      </c>
      <c r="W149" s="253">
        <v>0.15296813340688301</v>
      </c>
    </row>
    <row r="150" spans="1:23" x14ac:dyDescent="0.2">
      <c r="A150" s="254">
        <v>40848</v>
      </c>
      <c r="B150" s="82" t="s">
        <v>845</v>
      </c>
      <c r="C150" s="82" t="s">
        <v>70</v>
      </c>
      <c r="D150" s="82">
        <v>77.158332832501898</v>
      </c>
      <c r="E150" s="82">
        <v>272.29000000000002</v>
      </c>
      <c r="F150" s="82">
        <v>252.12</v>
      </c>
      <c r="G150" s="82">
        <v>273.27999999999997</v>
      </c>
      <c r="H150" s="82">
        <v>236.52</v>
      </c>
      <c r="I150" s="82">
        <v>0.59561027312904302</v>
      </c>
      <c r="J150" s="255">
        <v>457.16135581329399</v>
      </c>
      <c r="K150" s="255">
        <v>423.29692984556101</v>
      </c>
      <c r="L150" s="255">
        <v>458.82351653258303</v>
      </c>
      <c r="M150" s="255">
        <v>397.1053063901</v>
      </c>
      <c r="N150" s="82">
        <v>-0.56976083522683996</v>
      </c>
      <c r="O150" s="82">
        <v>-1.00328246148921</v>
      </c>
      <c r="P150" s="82">
        <v>-0.50205704148682495</v>
      </c>
      <c r="Q150" s="82">
        <v>-0.71321968449098405</v>
      </c>
      <c r="R150" s="82">
        <v>1.8408185077176</v>
      </c>
      <c r="S150" s="82">
        <v>4.6541842625712704</v>
      </c>
      <c r="T150" s="82">
        <v>0.78342345675803704</v>
      </c>
      <c r="U150" s="82">
        <v>1.70877381420305</v>
      </c>
      <c r="V150" s="253">
        <v>8.0001586546089201E-2</v>
      </c>
      <c r="W150" s="253">
        <v>0.15542026044309101</v>
      </c>
    </row>
    <row r="151" spans="1:23" x14ac:dyDescent="0.2">
      <c r="A151" s="254">
        <v>40878</v>
      </c>
      <c r="B151" s="82" t="s">
        <v>846</v>
      </c>
      <c r="C151" s="82" t="s">
        <v>998</v>
      </c>
      <c r="D151" s="82">
        <v>77.792385359697093</v>
      </c>
      <c r="E151" s="82">
        <v>272.67</v>
      </c>
      <c r="F151" s="82">
        <v>253.34</v>
      </c>
      <c r="G151" s="82">
        <v>273.92</v>
      </c>
      <c r="H151" s="82">
        <v>237.22</v>
      </c>
      <c r="I151" s="82">
        <v>0.60050473086338396</v>
      </c>
      <c r="J151" s="255">
        <v>454.06802975218</v>
      </c>
      <c r="K151" s="255">
        <v>421.878441549922</v>
      </c>
      <c r="L151" s="255">
        <v>456.149612020821</v>
      </c>
      <c r="M151" s="255">
        <v>395.03435661353302</v>
      </c>
      <c r="N151" s="82">
        <v>-0.67663769515500205</v>
      </c>
      <c r="O151" s="82">
        <v>-0.33510479184347702</v>
      </c>
      <c r="P151" s="82">
        <v>-0.58277407661443403</v>
      </c>
      <c r="Q151" s="82">
        <v>-0.52151148404260295</v>
      </c>
      <c r="R151" s="82">
        <v>1.85387490430309</v>
      </c>
      <c r="S151" s="82">
        <v>4.57761876555867</v>
      </c>
      <c r="T151" s="82">
        <v>0.34396561234482098</v>
      </c>
      <c r="U151" s="82">
        <v>1.2605168451259099</v>
      </c>
      <c r="V151" s="253">
        <v>7.6300623667798301E-2</v>
      </c>
      <c r="W151" s="253">
        <v>0.15470870921507501</v>
      </c>
    </row>
    <row r="152" spans="1:23" x14ac:dyDescent="0.2">
      <c r="A152" s="254">
        <v>40909</v>
      </c>
      <c r="B152" s="82" t="s">
        <v>973</v>
      </c>
      <c r="C152" s="82" t="s">
        <v>999</v>
      </c>
      <c r="D152" s="82">
        <v>78.343049462107103</v>
      </c>
      <c r="E152" s="82">
        <v>280.33999999999997</v>
      </c>
      <c r="F152" s="82">
        <v>251.78</v>
      </c>
      <c r="G152" s="82">
        <v>285.08999999999997</v>
      </c>
      <c r="H152" s="82">
        <v>246.36</v>
      </c>
      <c r="I152" s="82">
        <v>0.60475548621797104</v>
      </c>
      <c r="J152" s="255">
        <v>463.55925062076602</v>
      </c>
      <c r="K152" s="255">
        <v>416.33355254796498</v>
      </c>
      <c r="L152" s="255">
        <v>471.41366469099802</v>
      </c>
      <c r="M152" s="255">
        <v>407.37125270361702</v>
      </c>
      <c r="N152" s="82">
        <v>2.0902640676478099</v>
      </c>
      <c r="O152" s="82">
        <v>-1.3143333377230499</v>
      </c>
      <c r="P152" s="82">
        <v>3.3462820679720999</v>
      </c>
      <c r="Q152" s="82">
        <v>3.1229931988302901</v>
      </c>
      <c r="R152" s="82">
        <v>0.65995998864816197</v>
      </c>
      <c r="S152" s="82">
        <v>1.46218932704885</v>
      </c>
      <c r="T152" s="82">
        <v>-0.23602060842936601</v>
      </c>
      <c r="U152" s="82">
        <v>-3.03458361829545E-2</v>
      </c>
      <c r="V152" s="253">
        <v>0.113432361585511</v>
      </c>
      <c r="W152" s="253">
        <v>0.157208962493911</v>
      </c>
    </row>
    <row r="153" spans="1:23" x14ac:dyDescent="0.2">
      <c r="A153" s="254">
        <v>40940</v>
      </c>
      <c r="B153" s="82" t="s">
        <v>847</v>
      </c>
      <c r="C153" s="82" t="s">
        <v>61</v>
      </c>
      <c r="D153" s="82">
        <v>78.502313840976001</v>
      </c>
      <c r="E153" s="82">
        <v>279.18</v>
      </c>
      <c r="F153" s="82">
        <v>251.82</v>
      </c>
      <c r="G153" s="82">
        <v>284.33</v>
      </c>
      <c r="H153" s="82">
        <v>246.39</v>
      </c>
      <c r="I153" s="82">
        <v>0.60598489977209502</v>
      </c>
      <c r="J153" s="255">
        <v>460.704549081994</v>
      </c>
      <c r="K153" s="255">
        <v>415.554909197749</v>
      </c>
      <c r="L153" s="255">
        <v>469.20311068301203</v>
      </c>
      <c r="M153" s="255">
        <v>406.59428987861702</v>
      </c>
      <c r="N153" s="82">
        <v>-0.61582236465990103</v>
      </c>
      <c r="O153" s="82">
        <v>-0.187023924795515</v>
      </c>
      <c r="P153" s="82">
        <v>-0.46892022305603498</v>
      </c>
      <c r="Q153" s="82">
        <v>-0.19072598271062699</v>
      </c>
      <c r="R153" s="82">
        <v>0.64473029291436401</v>
      </c>
      <c r="S153" s="82">
        <v>2.1663936325461601</v>
      </c>
      <c r="T153" s="82">
        <v>0.12436089229272999</v>
      </c>
      <c r="U153" s="82">
        <v>0.87735269202864297</v>
      </c>
      <c r="V153" s="253">
        <v>0.10864903502501801</v>
      </c>
      <c r="W153" s="253">
        <v>0.153983522058525</v>
      </c>
    </row>
    <row r="154" spans="1:23" x14ac:dyDescent="0.2">
      <c r="A154" s="254">
        <v>40969</v>
      </c>
      <c r="B154" s="82" t="s">
        <v>848</v>
      </c>
      <c r="C154" s="82" t="s">
        <v>62</v>
      </c>
      <c r="D154" s="82">
        <v>78.547388665184201</v>
      </c>
      <c r="E154" s="82">
        <v>279.64999999999998</v>
      </c>
      <c r="F154" s="82">
        <v>256.76</v>
      </c>
      <c r="G154" s="82">
        <v>281.63</v>
      </c>
      <c r="H154" s="82">
        <v>245.23</v>
      </c>
      <c r="I154" s="82">
        <v>0.60633284700439405</v>
      </c>
      <c r="J154" s="255">
        <v>461.21532320345102</v>
      </c>
      <c r="K154" s="255">
        <v>423.46378110394397</v>
      </c>
      <c r="L154" s="255">
        <v>464.48085633394498</v>
      </c>
      <c r="M154" s="255">
        <v>404.44782302586202</v>
      </c>
      <c r="N154" s="82">
        <v>0.11086804384172801</v>
      </c>
      <c r="O154" s="82">
        <v>1.9032074296663899</v>
      </c>
      <c r="P154" s="82">
        <v>-1.00644139852193</v>
      </c>
      <c r="Q154" s="82">
        <v>-0.52791367370076403</v>
      </c>
      <c r="R154" s="82">
        <v>0.202942207975809</v>
      </c>
      <c r="S154" s="82">
        <v>0.53978792811999499</v>
      </c>
      <c r="T154" s="82">
        <v>9.7637147786344705E-2</v>
      </c>
      <c r="U154" s="82">
        <v>0.55013811477238095</v>
      </c>
      <c r="V154" s="253">
        <v>8.9149400218102401E-2</v>
      </c>
      <c r="W154" s="253">
        <v>0.14843208416588499</v>
      </c>
    </row>
    <row r="155" spans="1:23" x14ac:dyDescent="0.2">
      <c r="A155" s="254">
        <v>41000</v>
      </c>
      <c r="B155" s="82" t="s">
        <v>849</v>
      </c>
      <c r="C155" s="82" t="s">
        <v>1000</v>
      </c>
      <c r="D155" s="82">
        <v>78.300979626179497</v>
      </c>
      <c r="E155" s="82">
        <v>280.07</v>
      </c>
      <c r="F155" s="82">
        <v>256.95</v>
      </c>
      <c r="G155" s="82">
        <v>282.05</v>
      </c>
      <c r="H155" s="82">
        <v>245.43</v>
      </c>
      <c r="I155" s="82">
        <v>0.604430735467826</v>
      </c>
      <c r="J155" s="255">
        <v>463.36161211793302</v>
      </c>
      <c r="K155" s="255">
        <v>425.11074457708099</v>
      </c>
      <c r="L155" s="255">
        <v>466.63742170837003</v>
      </c>
      <c r="M155" s="255">
        <v>406.051488778178</v>
      </c>
      <c r="N155" s="82">
        <v>0.46535507527707398</v>
      </c>
      <c r="O155" s="82">
        <v>0.38892664417320399</v>
      </c>
      <c r="P155" s="82">
        <v>0.46429585741074603</v>
      </c>
      <c r="Q155" s="82">
        <v>0.39650745065678</v>
      </c>
      <c r="R155" s="82">
        <v>0.33308562778380202</v>
      </c>
      <c r="S155" s="82">
        <v>1.02128061500555</v>
      </c>
      <c r="T155" s="82">
        <v>0.332463209758593</v>
      </c>
      <c r="U155" s="82">
        <v>0.85931064746957997</v>
      </c>
      <c r="V155" s="253">
        <v>8.9978595057404104E-2</v>
      </c>
      <c r="W155" s="253">
        <v>0.14920751334392701</v>
      </c>
    </row>
    <row r="156" spans="1:23" x14ac:dyDescent="0.2">
      <c r="A156" s="254">
        <v>41030</v>
      </c>
      <c r="B156" s="82" t="s">
        <v>850</v>
      </c>
      <c r="C156" s="82" t="s">
        <v>64</v>
      </c>
      <c r="D156" s="82">
        <v>78.053819340104596</v>
      </c>
      <c r="E156" s="82">
        <v>280.31</v>
      </c>
      <c r="F156" s="82">
        <v>250.33</v>
      </c>
      <c r="G156" s="82">
        <v>286</v>
      </c>
      <c r="H156" s="82">
        <v>246.11</v>
      </c>
      <c r="I156" s="82">
        <v>0.60252282481071895</v>
      </c>
      <c r="J156" s="255">
        <v>465.22718884227902</v>
      </c>
      <c r="K156" s="255">
        <v>415.469737729256</v>
      </c>
      <c r="L156" s="255">
        <v>474.670814487146</v>
      </c>
      <c r="M156" s="255">
        <v>408.465853683327</v>
      </c>
      <c r="N156" s="82">
        <v>0.40261788537439003</v>
      </c>
      <c r="O156" s="82">
        <v>-2.26788124525432</v>
      </c>
      <c r="P156" s="82">
        <v>1.72154919538294</v>
      </c>
      <c r="Q156" s="82">
        <v>0.59459575247795504</v>
      </c>
      <c r="R156" s="82">
        <v>0.33267354584611802</v>
      </c>
      <c r="S156" s="82">
        <v>1.78908805778399</v>
      </c>
      <c r="T156" s="82">
        <v>0.143254506780566</v>
      </c>
      <c r="U156" s="82">
        <v>0.48901085309074299</v>
      </c>
      <c r="V156" s="253">
        <v>0.11976191427315901</v>
      </c>
      <c r="W156" s="253">
        <v>0.162081995855512</v>
      </c>
    </row>
    <row r="157" spans="1:23" x14ac:dyDescent="0.2">
      <c r="A157" s="254">
        <v>41061</v>
      </c>
      <c r="B157" s="82" t="s">
        <v>851</v>
      </c>
      <c r="C157" s="82" t="s">
        <v>65</v>
      </c>
      <c r="D157" s="82">
        <v>78.413666686699898</v>
      </c>
      <c r="E157" s="82">
        <v>280.43</v>
      </c>
      <c r="F157" s="82">
        <v>249.75</v>
      </c>
      <c r="G157" s="82">
        <v>285.10000000000002</v>
      </c>
      <c r="H157" s="82">
        <v>245.06</v>
      </c>
      <c r="I157" s="82">
        <v>0.60530060354857296</v>
      </c>
      <c r="J157" s="255">
        <v>463.29046816735303</v>
      </c>
      <c r="K157" s="255">
        <v>412.60490826515201</v>
      </c>
      <c r="L157" s="255">
        <v>471.00564302860801</v>
      </c>
      <c r="M157" s="255">
        <v>404.856691969802</v>
      </c>
      <c r="N157" s="82">
        <v>-0.41629567690262298</v>
      </c>
      <c r="O157" s="82">
        <v>-0.68953986390491995</v>
      </c>
      <c r="P157" s="82">
        <v>-0.772150161053897</v>
      </c>
      <c r="Q157" s="82">
        <v>-0.88358957816897499</v>
      </c>
      <c r="R157" s="82">
        <v>-0.108566289936096</v>
      </c>
      <c r="S157" s="82">
        <v>0.69944989383670098</v>
      </c>
      <c r="T157" s="82">
        <v>-0.30143097872179497</v>
      </c>
      <c r="U157" s="82">
        <v>-0.10737206191490101</v>
      </c>
      <c r="V157" s="253">
        <v>0.122842842842843</v>
      </c>
      <c r="W157" s="253">
        <v>0.16338855790418699</v>
      </c>
    </row>
    <row r="158" spans="1:23" x14ac:dyDescent="0.2">
      <c r="A158" s="254">
        <v>41091</v>
      </c>
      <c r="B158" s="82" t="s">
        <v>852</v>
      </c>
      <c r="C158" s="82" t="s">
        <v>66</v>
      </c>
      <c r="D158" s="82">
        <v>78.853897469799904</v>
      </c>
      <c r="E158" s="82">
        <v>284.25</v>
      </c>
      <c r="F158" s="82">
        <v>253.56</v>
      </c>
      <c r="G158" s="82">
        <v>288.83999999999997</v>
      </c>
      <c r="H158" s="82">
        <v>248.2</v>
      </c>
      <c r="I158" s="82">
        <v>0.60869888818402795</v>
      </c>
      <c r="J158" s="255">
        <v>466.97966025208598</v>
      </c>
      <c r="K158" s="255">
        <v>416.56064258054198</v>
      </c>
      <c r="L158" s="255">
        <v>474.52033444929702</v>
      </c>
      <c r="M158" s="255">
        <v>407.75497510841802</v>
      </c>
      <c r="N158" s="82">
        <v>0.796302177190511</v>
      </c>
      <c r="O158" s="82">
        <v>0.95872206950282601</v>
      </c>
      <c r="P158" s="82">
        <v>0.74621004497719101</v>
      </c>
      <c r="Q158" s="82">
        <v>0.71587877787429</v>
      </c>
      <c r="R158" s="82">
        <v>-0.15110624584344601</v>
      </c>
      <c r="S158" s="82">
        <v>-5.88097846484614E-2</v>
      </c>
      <c r="T158" s="82">
        <v>-0.207889946573248</v>
      </c>
      <c r="U158" s="82">
        <v>8.5895080174247504E-2</v>
      </c>
      <c r="V158" s="253">
        <v>0.121036441079035</v>
      </c>
      <c r="W158" s="253">
        <v>0.163738920225625</v>
      </c>
    </row>
    <row r="159" spans="1:23" x14ac:dyDescent="0.2">
      <c r="A159" s="254">
        <v>41122</v>
      </c>
      <c r="B159" s="82" t="s">
        <v>853</v>
      </c>
      <c r="C159" s="82" t="s">
        <v>1001</v>
      </c>
      <c r="D159" s="82">
        <v>79.090540296892797</v>
      </c>
      <c r="E159" s="82">
        <v>285.62</v>
      </c>
      <c r="F159" s="82">
        <v>260.5</v>
      </c>
      <c r="G159" s="82">
        <v>287.91000000000003</v>
      </c>
      <c r="H159" s="82">
        <v>248.46</v>
      </c>
      <c r="I159" s="82">
        <v>0.61052561115359805</v>
      </c>
      <c r="J159" s="255">
        <v>467.82640200845401</v>
      </c>
      <c r="K159" s="255">
        <v>426.68152693509597</v>
      </c>
      <c r="L159" s="255">
        <v>471.57726840646302</v>
      </c>
      <c r="M159" s="255">
        <v>406.960814519363</v>
      </c>
      <c r="N159" s="82">
        <v>0.181323048612159</v>
      </c>
      <c r="O159" s="82">
        <v>2.4296304835371001</v>
      </c>
      <c r="P159" s="82">
        <v>-0.62021916220913498</v>
      </c>
      <c r="Q159" s="82">
        <v>-0.19476416905609401</v>
      </c>
      <c r="R159" s="82">
        <v>0.58663125719928799</v>
      </c>
      <c r="S159" s="82">
        <v>2.6749937720904602</v>
      </c>
      <c r="T159" s="82">
        <v>-0.21998949432076001</v>
      </c>
      <c r="U159" s="82">
        <v>0.183957436891791</v>
      </c>
      <c r="V159" s="253">
        <v>9.6429942418426104E-2</v>
      </c>
      <c r="W159" s="253">
        <v>0.15877807292924401</v>
      </c>
    </row>
    <row r="160" spans="1:23" x14ac:dyDescent="0.2">
      <c r="A160" s="254">
        <v>41153</v>
      </c>
      <c r="B160" s="82" t="s">
        <v>854</v>
      </c>
      <c r="C160" s="82" t="s">
        <v>68</v>
      </c>
      <c r="D160" s="82">
        <v>79.439118937436106</v>
      </c>
      <c r="E160" s="82">
        <v>280.62</v>
      </c>
      <c r="F160" s="82">
        <v>255.56</v>
      </c>
      <c r="G160" s="82">
        <v>284.02999999999997</v>
      </c>
      <c r="H160" s="82">
        <v>245.41</v>
      </c>
      <c r="I160" s="82">
        <v>0.61321640308337699</v>
      </c>
      <c r="J160" s="255">
        <v>457.61985261481198</v>
      </c>
      <c r="K160" s="255">
        <v>416.75336588354799</v>
      </c>
      <c r="L160" s="255">
        <v>463.18069538231401</v>
      </c>
      <c r="M160" s="255">
        <v>400.20129723540998</v>
      </c>
      <c r="N160" s="82">
        <v>-2.1816958918573301</v>
      </c>
      <c r="O160" s="82">
        <v>-2.3268317058072898</v>
      </c>
      <c r="P160" s="82">
        <v>-1.7805296367491701</v>
      </c>
      <c r="Q160" s="82">
        <v>-1.6609749741964299</v>
      </c>
      <c r="R160" s="82">
        <v>-1.66703340038616</v>
      </c>
      <c r="S160" s="82">
        <v>-3.5200234415382101</v>
      </c>
      <c r="T160" s="82">
        <v>-0.62899891204434299</v>
      </c>
      <c r="U160" s="82">
        <v>-0.82439145898951505</v>
      </c>
      <c r="V160" s="253">
        <v>9.8059164188448997E-2</v>
      </c>
      <c r="W160" s="253">
        <v>0.157369300354509</v>
      </c>
    </row>
    <row r="161" spans="1:23" x14ac:dyDescent="0.2">
      <c r="A161" s="254">
        <v>41183</v>
      </c>
      <c r="B161" s="82" t="s">
        <v>855</v>
      </c>
      <c r="C161" s="82" t="s">
        <v>69</v>
      </c>
      <c r="D161" s="82">
        <v>79.841036119959099</v>
      </c>
      <c r="E161" s="82">
        <v>280.89</v>
      </c>
      <c r="F161" s="82">
        <v>261.02999999999997</v>
      </c>
      <c r="G161" s="82">
        <v>283.13</v>
      </c>
      <c r="H161" s="82">
        <v>245.66</v>
      </c>
      <c r="I161" s="82">
        <v>0.61631893257137804</v>
      </c>
      <c r="J161" s="255">
        <v>455.754294011517</v>
      </c>
      <c r="K161" s="255">
        <v>423.53071795302901</v>
      </c>
      <c r="L161" s="255">
        <v>459.38877590330998</v>
      </c>
      <c r="M161" s="255">
        <v>398.592331043716</v>
      </c>
      <c r="N161" s="82">
        <v>-0.40766557496027001</v>
      </c>
      <c r="O161" s="82">
        <v>1.6262261146019701</v>
      </c>
      <c r="P161" s="82">
        <v>-0.81866958550024205</v>
      </c>
      <c r="Q161" s="82">
        <v>-0.40203922446267998</v>
      </c>
      <c r="R161" s="82">
        <v>-0.87578952660966003</v>
      </c>
      <c r="S161" s="82">
        <v>-0.94860629068090896</v>
      </c>
      <c r="T161" s="82">
        <v>-0.37947800488816702</v>
      </c>
      <c r="U161" s="82">
        <v>-0.34142437545971999</v>
      </c>
      <c r="V161" s="253">
        <v>7.6083208826571699E-2</v>
      </c>
      <c r="W161" s="253">
        <v>0.15252788406741</v>
      </c>
    </row>
    <row r="162" spans="1:23" x14ac:dyDescent="0.2">
      <c r="A162" s="254">
        <v>41214</v>
      </c>
      <c r="B162" s="82" t="s">
        <v>856</v>
      </c>
      <c r="C162" s="82" t="s">
        <v>70</v>
      </c>
      <c r="D162" s="82">
        <v>80.383436504597597</v>
      </c>
      <c r="E162" s="82">
        <v>281.83</v>
      </c>
      <c r="F162" s="82">
        <v>261.37</v>
      </c>
      <c r="G162" s="82">
        <v>283.95999999999998</v>
      </c>
      <c r="H162" s="82">
        <v>245.72</v>
      </c>
      <c r="I162" s="82">
        <v>0.62050589760004304</v>
      </c>
      <c r="J162" s="255">
        <v>454.19391030777598</v>
      </c>
      <c r="K162" s="255">
        <v>421.22081516213098</v>
      </c>
      <c r="L162" s="255">
        <v>457.62659323349499</v>
      </c>
      <c r="M162" s="255">
        <v>395.999459393346</v>
      </c>
      <c r="N162" s="82">
        <v>-0.34237388966911197</v>
      </c>
      <c r="O162" s="82">
        <v>-0.54539203249812696</v>
      </c>
      <c r="P162" s="82">
        <v>-0.38359288738604203</v>
      </c>
      <c r="Q162" s="82">
        <v>-0.65050715942784898</v>
      </c>
      <c r="R162" s="82">
        <v>-0.64910243785578603</v>
      </c>
      <c r="S162" s="82">
        <v>-0.490462967493632</v>
      </c>
      <c r="T162" s="82">
        <v>-0.26086790584168901</v>
      </c>
      <c r="U162" s="82">
        <v>-0.278477013265577</v>
      </c>
      <c r="V162" s="253">
        <v>7.8279833186670103E-2</v>
      </c>
      <c r="W162" s="253">
        <v>0.15562428780726001</v>
      </c>
    </row>
    <row r="163" spans="1:23" x14ac:dyDescent="0.2">
      <c r="A163" s="254">
        <v>41244</v>
      </c>
      <c r="B163" s="82" t="s">
        <v>857</v>
      </c>
      <c r="C163" s="82" t="s">
        <v>998</v>
      </c>
      <c r="D163" s="82">
        <v>80.568243283851203</v>
      </c>
      <c r="E163" s="82">
        <v>280.14999999999998</v>
      </c>
      <c r="F163" s="82">
        <v>255.4</v>
      </c>
      <c r="G163" s="82">
        <v>284.99</v>
      </c>
      <c r="H163" s="82">
        <v>246.13</v>
      </c>
      <c r="I163" s="82">
        <v>0.62193248125247003</v>
      </c>
      <c r="J163" s="255">
        <v>450.45082616656998</v>
      </c>
      <c r="K163" s="255">
        <v>410.65550955895799</v>
      </c>
      <c r="L163" s="255">
        <v>458.23302141428098</v>
      </c>
      <c r="M163" s="255">
        <v>395.75035461137901</v>
      </c>
      <c r="N163" s="82">
        <v>-0.82411588008065595</v>
      </c>
      <c r="O163" s="82">
        <v>-2.50825819210917</v>
      </c>
      <c r="P163" s="82">
        <v>0.13251593979728399</v>
      </c>
      <c r="Q163" s="82">
        <v>-6.29053338477292E-2</v>
      </c>
      <c r="R163" s="82">
        <v>-0.79662150792339004</v>
      </c>
      <c r="S163" s="82">
        <v>-2.6602288445299198</v>
      </c>
      <c r="T163" s="82">
        <v>0.456738170669646</v>
      </c>
      <c r="U163" s="82">
        <v>0.181249551047657</v>
      </c>
      <c r="V163" s="253">
        <v>9.6906812842599596E-2</v>
      </c>
      <c r="W163" s="253">
        <v>0.15788404501686101</v>
      </c>
    </row>
    <row r="164" spans="1:23" x14ac:dyDescent="0.2">
      <c r="A164" s="254">
        <v>41275</v>
      </c>
      <c r="B164" s="82" t="s">
        <v>974</v>
      </c>
      <c r="C164" s="82" t="s">
        <v>999</v>
      </c>
      <c r="D164" s="82">
        <v>80.8927820181501</v>
      </c>
      <c r="E164" s="82">
        <v>290.27999999999997</v>
      </c>
      <c r="F164" s="82">
        <v>263.62</v>
      </c>
      <c r="G164" s="82">
        <v>297.17</v>
      </c>
      <c r="H164" s="82">
        <v>256.69</v>
      </c>
      <c r="I164" s="82">
        <v>0.62443770132502296</v>
      </c>
      <c r="J164" s="255">
        <v>464.86622986415102</v>
      </c>
      <c r="K164" s="255">
        <v>422.17181864678003</v>
      </c>
      <c r="L164" s="255">
        <v>475.90015684418398</v>
      </c>
      <c r="M164" s="255">
        <v>411.07383403551302</v>
      </c>
      <c r="N164" s="82">
        <v>3.2002169515945802</v>
      </c>
      <c r="O164" s="82">
        <v>2.80437223408763</v>
      </c>
      <c r="P164" s="82">
        <v>3.8554915521747302</v>
      </c>
      <c r="Q164" s="82">
        <v>3.87200649237103</v>
      </c>
      <c r="R164" s="82">
        <v>0.281944377473686</v>
      </c>
      <c r="S164" s="82">
        <v>1.4023049699177299</v>
      </c>
      <c r="T164" s="82">
        <v>0.95171024711959695</v>
      </c>
      <c r="U164" s="82">
        <v>0.90889607632431701</v>
      </c>
      <c r="V164" s="253">
        <v>0.10113041499127499</v>
      </c>
      <c r="W164" s="253">
        <v>0.157699949355254</v>
      </c>
    </row>
    <row r="165" spans="1:23" x14ac:dyDescent="0.2">
      <c r="A165" s="254">
        <v>41306</v>
      </c>
      <c r="B165" s="82" t="s">
        <v>858</v>
      </c>
      <c r="C165" s="82" t="s">
        <v>61</v>
      </c>
      <c r="D165" s="82">
        <v>81.290942965322401</v>
      </c>
      <c r="E165" s="82">
        <v>289.76</v>
      </c>
      <c r="F165" s="82">
        <v>264.44</v>
      </c>
      <c r="G165" s="82">
        <v>296.52999999999997</v>
      </c>
      <c r="H165" s="82">
        <v>257.08</v>
      </c>
      <c r="I165" s="82">
        <v>0.62751123521033203</v>
      </c>
      <c r="J165" s="255">
        <v>461.76065660860598</v>
      </c>
      <c r="K165" s="255">
        <v>421.41078145216602</v>
      </c>
      <c r="L165" s="255">
        <v>472.54930806236098</v>
      </c>
      <c r="M165" s="255">
        <v>409.68190778899901</v>
      </c>
      <c r="N165" s="82">
        <v>-0.66805740147059001</v>
      </c>
      <c r="O165" s="82">
        <v>-0.180267171090043</v>
      </c>
      <c r="P165" s="82">
        <v>-0.70410751785470205</v>
      </c>
      <c r="Q165" s="82">
        <v>-0.33860735743011</v>
      </c>
      <c r="R165" s="82">
        <v>0.22923748608876199</v>
      </c>
      <c r="S165" s="82">
        <v>1.40916931187798</v>
      </c>
      <c r="T165" s="82">
        <v>0.71316606884352896</v>
      </c>
      <c r="U165" s="82">
        <v>0.75938545799631996</v>
      </c>
      <c r="V165" s="253">
        <v>9.5749508395099006E-2</v>
      </c>
      <c r="W165" s="253">
        <v>0.153454177687879</v>
      </c>
    </row>
    <row r="166" spans="1:23" x14ac:dyDescent="0.2">
      <c r="A166" s="254">
        <v>41334</v>
      </c>
      <c r="B166" s="82" t="s">
        <v>859</v>
      </c>
      <c r="C166" s="82" t="s">
        <v>62</v>
      </c>
      <c r="D166" s="82">
        <v>81.887433139010795</v>
      </c>
      <c r="E166" s="82">
        <v>289.95</v>
      </c>
      <c r="F166" s="82">
        <v>267.83</v>
      </c>
      <c r="G166" s="82">
        <v>293.74</v>
      </c>
      <c r="H166" s="82">
        <v>255.93</v>
      </c>
      <c r="I166" s="82">
        <v>0.63211573691775702</v>
      </c>
      <c r="J166" s="255">
        <v>458.69764517146399</v>
      </c>
      <c r="K166" s="255">
        <v>423.70405347912902</v>
      </c>
      <c r="L166" s="255">
        <v>464.693382626887</v>
      </c>
      <c r="M166" s="255">
        <v>404.87838706236602</v>
      </c>
      <c r="N166" s="82">
        <v>-0.66333313445056097</v>
      </c>
      <c r="O166" s="82">
        <v>0.54418921581922397</v>
      </c>
      <c r="P166" s="82">
        <v>-1.66245623503006</v>
      </c>
      <c r="Q166" s="82">
        <v>-1.1725000873378699</v>
      </c>
      <c r="R166" s="82">
        <v>-0.54587909493103404</v>
      </c>
      <c r="S166" s="82">
        <v>5.67397699415828E-2</v>
      </c>
      <c r="T166" s="82">
        <v>4.5755662487234602E-2</v>
      </c>
      <c r="U166" s="82">
        <v>0.106457251588776</v>
      </c>
      <c r="V166" s="253">
        <v>8.2589702423178799E-2</v>
      </c>
      <c r="W166" s="253">
        <v>0.14773570898292501</v>
      </c>
    </row>
    <row r="167" spans="1:23" x14ac:dyDescent="0.2">
      <c r="A167" s="254">
        <v>41365</v>
      </c>
      <c r="B167" s="82" t="s">
        <v>860</v>
      </c>
      <c r="C167" s="82" t="s">
        <v>1000</v>
      </c>
      <c r="D167" s="82">
        <v>81.941522928060607</v>
      </c>
      <c r="E167" s="82">
        <v>289.88</v>
      </c>
      <c r="F167" s="82">
        <v>267.95</v>
      </c>
      <c r="G167" s="82">
        <v>293.48</v>
      </c>
      <c r="H167" s="82">
        <v>256.19</v>
      </c>
      <c r="I167" s="82">
        <v>0.63253327359651601</v>
      </c>
      <c r="J167" s="255">
        <v>458.28419167860301</v>
      </c>
      <c r="K167" s="255">
        <v>423.61407879219598</v>
      </c>
      <c r="L167" s="255">
        <v>463.975591878834</v>
      </c>
      <c r="M167" s="255">
        <v>405.02217147144103</v>
      </c>
      <c r="N167" s="82">
        <v>-9.0136388798456299E-2</v>
      </c>
      <c r="O167" s="82">
        <v>-2.1235266973207399E-2</v>
      </c>
      <c r="P167" s="82">
        <v>-0.15446545504808101</v>
      </c>
      <c r="Q167" s="82">
        <v>3.5512987027752602E-2</v>
      </c>
      <c r="R167" s="82">
        <v>-1.09577925890801</v>
      </c>
      <c r="S167" s="82">
        <v>-0.35206491578417798</v>
      </c>
      <c r="T167" s="82">
        <v>-0.57042785376930605</v>
      </c>
      <c r="U167" s="82">
        <v>-0.25349428217450498</v>
      </c>
      <c r="V167" s="253">
        <v>8.1843627542451905E-2</v>
      </c>
      <c r="W167" s="253">
        <v>0.14555603263203101</v>
      </c>
    </row>
    <row r="168" spans="1:23" x14ac:dyDescent="0.2">
      <c r="A168" s="254">
        <v>41395</v>
      </c>
      <c r="B168" s="82" t="s">
        <v>861</v>
      </c>
      <c r="C168" s="82" t="s">
        <v>64</v>
      </c>
      <c r="D168" s="82">
        <v>81.668820241601097</v>
      </c>
      <c r="E168" s="82">
        <v>290.47000000000003</v>
      </c>
      <c r="F168" s="82">
        <v>259.56</v>
      </c>
      <c r="G168" s="82">
        <v>296.76</v>
      </c>
      <c r="H168" s="82">
        <v>256.51</v>
      </c>
      <c r="I168" s="82">
        <v>0.63042819284110596</v>
      </c>
      <c r="J168" s="255">
        <v>460.75033334242102</v>
      </c>
      <c r="K168" s="255">
        <v>411.720165670668</v>
      </c>
      <c r="L168" s="255">
        <v>470.72767901228002</v>
      </c>
      <c r="M168" s="255">
        <v>406.88218406604602</v>
      </c>
      <c r="N168" s="82">
        <v>0.53812496887251104</v>
      </c>
      <c r="O168" s="82">
        <v>-2.8077237554143402</v>
      </c>
      <c r="P168" s="82">
        <v>1.45526774503451</v>
      </c>
      <c r="Q168" s="82">
        <v>0.45923722838376901</v>
      </c>
      <c r="R168" s="82">
        <v>-0.96229446756940196</v>
      </c>
      <c r="S168" s="82">
        <v>-0.902489812875784</v>
      </c>
      <c r="T168" s="82">
        <v>-0.83070948424042201</v>
      </c>
      <c r="U168" s="82">
        <v>-0.387711629503384</v>
      </c>
      <c r="V168" s="253">
        <v>0.119086145785175</v>
      </c>
      <c r="W168" s="253">
        <v>0.156913960469377</v>
      </c>
    </row>
    <row r="169" spans="1:23" x14ac:dyDescent="0.2">
      <c r="A169" s="254">
        <v>41426</v>
      </c>
      <c r="B169" s="82" t="s">
        <v>862</v>
      </c>
      <c r="C169" s="82" t="s">
        <v>65</v>
      </c>
      <c r="D169" s="82">
        <v>81.619237934972006</v>
      </c>
      <c r="E169" s="82">
        <v>290.93</v>
      </c>
      <c r="F169" s="82">
        <v>261.45999999999998</v>
      </c>
      <c r="G169" s="82">
        <v>296.42</v>
      </c>
      <c r="H169" s="82">
        <v>255.97</v>
      </c>
      <c r="I169" s="82">
        <v>0.63004545088557695</v>
      </c>
      <c r="J169" s="255">
        <v>461.76033743450699</v>
      </c>
      <c r="K169" s="255">
        <v>414.985934161572</v>
      </c>
      <c r="L169" s="255">
        <v>470.47399450842698</v>
      </c>
      <c r="M169" s="255">
        <v>406.27227708765298</v>
      </c>
      <c r="N169" s="82">
        <v>0.21920854289108099</v>
      </c>
      <c r="O169" s="82">
        <v>0.79320100476125699</v>
      </c>
      <c r="P169" s="82">
        <v>-5.3891987908061302E-2</v>
      </c>
      <c r="Q169" s="82">
        <v>-0.149897685934264</v>
      </c>
      <c r="R169" s="82">
        <v>-0.33027459833114797</v>
      </c>
      <c r="S169" s="82">
        <v>0.57707163650375604</v>
      </c>
      <c r="T169" s="82">
        <v>-0.11287519121051499</v>
      </c>
      <c r="U169" s="82">
        <v>0.34965091251502001</v>
      </c>
      <c r="V169" s="253">
        <v>0.112713225732426</v>
      </c>
      <c r="W169" s="253">
        <v>0.15802633121068899</v>
      </c>
    </row>
    <row r="170" spans="1:23" x14ac:dyDescent="0.2">
      <c r="A170" s="254">
        <v>41456</v>
      </c>
      <c r="B170" s="82" t="s">
        <v>863</v>
      </c>
      <c r="C170" s="82" t="s">
        <v>66</v>
      </c>
      <c r="D170" s="82">
        <v>81.5921930404471</v>
      </c>
      <c r="E170" s="82">
        <v>291.38</v>
      </c>
      <c r="F170" s="82">
        <v>261.85000000000002</v>
      </c>
      <c r="G170" s="82">
        <v>298.75</v>
      </c>
      <c r="H170" s="82">
        <v>258.38</v>
      </c>
      <c r="I170" s="82">
        <v>0.62983668254619696</v>
      </c>
      <c r="J170" s="255">
        <v>462.62786540481898</v>
      </c>
      <c r="K170" s="255">
        <v>415.742695299101</v>
      </c>
      <c r="L170" s="255">
        <v>474.329311516541</v>
      </c>
      <c r="M170" s="255">
        <v>410.23333057621397</v>
      </c>
      <c r="N170" s="82">
        <v>0.18787407665457101</v>
      </c>
      <c r="O170" s="82">
        <v>0.18235826210766201</v>
      </c>
      <c r="P170" s="82">
        <v>0.819453796196012</v>
      </c>
      <c r="Q170" s="82">
        <v>0.97497508738619798</v>
      </c>
      <c r="R170" s="82">
        <v>-0.93190243980170195</v>
      </c>
      <c r="S170" s="82">
        <v>-0.196357312196838</v>
      </c>
      <c r="T170" s="82">
        <v>-4.0256005672989502E-2</v>
      </c>
      <c r="U170" s="82">
        <v>0.607805083711632</v>
      </c>
      <c r="V170" s="253">
        <v>0.11277448921138</v>
      </c>
      <c r="W170" s="253">
        <v>0.15624274324638099</v>
      </c>
    </row>
    <row r="171" spans="1:23" x14ac:dyDescent="0.2">
      <c r="A171" s="254">
        <v>41487</v>
      </c>
      <c r="B171" s="82" t="s">
        <v>864</v>
      </c>
      <c r="C171" s="82" t="s">
        <v>1001</v>
      </c>
      <c r="D171" s="82">
        <v>81.824328385119301</v>
      </c>
      <c r="E171" s="82">
        <v>291.29000000000002</v>
      </c>
      <c r="F171" s="82">
        <v>263.24</v>
      </c>
      <c r="G171" s="82">
        <v>298.14999999999998</v>
      </c>
      <c r="H171" s="82">
        <v>258.5</v>
      </c>
      <c r="I171" s="82">
        <v>0.63162861079253796</v>
      </c>
      <c r="J171" s="255">
        <v>461.17290290967497</v>
      </c>
      <c r="K171" s="255">
        <v>416.76389495671998</v>
      </c>
      <c r="L171" s="255">
        <v>472.03371554986302</v>
      </c>
      <c r="M171" s="255">
        <v>409.25948505664797</v>
      </c>
      <c r="N171" s="82">
        <v>-0.31449953708927397</v>
      </c>
      <c r="O171" s="82">
        <v>0.24563261583809801</v>
      </c>
      <c r="P171" s="82">
        <v>-0.48396671066743802</v>
      </c>
      <c r="Q171" s="82">
        <v>-0.23738820007580499</v>
      </c>
      <c r="R171" s="82">
        <v>-1.4222153923366201</v>
      </c>
      <c r="S171" s="82">
        <v>-2.3243640402283998</v>
      </c>
      <c r="T171" s="82">
        <v>9.6791591533307297E-2</v>
      </c>
      <c r="U171" s="82">
        <v>0.56483829776088301</v>
      </c>
      <c r="V171" s="253">
        <v>0.106556754292661</v>
      </c>
      <c r="W171" s="253">
        <v>0.153384912959381</v>
      </c>
    </row>
    <row r="172" spans="1:23" x14ac:dyDescent="0.2">
      <c r="A172" s="254">
        <v>41518</v>
      </c>
      <c r="B172" s="82" t="s">
        <v>865</v>
      </c>
      <c r="C172" s="82" t="s">
        <v>68</v>
      </c>
      <c r="D172" s="82">
        <v>82.132339683875202</v>
      </c>
      <c r="E172" s="82">
        <v>290.54000000000002</v>
      </c>
      <c r="F172" s="82">
        <v>270.68</v>
      </c>
      <c r="G172" s="82">
        <v>294.68</v>
      </c>
      <c r="H172" s="82">
        <v>256.33</v>
      </c>
      <c r="I172" s="82">
        <v>0.63400625021324797</v>
      </c>
      <c r="J172" s="255">
        <v>458.26046652107402</v>
      </c>
      <c r="K172" s="255">
        <v>426.93585419537499</v>
      </c>
      <c r="L172" s="255">
        <v>464.79037060105401</v>
      </c>
      <c r="M172" s="255">
        <v>404.30200792781397</v>
      </c>
      <c r="N172" s="82">
        <v>-0.63152808203286204</v>
      </c>
      <c r="O172" s="82">
        <v>2.4407006849075201</v>
      </c>
      <c r="P172" s="82">
        <v>-1.53449736961514</v>
      </c>
      <c r="Q172" s="82">
        <v>-1.2113285848825801</v>
      </c>
      <c r="R172" s="82">
        <v>0.13998822441867501</v>
      </c>
      <c r="S172" s="82">
        <v>2.4432887998972399</v>
      </c>
      <c r="T172" s="82">
        <v>0.34752640487560899</v>
      </c>
      <c r="U172" s="82">
        <v>1.02466201902163</v>
      </c>
      <c r="V172" s="253">
        <v>7.33707699128123E-2</v>
      </c>
      <c r="W172" s="253">
        <v>0.14961182850232099</v>
      </c>
    </row>
    <row r="173" spans="1:23" x14ac:dyDescent="0.2">
      <c r="A173" s="254">
        <v>41548</v>
      </c>
      <c r="B173" s="82" t="s">
        <v>866</v>
      </c>
      <c r="C173" s="82" t="s">
        <v>69</v>
      </c>
      <c r="D173" s="82">
        <v>82.522988160346202</v>
      </c>
      <c r="E173" s="82">
        <v>287.33</v>
      </c>
      <c r="F173" s="82">
        <v>264.52999999999997</v>
      </c>
      <c r="G173" s="82">
        <v>293.27</v>
      </c>
      <c r="H173" s="82">
        <v>255.66</v>
      </c>
      <c r="I173" s="82">
        <v>0.63702179289317395</v>
      </c>
      <c r="J173" s="255">
        <v>451.05207263793602</v>
      </c>
      <c r="K173" s="255">
        <v>415.26051848019102</v>
      </c>
      <c r="L173" s="255">
        <v>460.37671437903299</v>
      </c>
      <c r="M173" s="255">
        <v>401.33634806882202</v>
      </c>
      <c r="N173" s="82">
        <v>-1.57299056099289</v>
      </c>
      <c r="O173" s="82">
        <v>-2.73468147508689</v>
      </c>
      <c r="P173" s="82">
        <v>-0.94960147653523297</v>
      </c>
      <c r="Q173" s="82">
        <v>-0.73352587937701696</v>
      </c>
      <c r="R173" s="82">
        <v>-1.0317448316707201</v>
      </c>
      <c r="S173" s="82">
        <v>-1.95267996446847</v>
      </c>
      <c r="T173" s="82">
        <v>0.21505498774534401</v>
      </c>
      <c r="U173" s="82">
        <v>0.68842694938995297</v>
      </c>
      <c r="V173" s="253">
        <v>8.6190602200128405E-2</v>
      </c>
      <c r="W173" s="253">
        <v>0.14710944222795899</v>
      </c>
    </row>
    <row r="174" spans="1:23" x14ac:dyDescent="0.2">
      <c r="A174" s="254">
        <v>41579</v>
      </c>
      <c r="B174" s="82" t="s">
        <v>867</v>
      </c>
      <c r="C174" s="82" t="s">
        <v>70</v>
      </c>
      <c r="D174" s="82">
        <v>83.292265160165897</v>
      </c>
      <c r="E174" s="82">
        <v>289.89</v>
      </c>
      <c r="F174" s="82">
        <v>265.87</v>
      </c>
      <c r="G174" s="82">
        <v>294.45</v>
      </c>
      <c r="H174" s="82">
        <v>255.98</v>
      </c>
      <c r="I174" s="82">
        <v>0.64296009232441198</v>
      </c>
      <c r="J174" s="255">
        <v>450.86779640085803</v>
      </c>
      <c r="K174" s="255">
        <v>413.50933467555399</v>
      </c>
      <c r="L174" s="255">
        <v>457.95999396402999</v>
      </c>
      <c r="M174" s="255">
        <v>398.12735355718303</v>
      </c>
      <c r="N174" s="82">
        <v>-4.0854758963781997E-2</v>
      </c>
      <c r="O174" s="82">
        <v>-0.42170727211103798</v>
      </c>
      <c r="P174" s="82">
        <v>-0.524944103278979</v>
      </c>
      <c r="Q174" s="82">
        <v>-0.79957734381163004</v>
      </c>
      <c r="R174" s="82">
        <v>-0.73231142721914599</v>
      </c>
      <c r="S174" s="82">
        <v>-1.8307453499441</v>
      </c>
      <c r="T174" s="82">
        <v>7.2854317354953402E-2</v>
      </c>
      <c r="U174" s="82">
        <v>0.53734774464004897</v>
      </c>
      <c r="V174" s="253">
        <v>9.0344905404896994E-2</v>
      </c>
      <c r="W174" s="253">
        <v>0.15028517852957199</v>
      </c>
    </row>
    <row r="175" spans="1:23" x14ac:dyDescent="0.2">
      <c r="A175" s="254">
        <v>41609</v>
      </c>
      <c r="B175" s="82" t="s">
        <v>868</v>
      </c>
      <c r="C175" s="82" t="s">
        <v>998</v>
      </c>
      <c r="D175" s="82">
        <v>83.770058296772604</v>
      </c>
      <c r="E175" s="82">
        <v>290.29000000000002</v>
      </c>
      <c r="F175" s="82">
        <v>267.99</v>
      </c>
      <c r="G175" s="82">
        <v>295.67</v>
      </c>
      <c r="H175" s="82">
        <v>257.14999999999998</v>
      </c>
      <c r="I175" s="82">
        <v>0.64664833298678104</v>
      </c>
      <c r="J175" s="255">
        <v>448.91478906191497</v>
      </c>
      <c r="K175" s="255">
        <v>414.42927527886798</v>
      </c>
      <c r="L175" s="255">
        <v>457.23461256652502</v>
      </c>
      <c r="M175" s="255">
        <v>397.665913421997</v>
      </c>
      <c r="N175" s="82">
        <v>-0.43316629720145899</v>
      </c>
      <c r="O175" s="82">
        <v>0.22247154445407299</v>
      </c>
      <c r="P175" s="82">
        <v>-0.15839405342526999</v>
      </c>
      <c r="Q175" s="82">
        <v>-0.11590264548849701</v>
      </c>
      <c r="R175" s="82">
        <v>-0.34099995280885098</v>
      </c>
      <c r="S175" s="82">
        <v>0.918961424373266</v>
      </c>
      <c r="T175" s="82">
        <v>-0.21788234393824699</v>
      </c>
      <c r="U175" s="82">
        <v>0.484032114765509</v>
      </c>
      <c r="V175" s="253">
        <v>8.3212060151498304E-2</v>
      </c>
      <c r="W175" s="253">
        <v>0.14979583900447199</v>
      </c>
    </row>
    <row r="176" spans="1:23" x14ac:dyDescent="0.2">
      <c r="A176" s="254">
        <v>41640</v>
      </c>
      <c r="B176" s="82" t="s">
        <v>975</v>
      </c>
      <c r="C176" s="82" t="s">
        <v>999</v>
      </c>
      <c r="D176" s="82">
        <v>84.519051625698694</v>
      </c>
      <c r="E176" s="82">
        <v>299.79000000000002</v>
      </c>
      <c r="F176" s="82">
        <v>274.99</v>
      </c>
      <c r="G176" s="82">
        <v>308.41000000000003</v>
      </c>
      <c r="H176" s="82">
        <v>268.39</v>
      </c>
      <c r="I176" s="82">
        <v>0.65243005616348504</v>
      </c>
      <c r="J176" s="255">
        <v>459.49753106542801</v>
      </c>
      <c r="K176" s="255">
        <v>421.48579361447003</v>
      </c>
      <c r="L176" s="255">
        <v>472.70967529233297</v>
      </c>
      <c r="M176" s="255">
        <v>411.36976671219901</v>
      </c>
      <c r="N176" s="82">
        <v>2.3574055168971801</v>
      </c>
      <c r="O176" s="82">
        <v>1.7027074959542701</v>
      </c>
      <c r="P176" s="82">
        <v>3.3844906532655399</v>
      </c>
      <c r="Q176" s="82">
        <v>3.44607189796027</v>
      </c>
      <c r="R176" s="82">
        <v>-1.15489111787954</v>
      </c>
      <c r="S176" s="82">
        <v>-0.162499011542028</v>
      </c>
      <c r="T176" s="82">
        <v>-0.67040985508538498</v>
      </c>
      <c r="U176" s="82">
        <v>7.1990151691414497E-2</v>
      </c>
      <c r="V176" s="253">
        <v>9.01850976399141E-2</v>
      </c>
      <c r="W176" s="253">
        <v>0.14911136778568501</v>
      </c>
    </row>
    <row r="177" spans="1:23" x14ac:dyDescent="0.2">
      <c r="A177" s="254">
        <v>41671</v>
      </c>
      <c r="B177" s="82" t="s">
        <v>869</v>
      </c>
      <c r="C177" s="82" t="s">
        <v>61</v>
      </c>
      <c r="D177" s="82">
        <v>84.733157040687601</v>
      </c>
      <c r="E177" s="82">
        <v>299.77</v>
      </c>
      <c r="F177" s="82">
        <v>274.29000000000002</v>
      </c>
      <c r="G177" s="82">
        <v>308.19</v>
      </c>
      <c r="H177" s="82">
        <v>268.7</v>
      </c>
      <c r="I177" s="82">
        <v>0.65408280551690601</v>
      </c>
      <c r="J177" s="255">
        <v>458.30588645897598</v>
      </c>
      <c r="K177" s="255">
        <v>419.35057409624898</v>
      </c>
      <c r="L177" s="255">
        <v>471.178874296267</v>
      </c>
      <c r="M177" s="255">
        <v>410.804255567692</v>
      </c>
      <c r="N177" s="82">
        <v>-0.25933645468964001</v>
      </c>
      <c r="O177" s="82">
        <v>-0.50659347256054599</v>
      </c>
      <c r="P177" s="82">
        <v>-0.32383534251118101</v>
      </c>
      <c r="Q177" s="82">
        <v>-0.13747027377026799</v>
      </c>
      <c r="R177" s="82">
        <v>-0.74817334482387698</v>
      </c>
      <c r="S177" s="82">
        <v>-0.48888339990200702</v>
      </c>
      <c r="T177" s="82">
        <v>-0.29000862824533102</v>
      </c>
      <c r="U177" s="82">
        <v>0.27395590514356399</v>
      </c>
      <c r="V177" s="253">
        <v>9.2894381858616801E-2</v>
      </c>
      <c r="W177" s="253">
        <v>0.14696687755861501</v>
      </c>
    </row>
    <row r="178" spans="1:23" x14ac:dyDescent="0.2">
      <c r="A178" s="254">
        <v>41699</v>
      </c>
      <c r="B178" s="82" t="s">
        <v>870</v>
      </c>
      <c r="C178" s="82" t="s">
        <v>62</v>
      </c>
      <c r="D178" s="82">
        <v>84.965292385359703</v>
      </c>
      <c r="E178" s="82">
        <v>299.70999999999998</v>
      </c>
      <c r="F178" s="82">
        <v>278.49</v>
      </c>
      <c r="G178" s="82">
        <v>305.56</v>
      </c>
      <c r="H178" s="82">
        <v>267.20999999999998</v>
      </c>
      <c r="I178" s="82">
        <v>0.65587473376324601</v>
      </c>
      <c r="J178" s="255">
        <v>456.96225905873598</v>
      </c>
      <c r="K178" s="255">
        <v>424.608519986879</v>
      </c>
      <c r="L178" s="255">
        <v>465.88164518363601</v>
      </c>
      <c r="M178" s="255">
        <v>407.41011392040599</v>
      </c>
      <c r="N178" s="82">
        <v>-0.29317262551910001</v>
      </c>
      <c r="O178" s="82">
        <v>1.25383061701081</v>
      </c>
      <c r="P178" s="82">
        <v>-1.1242501312358699</v>
      </c>
      <c r="Q178" s="82">
        <v>-0.82621871640438105</v>
      </c>
      <c r="R178" s="82">
        <v>-0.37832897792174902</v>
      </c>
      <c r="S178" s="82">
        <v>0.21346656948957299</v>
      </c>
      <c r="T178" s="82">
        <v>0.255708947269917</v>
      </c>
      <c r="U178" s="82">
        <v>0.62530550875028501</v>
      </c>
      <c r="V178" s="253">
        <v>7.6196631835972597E-2</v>
      </c>
      <c r="W178" s="253">
        <v>0.143520077841398</v>
      </c>
    </row>
    <row r="179" spans="1:23" x14ac:dyDescent="0.2">
      <c r="A179" s="254">
        <v>41730</v>
      </c>
      <c r="B179" s="82" t="s">
        <v>871</v>
      </c>
      <c r="C179" s="82" t="s">
        <v>1000</v>
      </c>
      <c r="D179" s="82">
        <v>84.806779253560904</v>
      </c>
      <c r="E179" s="82">
        <v>300.44</v>
      </c>
      <c r="F179" s="82">
        <v>279.45999999999998</v>
      </c>
      <c r="G179" s="82">
        <v>306.26</v>
      </c>
      <c r="H179" s="82">
        <v>267.92</v>
      </c>
      <c r="I179" s="82">
        <v>0.65465111932966102</v>
      </c>
      <c r="J179" s="255">
        <v>458.93146918871798</v>
      </c>
      <c r="K179" s="255">
        <v>426.8838649297</v>
      </c>
      <c r="L179" s="255">
        <v>467.82170068478501</v>
      </c>
      <c r="M179" s="255">
        <v>409.256155056056</v>
      </c>
      <c r="N179" s="82">
        <v>0.43093496037029899</v>
      </c>
      <c r="O179" s="82">
        <v>0.535868885271507</v>
      </c>
      <c r="P179" s="82">
        <v>0.41642668716528303</v>
      </c>
      <c r="Q179" s="82">
        <v>0.45311617767307399</v>
      </c>
      <c r="R179" s="82">
        <v>0.14123932744523099</v>
      </c>
      <c r="S179" s="82">
        <v>0.77187853312785704</v>
      </c>
      <c r="T179" s="82">
        <v>0.82894636555685997</v>
      </c>
      <c r="U179" s="82">
        <v>1.04537081741287</v>
      </c>
      <c r="V179" s="253">
        <v>7.5073355757532503E-2</v>
      </c>
      <c r="W179" s="253">
        <v>0.14310241863242701</v>
      </c>
    </row>
    <row r="180" spans="1:23" x14ac:dyDescent="0.2">
      <c r="A180" s="254">
        <v>41760</v>
      </c>
      <c r="B180" s="82" t="s">
        <v>872</v>
      </c>
      <c r="C180" s="82" t="s">
        <v>64</v>
      </c>
      <c r="D180" s="82">
        <v>84.535579061241705</v>
      </c>
      <c r="E180" s="82">
        <v>300.52</v>
      </c>
      <c r="F180" s="82">
        <v>271.08999999999997</v>
      </c>
      <c r="G180" s="82">
        <v>309.58999999999997</v>
      </c>
      <c r="H180" s="82">
        <v>268.37</v>
      </c>
      <c r="I180" s="82">
        <v>0.65255763681532797</v>
      </c>
      <c r="J180" s="255">
        <v>460.52637046227102</v>
      </c>
      <c r="K180" s="255">
        <v>415.42690592512002</v>
      </c>
      <c r="L180" s="255">
        <v>474.42552585989102</v>
      </c>
      <c r="M180" s="255">
        <v>411.25869173752102</v>
      </c>
      <c r="N180" s="82">
        <v>0.34752493141783097</v>
      </c>
      <c r="O180" s="82">
        <v>-2.6838585258937102</v>
      </c>
      <c r="P180" s="82">
        <v>1.4116115531707101</v>
      </c>
      <c r="Q180" s="82">
        <v>0.48931131681835299</v>
      </c>
      <c r="R180" s="82">
        <v>-4.8608294762553197E-2</v>
      </c>
      <c r="S180" s="82">
        <v>0.90030573275756698</v>
      </c>
      <c r="T180" s="82">
        <v>0.78555967972184804</v>
      </c>
      <c r="U180" s="82">
        <v>1.07562037436459</v>
      </c>
      <c r="V180" s="253">
        <v>0.10856173226603701</v>
      </c>
      <c r="W180" s="253">
        <v>0.15359391884338799</v>
      </c>
    </row>
    <row r="181" spans="1:23" x14ac:dyDescent="0.2">
      <c r="A181" s="254">
        <v>41791</v>
      </c>
      <c r="B181" s="82" t="s">
        <v>873</v>
      </c>
      <c r="C181" s="82" t="s">
        <v>65</v>
      </c>
      <c r="D181" s="82">
        <v>84.682072239918298</v>
      </c>
      <c r="E181" s="82">
        <v>301.27</v>
      </c>
      <c r="F181" s="82">
        <v>272.89999999999998</v>
      </c>
      <c r="G181" s="82">
        <v>309.14</v>
      </c>
      <c r="H181" s="82">
        <v>267.92</v>
      </c>
      <c r="I181" s="82">
        <v>0.65368846532030001</v>
      </c>
      <c r="J181" s="255">
        <v>460.87703238327902</v>
      </c>
      <c r="K181" s="255">
        <v>417.47715384006602</v>
      </c>
      <c r="L181" s="255">
        <v>472.91640651564001</v>
      </c>
      <c r="M181" s="255">
        <v>409.85884593928398</v>
      </c>
      <c r="N181" s="82">
        <v>7.6143722379251599E-2</v>
      </c>
      <c r="O181" s="82">
        <v>0.49352795538866201</v>
      </c>
      <c r="P181" s="82">
        <v>-0.318094044690309</v>
      </c>
      <c r="Q181" s="82">
        <v>-0.34038084212207897</v>
      </c>
      <c r="R181" s="82">
        <v>-0.191290801660393</v>
      </c>
      <c r="S181" s="82">
        <v>0.60031424523516697</v>
      </c>
      <c r="T181" s="82">
        <v>0.51913857848087097</v>
      </c>
      <c r="U181" s="82">
        <v>0.88279930822294805</v>
      </c>
      <c r="V181" s="253">
        <v>0.10395749358739501</v>
      </c>
      <c r="W181" s="253">
        <v>0.15385189608838501</v>
      </c>
    </row>
    <row r="182" spans="1:23" x14ac:dyDescent="0.2">
      <c r="A182" s="254">
        <v>41821</v>
      </c>
      <c r="B182" s="82" t="s">
        <v>874</v>
      </c>
      <c r="C182" s="82" t="s">
        <v>66</v>
      </c>
      <c r="D182" s="82">
        <v>84.914958831660599</v>
      </c>
      <c r="E182" s="82">
        <v>302.7</v>
      </c>
      <c r="F182" s="82">
        <v>273.27</v>
      </c>
      <c r="G182" s="82">
        <v>312.76</v>
      </c>
      <c r="H182" s="82">
        <v>271.25</v>
      </c>
      <c r="I182" s="82">
        <v>0.655486192687179</v>
      </c>
      <c r="J182" s="255">
        <v>461.79462416908501</v>
      </c>
      <c r="K182" s="255">
        <v>416.89665327613397</v>
      </c>
      <c r="L182" s="255">
        <v>477.14201075362701</v>
      </c>
      <c r="M182" s="255">
        <v>413.81497127804499</v>
      </c>
      <c r="N182" s="82">
        <v>0.199096878631733</v>
      </c>
      <c r="O182" s="82">
        <v>-0.13904966022523199</v>
      </c>
      <c r="P182" s="82">
        <v>0.89352033039422596</v>
      </c>
      <c r="Q182" s="82">
        <v>0.96524093061709504</v>
      </c>
      <c r="R182" s="82">
        <v>-0.18011047281069101</v>
      </c>
      <c r="S182" s="82">
        <v>0.27756542449965899</v>
      </c>
      <c r="T182" s="82">
        <v>0.59298448752682598</v>
      </c>
      <c r="U182" s="82">
        <v>0.87307403735339395</v>
      </c>
      <c r="V182" s="253">
        <v>0.107695685585685</v>
      </c>
      <c r="W182" s="253">
        <v>0.15303225806451601</v>
      </c>
    </row>
    <row r="183" spans="1:23" x14ac:dyDescent="0.2">
      <c r="A183" s="254">
        <v>41852</v>
      </c>
      <c r="B183" s="82" t="s">
        <v>875</v>
      </c>
      <c r="C183" s="82" t="s">
        <v>1001</v>
      </c>
      <c r="D183" s="82">
        <v>85.219965142135905</v>
      </c>
      <c r="E183" s="82">
        <v>303.16000000000003</v>
      </c>
      <c r="F183" s="82">
        <v>274.29000000000002</v>
      </c>
      <c r="G183" s="82">
        <v>311.69</v>
      </c>
      <c r="H183" s="82">
        <v>270.70999999999998</v>
      </c>
      <c r="I183" s="82">
        <v>0.65784063562573603</v>
      </c>
      <c r="J183" s="255">
        <v>460.84109673710799</v>
      </c>
      <c r="K183" s="255">
        <v>416.95508782168298</v>
      </c>
      <c r="L183" s="255">
        <v>473.80776303598498</v>
      </c>
      <c r="M183" s="255">
        <v>411.51304030116899</v>
      </c>
      <c r="N183" s="82">
        <v>-0.20648300826208199</v>
      </c>
      <c r="O183" s="82">
        <v>1.40165542441784E-2</v>
      </c>
      <c r="P183" s="82">
        <v>-0.69879567141365495</v>
      </c>
      <c r="Q183" s="82">
        <v>-0.55627058870453305</v>
      </c>
      <c r="R183" s="82">
        <v>-7.1948323605730599E-2</v>
      </c>
      <c r="S183" s="82">
        <v>4.5875582620413802E-2</v>
      </c>
      <c r="T183" s="82">
        <v>0.37583067219149102</v>
      </c>
      <c r="U183" s="82">
        <v>0.55064215413580497</v>
      </c>
      <c r="V183" s="253">
        <v>0.10525356374640001</v>
      </c>
      <c r="W183" s="253">
        <v>0.151379705219608</v>
      </c>
    </row>
    <row r="184" spans="1:23" x14ac:dyDescent="0.2">
      <c r="A184" s="254">
        <v>41883</v>
      </c>
      <c r="B184" s="82" t="s">
        <v>876</v>
      </c>
      <c r="C184" s="82" t="s">
        <v>68</v>
      </c>
      <c r="D184" s="82">
        <v>85.596339924274304</v>
      </c>
      <c r="E184" s="82">
        <v>302.62</v>
      </c>
      <c r="F184" s="82">
        <v>281.74</v>
      </c>
      <c r="G184" s="82">
        <v>307.62</v>
      </c>
      <c r="H184" s="82">
        <v>268.45</v>
      </c>
      <c r="I184" s="82">
        <v>0.66074599501543296</v>
      </c>
      <c r="J184" s="255">
        <v>457.99747903569403</v>
      </c>
      <c r="K184" s="255">
        <v>426.39683346611798</v>
      </c>
      <c r="L184" s="255">
        <v>465.56468343453901</v>
      </c>
      <c r="M184" s="255">
        <v>406.283204173988</v>
      </c>
      <c r="N184" s="82">
        <v>-0.61704950394981795</v>
      </c>
      <c r="O184" s="82">
        <v>2.26445147695935</v>
      </c>
      <c r="P184" s="82">
        <v>-1.73975190879663</v>
      </c>
      <c r="Q184" s="82">
        <v>-1.2708798057416999</v>
      </c>
      <c r="R184" s="82">
        <v>-5.7388211419673298E-2</v>
      </c>
      <c r="S184" s="82">
        <v>-0.12625332915023901</v>
      </c>
      <c r="T184" s="82">
        <v>0.16659399214409301</v>
      </c>
      <c r="U184" s="82">
        <v>0.49002879217159301</v>
      </c>
      <c r="V184" s="253">
        <v>7.41108823738197E-2</v>
      </c>
      <c r="W184" s="253">
        <v>0.14591171540324099</v>
      </c>
    </row>
    <row r="185" spans="1:23" x14ac:dyDescent="0.2">
      <c r="A185" s="254">
        <v>41913</v>
      </c>
      <c r="B185" s="82" t="s">
        <v>877</v>
      </c>
      <c r="C185" s="82" t="s">
        <v>69</v>
      </c>
      <c r="D185" s="82">
        <v>86.069625578460204</v>
      </c>
      <c r="E185" s="82">
        <v>299.67</v>
      </c>
      <c r="F185" s="82">
        <v>276.52999999999997</v>
      </c>
      <c r="G185" s="82">
        <v>305.89999999999998</v>
      </c>
      <c r="H185" s="82">
        <v>267.36</v>
      </c>
      <c r="I185" s="82">
        <v>0.66439944095457304</v>
      </c>
      <c r="J185" s="255">
        <v>451.03891052263702</v>
      </c>
      <c r="K185" s="255">
        <v>416.210464600477</v>
      </c>
      <c r="L185" s="255">
        <v>460.41579980937303</v>
      </c>
      <c r="M185" s="255">
        <v>402.40852643685503</v>
      </c>
      <c r="N185" s="82">
        <v>-1.51934646620946</v>
      </c>
      <c r="O185" s="82">
        <v>-2.3889410207007402</v>
      </c>
      <c r="P185" s="82">
        <v>-1.10594377287871</v>
      </c>
      <c r="Q185" s="82">
        <v>-0.95368887941368297</v>
      </c>
      <c r="R185" s="82">
        <v>-2.9180921886973201E-3</v>
      </c>
      <c r="S185" s="82">
        <v>0.228759074848428</v>
      </c>
      <c r="T185" s="82">
        <v>8.4898799438182203E-3</v>
      </c>
      <c r="U185" s="82">
        <v>0.26715207162069099</v>
      </c>
      <c r="V185" s="253">
        <v>8.3679890066177501E-2</v>
      </c>
      <c r="W185" s="253">
        <v>0.14415020945541601</v>
      </c>
    </row>
    <row r="186" spans="1:23" x14ac:dyDescent="0.2">
      <c r="A186" s="254">
        <v>41944</v>
      </c>
      <c r="B186" s="82" t="s">
        <v>878</v>
      </c>
      <c r="C186" s="82" t="s">
        <v>70</v>
      </c>
      <c r="D186" s="82">
        <v>86.763777871266299</v>
      </c>
      <c r="E186" s="82">
        <v>300.81</v>
      </c>
      <c r="F186" s="82">
        <v>277.73</v>
      </c>
      <c r="G186" s="82">
        <v>308.45</v>
      </c>
      <c r="H186" s="82">
        <v>268.74</v>
      </c>
      <c r="I186" s="82">
        <v>0.66975782833198005</v>
      </c>
      <c r="J186" s="255">
        <v>449.13248830426102</v>
      </c>
      <c r="K186" s="255">
        <v>414.67227145620899</v>
      </c>
      <c r="L186" s="255">
        <v>460.53959648099902</v>
      </c>
      <c r="M186" s="255">
        <v>401.249509347718</v>
      </c>
      <c r="N186" s="82">
        <v>-0.42267355961981301</v>
      </c>
      <c r="O186" s="82">
        <v>-0.36957099234489199</v>
      </c>
      <c r="P186" s="82">
        <v>2.6888015501946898E-2</v>
      </c>
      <c r="Q186" s="82">
        <v>-0.28802001274660399</v>
      </c>
      <c r="R186" s="82">
        <v>-0.384881801372849</v>
      </c>
      <c r="S186" s="82">
        <v>0.28123591975699502</v>
      </c>
      <c r="T186" s="82">
        <v>0.56328119289192902</v>
      </c>
      <c r="U186" s="82">
        <v>0.78421031929589702</v>
      </c>
      <c r="V186" s="253">
        <v>8.3102293594498097E-2</v>
      </c>
      <c r="W186" s="253">
        <v>0.14776363771675199</v>
      </c>
    </row>
    <row r="187" spans="1:23" x14ac:dyDescent="0.2">
      <c r="A187" s="254">
        <v>41974</v>
      </c>
      <c r="B187" s="82" t="s">
        <v>879</v>
      </c>
      <c r="C187" s="82" t="s">
        <v>998</v>
      </c>
      <c r="D187" s="82">
        <v>87.188983712963505</v>
      </c>
      <c r="E187" s="82">
        <v>300.98</v>
      </c>
      <c r="F187" s="82">
        <v>277.42</v>
      </c>
      <c r="G187" s="82">
        <v>309.20999999999998</v>
      </c>
      <c r="H187" s="82">
        <v>269.32</v>
      </c>
      <c r="I187" s="82">
        <v>0.673040130556668</v>
      </c>
      <c r="J187" s="255">
        <v>447.19473079719802</v>
      </c>
      <c r="K187" s="255">
        <v>412.18938872270098</v>
      </c>
      <c r="L187" s="255">
        <v>459.42282779520798</v>
      </c>
      <c r="M187" s="255">
        <v>400.154445140213</v>
      </c>
      <c r="N187" s="82">
        <v>-0.43144451971821601</v>
      </c>
      <c r="O187" s="82">
        <v>-0.59875783948342098</v>
      </c>
      <c r="P187" s="82">
        <v>-0.2424913502171</v>
      </c>
      <c r="Q187" s="82">
        <v>-0.27291353185327999</v>
      </c>
      <c r="R187" s="82">
        <v>-0.38315918892122303</v>
      </c>
      <c r="S187" s="82">
        <v>-0.540474983254846</v>
      </c>
      <c r="T187" s="82">
        <v>0.47857602389291798</v>
      </c>
      <c r="U187" s="82">
        <v>0.62578451766259802</v>
      </c>
      <c r="V187" s="253">
        <v>8.4925383894455905E-2</v>
      </c>
      <c r="W187" s="253">
        <v>0.14811376800831699</v>
      </c>
    </row>
    <row r="188" spans="1:23" x14ac:dyDescent="0.2">
      <c r="A188" s="254">
        <v>42005</v>
      </c>
      <c r="B188" s="82" t="s">
        <v>976</v>
      </c>
      <c r="C188" s="82" t="s">
        <v>999</v>
      </c>
      <c r="D188" s="82">
        <v>87.110102770599198</v>
      </c>
      <c r="E188" s="82">
        <v>309.92</v>
      </c>
      <c r="F188" s="82">
        <v>285.60000000000002</v>
      </c>
      <c r="G188" s="82">
        <v>321.05</v>
      </c>
      <c r="H188" s="82">
        <v>281.25</v>
      </c>
      <c r="I188" s="82">
        <v>0.67243122290014401</v>
      </c>
      <c r="J188" s="255">
        <v>460.894719705814</v>
      </c>
      <c r="K188" s="255">
        <v>424.72745207789302</v>
      </c>
      <c r="L188" s="255">
        <v>477.44659835296699</v>
      </c>
      <c r="M188" s="255">
        <v>418.25838899477401</v>
      </c>
      <c r="N188" s="82">
        <v>3.06353987762642</v>
      </c>
      <c r="O188" s="82">
        <v>3.0418209925404902</v>
      </c>
      <c r="P188" s="82">
        <v>3.9231334333682999</v>
      </c>
      <c r="Q188" s="82">
        <v>4.5242390967859896</v>
      </c>
      <c r="R188" s="82">
        <v>0.30406880253450702</v>
      </c>
      <c r="S188" s="82">
        <v>0.76910266313452402</v>
      </c>
      <c r="T188" s="82">
        <v>1.00207871939677</v>
      </c>
      <c r="U188" s="82">
        <v>1.6745572572409899</v>
      </c>
      <c r="V188" s="253">
        <v>8.5154061624649793E-2</v>
      </c>
      <c r="W188" s="253">
        <v>0.141511111111111</v>
      </c>
    </row>
    <row r="189" spans="1:23" x14ac:dyDescent="0.2">
      <c r="A189" s="254">
        <v>42036</v>
      </c>
      <c r="B189" s="82" t="s">
        <v>880</v>
      </c>
      <c r="C189" s="82" t="s">
        <v>61</v>
      </c>
      <c r="D189" s="82">
        <v>87.275377126029198</v>
      </c>
      <c r="E189" s="82">
        <v>309.82</v>
      </c>
      <c r="F189" s="82">
        <v>287.07</v>
      </c>
      <c r="G189" s="82">
        <v>320.36</v>
      </c>
      <c r="H189" s="82">
        <v>281.07</v>
      </c>
      <c r="I189" s="82">
        <v>0.67370702941857397</v>
      </c>
      <c r="J189" s="255">
        <v>459.87348576039398</v>
      </c>
      <c r="K189" s="255">
        <v>426.10509830622999</v>
      </c>
      <c r="L189" s="255">
        <v>475.51826834355398</v>
      </c>
      <c r="M189" s="255">
        <v>417.19914996667097</v>
      </c>
      <c r="N189" s="82">
        <v>-0.221576403841695</v>
      </c>
      <c r="O189" s="82">
        <v>0.32436006234057801</v>
      </c>
      <c r="P189" s="82">
        <v>-0.40388391415206998</v>
      </c>
      <c r="Q189" s="82">
        <v>-0.25324991822609499</v>
      </c>
      <c r="R189" s="82">
        <v>0.342042148646438</v>
      </c>
      <c r="S189" s="82">
        <v>1.6107106147494199</v>
      </c>
      <c r="T189" s="82">
        <v>0.92096532421317401</v>
      </c>
      <c r="U189" s="82">
        <v>1.5566767657120999</v>
      </c>
      <c r="V189" s="253">
        <v>7.9248963667398101E-2</v>
      </c>
      <c r="W189" s="253">
        <v>0.13978724161240999</v>
      </c>
    </row>
    <row r="190" spans="1:23" x14ac:dyDescent="0.2">
      <c r="A190" s="254">
        <v>42064</v>
      </c>
      <c r="B190" s="82" t="s">
        <v>881</v>
      </c>
      <c r="C190" s="82" t="s">
        <v>62</v>
      </c>
      <c r="D190" s="82">
        <v>87.630716990203695</v>
      </c>
      <c r="E190" s="82">
        <v>310.54000000000002</v>
      </c>
      <c r="F190" s="82">
        <v>289.63</v>
      </c>
      <c r="G190" s="82">
        <v>317.81</v>
      </c>
      <c r="H190" s="82">
        <v>279.07</v>
      </c>
      <c r="I190" s="82">
        <v>0.67645001343319899</v>
      </c>
      <c r="J190" s="255">
        <v>459.07309310840401</v>
      </c>
      <c r="K190" s="255">
        <v>428.16171815864999</v>
      </c>
      <c r="L190" s="255">
        <v>469.82037650796002</v>
      </c>
      <c r="M190" s="255">
        <v>412.55080857139899</v>
      </c>
      <c r="N190" s="82">
        <v>-0.17404627071862</v>
      </c>
      <c r="O190" s="82">
        <v>0.48265553747057799</v>
      </c>
      <c r="P190" s="82">
        <v>-1.1982487771588499</v>
      </c>
      <c r="Q190" s="82">
        <v>-1.11417805996075</v>
      </c>
      <c r="R190" s="82">
        <v>0.46192743663688901</v>
      </c>
      <c r="S190" s="82">
        <v>0.83681744583947704</v>
      </c>
      <c r="T190" s="82">
        <v>0.84543603832514203</v>
      </c>
      <c r="U190" s="82">
        <v>1.26179848642582</v>
      </c>
      <c r="V190" s="253">
        <v>7.2195559852225297E-2</v>
      </c>
      <c r="W190" s="253">
        <v>0.138818217651485</v>
      </c>
    </row>
    <row r="191" spans="1:23" x14ac:dyDescent="0.2">
      <c r="A191" s="254">
        <v>42095</v>
      </c>
      <c r="B191" s="82" t="s">
        <v>882</v>
      </c>
      <c r="C191" s="82" t="s">
        <v>1000</v>
      </c>
      <c r="D191" s="82">
        <v>87.403840375022497</v>
      </c>
      <c r="E191" s="82">
        <v>310.38</v>
      </c>
      <c r="F191" s="82">
        <v>289.26</v>
      </c>
      <c r="G191" s="82">
        <v>317.98</v>
      </c>
      <c r="H191" s="82">
        <v>279.48</v>
      </c>
      <c r="I191" s="82">
        <v>0.67469867903062597</v>
      </c>
      <c r="J191" s="255">
        <v>460.02757919422402</v>
      </c>
      <c r="K191" s="255">
        <v>428.724716662547</v>
      </c>
      <c r="L191" s="255">
        <v>471.29186684766898</v>
      </c>
      <c r="M191" s="255">
        <v>414.22935702429902</v>
      </c>
      <c r="N191" s="82">
        <v>0.20791592888993499</v>
      </c>
      <c r="O191" s="82">
        <v>0.13149202276150401</v>
      </c>
      <c r="P191" s="82">
        <v>0.31320275009054699</v>
      </c>
      <c r="Q191" s="82">
        <v>0.40687072186620399</v>
      </c>
      <c r="R191" s="82">
        <v>0.23883958261652299</v>
      </c>
      <c r="S191" s="82">
        <v>0.43123010356689301</v>
      </c>
      <c r="T191" s="82">
        <v>0.74177109736559599</v>
      </c>
      <c r="U191" s="82">
        <v>1.2151807387140701</v>
      </c>
      <c r="V191" s="253">
        <v>7.3013897531632302E-2</v>
      </c>
      <c r="W191" s="253">
        <v>0.137755832259911</v>
      </c>
    </row>
    <row r="192" spans="1:23" x14ac:dyDescent="0.2">
      <c r="A192" s="254">
        <v>42125</v>
      </c>
      <c r="B192" s="82" t="s">
        <v>883</v>
      </c>
      <c r="C192" s="82" t="s">
        <v>64</v>
      </c>
      <c r="D192" s="82">
        <v>86.967365827273298</v>
      </c>
      <c r="E192" s="82">
        <v>311.18</v>
      </c>
      <c r="F192" s="82">
        <v>281.57</v>
      </c>
      <c r="G192" s="82">
        <v>322.64999999999998</v>
      </c>
      <c r="H192" s="82">
        <v>280.83</v>
      </c>
      <c r="I192" s="82">
        <v>0.67132938999786396</v>
      </c>
      <c r="J192" s="255">
        <v>463.52804545171199</v>
      </c>
      <c r="K192" s="255">
        <v>419.42153016851501</v>
      </c>
      <c r="L192" s="255">
        <v>480.61354799471297</v>
      </c>
      <c r="M192" s="255">
        <v>418.31923968186999</v>
      </c>
      <c r="N192" s="82">
        <v>0.76092530443916395</v>
      </c>
      <c r="O192" s="82">
        <v>-2.1699673782406199</v>
      </c>
      <c r="P192" s="82">
        <v>1.9778998541592401</v>
      </c>
      <c r="Q192" s="82">
        <v>0.98734736884700203</v>
      </c>
      <c r="R192" s="82">
        <v>0.65179220604196797</v>
      </c>
      <c r="S192" s="82">
        <v>0.96157090126349798</v>
      </c>
      <c r="T192" s="82">
        <v>1.30431897052892</v>
      </c>
      <c r="U192" s="82">
        <v>1.7168142792361101</v>
      </c>
      <c r="V192" s="253">
        <v>0.105160350889655</v>
      </c>
      <c r="W192" s="253">
        <v>0.148915714133105</v>
      </c>
    </row>
    <row r="193" spans="1:23" x14ac:dyDescent="0.2">
      <c r="A193" s="254">
        <v>42156</v>
      </c>
      <c r="B193" s="82" t="s">
        <v>884</v>
      </c>
      <c r="C193" s="82" t="s">
        <v>65</v>
      </c>
      <c r="D193" s="82">
        <v>87.113107758879707</v>
      </c>
      <c r="E193" s="82">
        <v>312.29000000000002</v>
      </c>
      <c r="F193" s="82">
        <v>281.52999999999997</v>
      </c>
      <c r="G193" s="82">
        <v>321.39</v>
      </c>
      <c r="H193" s="82">
        <v>279.8</v>
      </c>
      <c r="I193" s="82">
        <v>0.672454419382297</v>
      </c>
      <c r="J193" s="255">
        <v>464.40322347329197</v>
      </c>
      <c r="K193" s="255">
        <v>418.66034616681901</v>
      </c>
      <c r="L193" s="255">
        <v>477.93573919139698</v>
      </c>
      <c r="M193" s="255">
        <v>416.08768109073998</v>
      </c>
      <c r="N193" s="82">
        <v>0.18880799773988199</v>
      </c>
      <c r="O193" s="82">
        <v>-0.18148424602576499</v>
      </c>
      <c r="P193" s="82">
        <v>-0.55716465224273604</v>
      </c>
      <c r="Q193" s="82">
        <v>-0.53345827287960601</v>
      </c>
      <c r="R193" s="82">
        <v>0.76510453814082602</v>
      </c>
      <c r="S193" s="82">
        <v>0.28341486854293102</v>
      </c>
      <c r="T193" s="82">
        <v>1.0613572729985199</v>
      </c>
      <c r="U193" s="82">
        <v>1.51975130295918</v>
      </c>
      <c r="V193" s="253">
        <v>0.109260114375022</v>
      </c>
      <c r="W193" s="253">
        <v>0.14864188706218701</v>
      </c>
    </row>
    <row r="194" spans="1:23" x14ac:dyDescent="0.2">
      <c r="A194" s="254">
        <v>42186</v>
      </c>
      <c r="B194" s="82" t="s">
        <v>885</v>
      </c>
      <c r="C194" s="82" t="s">
        <v>66</v>
      </c>
      <c r="D194" s="82">
        <v>87.240819760802907</v>
      </c>
      <c r="E194" s="82">
        <v>316.92</v>
      </c>
      <c r="F194" s="82">
        <v>286.75</v>
      </c>
      <c r="G194" s="82">
        <v>325.49</v>
      </c>
      <c r="H194" s="82">
        <v>283.91000000000003</v>
      </c>
      <c r="I194" s="82">
        <v>0.673440269873812</v>
      </c>
      <c r="J194" s="255">
        <v>470.59852844764401</v>
      </c>
      <c r="K194" s="255">
        <v>425.79871271097397</v>
      </c>
      <c r="L194" s="255">
        <v>483.32423016667798</v>
      </c>
      <c r="M194" s="255">
        <v>421.58156068273001</v>
      </c>
      <c r="N194" s="82">
        <v>1.3340357390323201</v>
      </c>
      <c r="O194" s="82">
        <v>1.70504959677045</v>
      </c>
      <c r="P194" s="82">
        <v>1.1274509381528699</v>
      </c>
      <c r="Q194" s="82">
        <v>1.32036583673611</v>
      </c>
      <c r="R194" s="82">
        <v>1.9064544751685699</v>
      </c>
      <c r="S194" s="82">
        <v>2.13531563875229</v>
      </c>
      <c r="T194" s="82">
        <v>1.2956770256483501</v>
      </c>
      <c r="U194" s="82">
        <v>1.8768265876649901</v>
      </c>
      <c r="V194" s="253">
        <v>0.105213600697472</v>
      </c>
      <c r="W194" s="253">
        <v>0.14645486245641201</v>
      </c>
    </row>
    <row r="195" spans="1:23" x14ac:dyDescent="0.2">
      <c r="A195" s="254">
        <v>42217</v>
      </c>
      <c r="B195" s="82" t="s">
        <v>886</v>
      </c>
      <c r="C195" s="82" t="s">
        <v>1001</v>
      </c>
      <c r="D195" s="82">
        <v>87.4248752929864</v>
      </c>
      <c r="E195" s="82">
        <v>318.01</v>
      </c>
      <c r="F195" s="82">
        <v>294.06</v>
      </c>
      <c r="G195" s="82">
        <v>324.55</v>
      </c>
      <c r="H195" s="82">
        <v>284.08999999999997</v>
      </c>
      <c r="I195" s="82">
        <v>0.67486105440569999</v>
      </c>
      <c r="J195" s="255">
        <v>471.22292496200998</v>
      </c>
      <c r="K195" s="255">
        <v>435.73413827970398</v>
      </c>
      <c r="L195" s="255">
        <v>480.913808674005</v>
      </c>
      <c r="M195" s="255">
        <v>420.96072687166202</v>
      </c>
      <c r="N195" s="82">
        <v>0.13268135716986201</v>
      </c>
      <c r="O195" s="82">
        <v>2.3333620492821199</v>
      </c>
      <c r="P195" s="82">
        <v>-0.49871728794604903</v>
      </c>
      <c r="Q195" s="82">
        <v>-0.14726303732584001</v>
      </c>
      <c r="R195" s="82">
        <v>2.2527999994810699</v>
      </c>
      <c r="S195" s="82">
        <v>4.50385449332913</v>
      </c>
      <c r="T195" s="82">
        <v>1.49977399958316</v>
      </c>
      <c r="U195" s="82">
        <v>2.2958413574401</v>
      </c>
      <c r="V195" s="253">
        <v>8.1445963408827995E-2</v>
      </c>
      <c r="W195" s="253">
        <v>0.142419655742898</v>
      </c>
    </row>
    <row r="196" spans="1:23" x14ac:dyDescent="0.2">
      <c r="A196" s="254">
        <v>42248</v>
      </c>
      <c r="B196" s="82" t="s">
        <v>887</v>
      </c>
      <c r="C196" s="82" t="s">
        <v>68</v>
      </c>
      <c r="D196" s="82">
        <v>87.752419015565806</v>
      </c>
      <c r="E196" s="82">
        <v>311.20999999999998</v>
      </c>
      <c r="F196" s="82">
        <v>289.33</v>
      </c>
      <c r="G196" s="82">
        <v>319.72000000000003</v>
      </c>
      <c r="H196" s="82">
        <v>280.02</v>
      </c>
      <c r="I196" s="82">
        <v>0.67738947096040603</v>
      </c>
      <c r="J196" s="255">
        <v>459.42550532822003</v>
      </c>
      <c r="K196" s="255">
        <v>427.125032796548</v>
      </c>
      <c r="L196" s="255">
        <v>471.98844048564803</v>
      </c>
      <c r="M196" s="255">
        <v>413.381093158986</v>
      </c>
      <c r="N196" s="82">
        <v>-2.5035750615786001</v>
      </c>
      <c r="O196" s="82">
        <v>-1.9757702522792</v>
      </c>
      <c r="P196" s="82">
        <v>-1.8559184675870699</v>
      </c>
      <c r="Q196" s="82">
        <v>-1.8005560207489599</v>
      </c>
      <c r="R196" s="82">
        <v>0.31179784996455701</v>
      </c>
      <c r="S196" s="82">
        <v>0.170779722849046</v>
      </c>
      <c r="T196" s="82">
        <v>1.3797775646810599</v>
      </c>
      <c r="U196" s="82">
        <v>1.7470298826231401</v>
      </c>
      <c r="V196" s="253">
        <v>7.5622991048284002E-2</v>
      </c>
      <c r="W196" s="253">
        <v>0.141775587458039</v>
      </c>
    </row>
    <row r="197" spans="1:23" x14ac:dyDescent="0.2">
      <c r="A197" s="254">
        <v>42278</v>
      </c>
      <c r="B197" s="82" t="s">
        <v>888</v>
      </c>
      <c r="C197" s="82" t="s">
        <v>69</v>
      </c>
      <c r="D197" s="82">
        <v>88.203918504717805</v>
      </c>
      <c r="E197" s="82">
        <v>309.87</v>
      </c>
      <c r="F197" s="82">
        <v>289.83</v>
      </c>
      <c r="G197" s="82">
        <v>318.54000000000002</v>
      </c>
      <c r="H197" s="82">
        <v>279.33999999999997</v>
      </c>
      <c r="I197" s="82">
        <v>0.68087474240393497</v>
      </c>
      <c r="J197" s="255">
        <v>455.10573487563198</v>
      </c>
      <c r="K197" s="255">
        <v>425.67300848421797</v>
      </c>
      <c r="L197" s="255">
        <v>467.83935452700803</v>
      </c>
      <c r="M197" s="255">
        <v>410.26635679529898</v>
      </c>
      <c r="N197" s="82">
        <v>-0.94025481878745598</v>
      </c>
      <c r="O197" s="82">
        <v>-0.33995298819731201</v>
      </c>
      <c r="P197" s="82">
        <v>-0.87906516404734303</v>
      </c>
      <c r="Q197" s="82">
        <v>-0.75347818640791897</v>
      </c>
      <c r="R197" s="82">
        <v>0.90165709833833796</v>
      </c>
      <c r="S197" s="82">
        <v>2.27349975278113</v>
      </c>
      <c r="T197" s="82">
        <v>1.6123588114719301</v>
      </c>
      <c r="U197" s="82">
        <v>1.9526997670802999</v>
      </c>
      <c r="V197" s="253">
        <v>6.9143980954352605E-2</v>
      </c>
      <c r="W197" s="253">
        <v>0.14033077969499599</v>
      </c>
    </row>
    <row r="198" spans="1:23" x14ac:dyDescent="0.2">
      <c r="A198" s="254">
        <v>42309</v>
      </c>
      <c r="B198" s="82" t="s">
        <v>889</v>
      </c>
      <c r="C198" s="82" t="s">
        <v>70</v>
      </c>
      <c r="D198" s="82">
        <v>88.685467876675304</v>
      </c>
      <c r="E198" s="82">
        <v>311.99</v>
      </c>
      <c r="F198" s="82">
        <v>290.98</v>
      </c>
      <c r="G198" s="82">
        <v>320.44</v>
      </c>
      <c r="H198" s="82">
        <v>280.73</v>
      </c>
      <c r="I198" s="82">
        <v>0.68459197866899801</v>
      </c>
      <c r="J198" s="255">
        <v>455.73131108924099</v>
      </c>
      <c r="K198" s="255">
        <v>425.041497806812</v>
      </c>
      <c r="L198" s="255">
        <v>468.074429710684</v>
      </c>
      <c r="M198" s="255">
        <v>410.06907581038701</v>
      </c>
      <c r="N198" s="82">
        <v>0.13745733478382999</v>
      </c>
      <c r="O198" s="82">
        <v>-0.14835581886065699</v>
      </c>
      <c r="P198" s="82">
        <v>5.0246987860558298E-2</v>
      </c>
      <c r="Q198" s="82">
        <v>-4.8086074240327702E-2</v>
      </c>
      <c r="R198" s="82">
        <v>1.46923746485019</v>
      </c>
      <c r="S198" s="82">
        <v>2.5005834883024698</v>
      </c>
      <c r="T198" s="82">
        <v>1.63608803396262</v>
      </c>
      <c r="U198" s="82">
        <v>2.1980254822008898</v>
      </c>
      <c r="V198" s="253">
        <v>7.2204275207917903E-2</v>
      </c>
      <c r="W198" s="253">
        <v>0.14145264132796601</v>
      </c>
    </row>
    <row r="199" spans="1:23" x14ac:dyDescent="0.2">
      <c r="A199" s="254">
        <v>42339</v>
      </c>
      <c r="B199" s="82" t="s">
        <v>890</v>
      </c>
      <c r="C199" s="82" t="s">
        <v>998</v>
      </c>
      <c r="D199" s="82">
        <v>89.046817717410903</v>
      </c>
      <c r="E199" s="82">
        <v>310.87</v>
      </c>
      <c r="F199" s="82">
        <v>284.74</v>
      </c>
      <c r="G199" s="82">
        <v>321.54000000000002</v>
      </c>
      <c r="H199" s="82">
        <v>280.95999999999998</v>
      </c>
      <c r="I199" s="82">
        <v>0.68738135564792902</v>
      </c>
      <c r="J199" s="255">
        <v>452.25259231387298</v>
      </c>
      <c r="K199" s="255">
        <v>414.23875940249002</v>
      </c>
      <c r="L199" s="255">
        <v>467.77527111848298</v>
      </c>
      <c r="M199" s="255">
        <v>408.73962857948902</v>
      </c>
      <c r="N199" s="82">
        <v>-0.763326699465394</v>
      </c>
      <c r="O199" s="82">
        <v>-2.5415726370397098</v>
      </c>
      <c r="P199" s="82">
        <v>-6.3912611587491105E-2</v>
      </c>
      <c r="Q199" s="82">
        <v>-0.32420080160168202</v>
      </c>
      <c r="R199" s="82">
        <v>1.13101992674614</v>
      </c>
      <c r="S199" s="82">
        <v>0.49719151823379698</v>
      </c>
      <c r="T199" s="82">
        <v>1.8180296706976899</v>
      </c>
      <c r="U199" s="82">
        <v>2.1454674672594498</v>
      </c>
      <c r="V199" s="253">
        <v>9.17679286366508E-2</v>
      </c>
      <c r="W199" s="253">
        <v>0.144433371298406</v>
      </c>
    </row>
    <row r="200" spans="1:23" x14ac:dyDescent="0.2">
      <c r="A200" s="254">
        <v>42370</v>
      </c>
      <c r="B200" s="82" t="s">
        <v>977</v>
      </c>
      <c r="C200" s="82" t="s">
        <v>999</v>
      </c>
      <c r="D200" s="82">
        <v>89.3863813931126</v>
      </c>
      <c r="E200" s="82">
        <v>320.52</v>
      </c>
      <c r="F200" s="82">
        <v>292.33999999999997</v>
      </c>
      <c r="G200" s="82">
        <v>333.27</v>
      </c>
      <c r="H200" s="82">
        <v>292</v>
      </c>
      <c r="I200" s="82">
        <v>0.690002558131249</v>
      </c>
      <c r="J200" s="255">
        <v>464.52001695192598</v>
      </c>
      <c r="K200" s="255">
        <v>423.67958865507899</v>
      </c>
      <c r="L200" s="255">
        <v>482.99820931476501</v>
      </c>
      <c r="M200" s="255">
        <v>423.18683685873702</v>
      </c>
      <c r="N200" s="82">
        <v>2.7125161572405498</v>
      </c>
      <c r="O200" s="82">
        <v>2.2790791634772898</v>
      </c>
      <c r="P200" s="82">
        <v>3.2543272669978598</v>
      </c>
      <c r="Q200" s="82">
        <v>3.5345748904888699</v>
      </c>
      <c r="R200" s="82">
        <v>0.78657816874658804</v>
      </c>
      <c r="S200" s="82">
        <v>-0.24671431471806601</v>
      </c>
      <c r="T200" s="82">
        <v>1.1627710786815699</v>
      </c>
      <c r="U200" s="82">
        <v>1.1783261241473899</v>
      </c>
      <c r="V200" s="253">
        <v>9.63946090168981E-2</v>
      </c>
      <c r="W200" s="253">
        <v>0.14133561643835599</v>
      </c>
    </row>
    <row r="201" spans="1:23" x14ac:dyDescent="0.2">
      <c r="A201" s="254">
        <v>42401</v>
      </c>
      <c r="B201" s="82" t="s">
        <v>891</v>
      </c>
      <c r="C201" s="82" t="s">
        <v>61</v>
      </c>
      <c r="D201" s="82">
        <v>89.7777811166536</v>
      </c>
      <c r="E201" s="82">
        <v>321.2</v>
      </c>
      <c r="F201" s="82">
        <v>293.27</v>
      </c>
      <c r="G201" s="82">
        <v>332.41</v>
      </c>
      <c r="H201" s="82">
        <v>292.02</v>
      </c>
      <c r="I201" s="82">
        <v>0.69302389993171198</v>
      </c>
      <c r="J201" s="255">
        <v>463.47607929777001</v>
      </c>
      <c r="K201" s="255">
        <v>423.17443890304202</v>
      </c>
      <c r="L201" s="255">
        <v>479.651567619464</v>
      </c>
      <c r="M201" s="255">
        <v>421.37074930428003</v>
      </c>
      <c r="N201" s="82">
        <v>-0.22473469733468299</v>
      </c>
      <c r="O201" s="82">
        <v>-0.11922919242843801</v>
      </c>
      <c r="P201" s="82">
        <v>-0.69288904819105901</v>
      </c>
      <c r="Q201" s="82">
        <v>-0.42914556793342001</v>
      </c>
      <c r="R201" s="82">
        <v>0.783387964065696</v>
      </c>
      <c r="S201" s="82">
        <v>-0.687778535116779</v>
      </c>
      <c r="T201" s="82">
        <v>0.86921987041808102</v>
      </c>
      <c r="U201" s="82">
        <v>0.99990600123294204</v>
      </c>
      <c r="V201" s="253">
        <v>9.5236471510894399E-2</v>
      </c>
      <c r="W201" s="253">
        <v>0.13831244435312701</v>
      </c>
    </row>
    <row r="202" spans="1:23" x14ac:dyDescent="0.2">
      <c r="A202" s="254">
        <v>42430</v>
      </c>
      <c r="B202" s="82" t="s">
        <v>892</v>
      </c>
      <c r="C202" s="82" t="s">
        <v>62</v>
      </c>
      <c r="D202" s="82">
        <v>89.910000600997606</v>
      </c>
      <c r="E202" s="82">
        <v>323.32</v>
      </c>
      <c r="F202" s="82">
        <v>297.91000000000003</v>
      </c>
      <c r="G202" s="82">
        <v>329.88</v>
      </c>
      <c r="H202" s="82">
        <v>290.64</v>
      </c>
      <c r="I202" s="82">
        <v>0.69404454514645597</v>
      </c>
      <c r="J202" s="255">
        <v>465.849061506238</v>
      </c>
      <c r="K202" s="255">
        <v>429.23757860114802</v>
      </c>
      <c r="L202" s="255">
        <v>475.30090439712302</v>
      </c>
      <c r="M202" s="255">
        <v>418.76274661689001</v>
      </c>
      <c r="N202" s="82">
        <v>0.51199669507495704</v>
      </c>
      <c r="O202" s="82">
        <v>1.4327755036016401</v>
      </c>
      <c r="P202" s="82">
        <v>-0.90704659716507297</v>
      </c>
      <c r="Q202" s="82">
        <v>-0.618933016042578</v>
      </c>
      <c r="R202" s="82">
        <v>1.4760107920839001</v>
      </c>
      <c r="S202" s="82">
        <v>0.251274319228112</v>
      </c>
      <c r="T202" s="82">
        <v>1.1665155798259901</v>
      </c>
      <c r="U202" s="82">
        <v>1.50573890934833</v>
      </c>
      <c r="V202" s="253">
        <v>8.5294216374072598E-2</v>
      </c>
      <c r="W202" s="253">
        <v>0.13501238645747299</v>
      </c>
    </row>
    <row r="203" spans="1:23" x14ac:dyDescent="0.2">
      <c r="A203" s="254">
        <v>42461</v>
      </c>
      <c r="B203" s="82" t="s">
        <v>893</v>
      </c>
      <c r="C203" s="82" t="s">
        <v>1000</v>
      </c>
      <c r="D203" s="82">
        <v>89.625277961415904</v>
      </c>
      <c r="E203" s="82">
        <v>321.99</v>
      </c>
      <c r="F203" s="82">
        <v>296.14</v>
      </c>
      <c r="G203" s="82">
        <v>329</v>
      </c>
      <c r="H203" s="82">
        <v>290.05</v>
      </c>
      <c r="I203" s="82">
        <v>0.69184667846243297</v>
      </c>
      <c r="J203" s="255">
        <v>465.40658504799597</v>
      </c>
      <c r="K203" s="255">
        <v>428.042815292753</v>
      </c>
      <c r="L203" s="255">
        <v>475.53888779400199</v>
      </c>
      <c r="M203" s="255">
        <v>419.240286944226</v>
      </c>
      <c r="N203" s="82">
        <v>-9.4982794815745605E-2</v>
      </c>
      <c r="O203" s="82">
        <v>-0.27834545900872198</v>
      </c>
      <c r="P203" s="82">
        <v>5.0070049242023601E-2</v>
      </c>
      <c r="Q203" s="82">
        <v>0.114036009934892</v>
      </c>
      <c r="R203" s="82">
        <v>1.1692789947928</v>
      </c>
      <c r="S203" s="82">
        <v>-0.159053430626133</v>
      </c>
      <c r="T203" s="82">
        <v>0.90114454440732805</v>
      </c>
      <c r="U203" s="82">
        <v>1.20969936943247</v>
      </c>
      <c r="V203" s="253">
        <v>8.7289795367056403E-2</v>
      </c>
      <c r="W203" s="253">
        <v>0.13428719186347199</v>
      </c>
    </row>
    <row r="204" spans="1:23" x14ac:dyDescent="0.2">
      <c r="A204" s="254">
        <v>42491</v>
      </c>
      <c r="B204" s="82" t="s">
        <v>894</v>
      </c>
      <c r="C204" s="82" t="s">
        <v>64</v>
      </c>
      <c r="D204" s="82">
        <v>89.225614520103406</v>
      </c>
      <c r="E204" s="82">
        <v>324.94</v>
      </c>
      <c r="F204" s="82">
        <v>291.2</v>
      </c>
      <c r="G204" s="82">
        <v>334.69</v>
      </c>
      <c r="H204" s="82">
        <v>293.44</v>
      </c>
      <c r="I204" s="82">
        <v>0.68876154633604902</v>
      </c>
      <c r="J204" s="255">
        <v>471.77430524186201</v>
      </c>
      <c r="K204" s="255">
        <v>422.78783063467199</v>
      </c>
      <c r="L204" s="255">
        <v>485.93014778543397</v>
      </c>
      <c r="M204" s="255">
        <v>426.04004471647698</v>
      </c>
      <c r="N204" s="82">
        <v>1.3682058652456399</v>
      </c>
      <c r="O204" s="82">
        <v>-1.22767734215726</v>
      </c>
      <c r="P204" s="82">
        <v>2.18515462313424</v>
      </c>
      <c r="Q204" s="82">
        <v>1.62192374731294</v>
      </c>
      <c r="R204" s="82">
        <v>1.77902068085527</v>
      </c>
      <c r="S204" s="82">
        <v>0.80260554693132302</v>
      </c>
      <c r="T204" s="82">
        <v>1.10621096989532</v>
      </c>
      <c r="U204" s="82">
        <v>1.8456729459727499</v>
      </c>
      <c r="V204" s="253">
        <v>0.11586538461538499</v>
      </c>
      <c r="W204" s="253">
        <v>0.14057388222464601</v>
      </c>
    </row>
    <row r="205" spans="1:23" x14ac:dyDescent="0.2">
      <c r="A205" s="254">
        <v>42522</v>
      </c>
      <c r="B205" s="82" t="s">
        <v>895</v>
      </c>
      <c r="C205" s="82" t="s">
        <v>65</v>
      </c>
      <c r="D205" s="82">
        <v>89.324027886291205</v>
      </c>
      <c r="E205" s="82">
        <v>325.77999999999997</v>
      </c>
      <c r="F205" s="82">
        <v>292.32</v>
      </c>
      <c r="G205" s="82">
        <v>333.91</v>
      </c>
      <c r="H205" s="82">
        <v>292.72000000000003</v>
      </c>
      <c r="I205" s="82">
        <v>0.68952123112656805</v>
      </c>
      <c r="J205" s="255">
        <v>472.472761234237</v>
      </c>
      <c r="K205" s="255">
        <v>423.946336681172</v>
      </c>
      <c r="L205" s="255">
        <v>484.26355118093198</v>
      </c>
      <c r="M205" s="255">
        <v>424.52644934767602</v>
      </c>
      <c r="N205" s="82">
        <v>0.14804875649527799</v>
      </c>
      <c r="O205" s="82">
        <v>0.27401593956972697</v>
      </c>
      <c r="P205" s="82">
        <v>-0.34297040677490098</v>
      </c>
      <c r="Q205" s="82">
        <v>-0.35527068114180599</v>
      </c>
      <c r="R205" s="82">
        <v>1.73761450245593</v>
      </c>
      <c r="S205" s="82">
        <v>1.2625964132381799</v>
      </c>
      <c r="T205" s="82">
        <v>1.3239880324164699</v>
      </c>
      <c r="U205" s="82">
        <v>2.0281225906074698</v>
      </c>
      <c r="V205" s="253">
        <v>0.114463601532567</v>
      </c>
      <c r="W205" s="253">
        <v>0.14071467614102201</v>
      </c>
    </row>
    <row r="206" spans="1:23" x14ac:dyDescent="0.2">
      <c r="A206" s="254">
        <v>42552</v>
      </c>
      <c r="B206" s="82" t="s">
        <v>896</v>
      </c>
      <c r="C206" s="82" t="s">
        <v>66</v>
      </c>
      <c r="D206" s="82">
        <v>89.556914478033505</v>
      </c>
      <c r="E206" s="82">
        <v>327.23</v>
      </c>
      <c r="F206" s="82">
        <v>293.08999999999997</v>
      </c>
      <c r="G206" s="82">
        <v>337.19</v>
      </c>
      <c r="H206" s="82">
        <v>295.08</v>
      </c>
      <c r="I206" s="82">
        <v>0.69131895849344605</v>
      </c>
      <c r="J206" s="255">
        <v>473.341568287256</v>
      </c>
      <c r="K206" s="255">
        <v>423.95770635122602</v>
      </c>
      <c r="L206" s="255">
        <v>487.74881096103599</v>
      </c>
      <c r="M206" s="255">
        <v>426.83626186536497</v>
      </c>
      <c r="N206" s="82">
        <v>0.18388510921749601</v>
      </c>
      <c r="O206" s="82">
        <v>2.6818653849458602E-3</v>
      </c>
      <c r="P206" s="82">
        <v>0.71970309795237297</v>
      </c>
      <c r="Q206" s="82">
        <v>0.54409154511765301</v>
      </c>
      <c r="R206" s="82">
        <v>0.58288321654125197</v>
      </c>
      <c r="S206" s="82">
        <v>-0.43236541229228997</v>
      </c>
      <c r="T206" s="82">
        <v>0.91544775084655405</v>
      </c>
      <c r="U206" s="82">
        <v>1.2464257625797599</v>
      </c>
      <c r="V206" s="253">
        <v>0.116482991572555</v>
      </c>
      <c r="W206" s="253">
        <v>0.14270706249152801</v>
      </c>
    </row>
    <row r="207" spans="1:23" x14ac:dyDescent="0.2">
      <c r="A207" s="254">
        <v>42583</v>
      </c>
      <c r="B207" s="82" t="s">
        <v>897</v>
      </c>
      <c r="C207" s="82" t="s">
        <v>1001</v>
      </c>
      <c r="D207" s="82">
        <v>89.809333493599397</v>
      </c>
      <c r="E207" s="82">
        <v>327.8</v>
      </c>
      <c r="F207" s="82">
        <v>298.11</v>
      </c>
      <c r="G207" s="82">
        <v>335.83</v>
      </c>
      <c r="H207" s="82">
        <v>294.95</v>
      </c>
      <c r="I207" s="82">
        <v>0.69326746299432196</v>
      </c>
      <c r="J207" s="255">
        <v>472.83338321430102</v>
      </c>
      <c r="K207" s="255">
        <v>430.00719911535998</v>
      </c>
      <c r="L207" s="255">
        <v>484.41621441384501</v>
      </c>
      <c r="M207" s="255">
        <v>425.449073761617</v>
      </c>
      <c r="N207" s="82">
        <v>-0.107361175734866</v>
      </c>
      <c r="O207" s="82">
        <v>1.42690949439248</v>
      </c>
      <c r="P207" s="82">
        <v>-0.68326082448541003</v>
      </c>
      <c r="Q207" s="82">
        <v>-0.32499303074343699</v>
      </c>
      <c r="R207" s="82">
        <v>0.34176143964568301</v>
      </c>
      <c r="S207" s="82">
        <v>-1.3143195956492399</v>
      </c>
      <c r="T207" s="82">
        <v>0.72828138362204298</v>
      </c>
      <c r="U207" s="82">
        <v>1.0662151130603099</v>
      </c>
      <c r="V207" s="253">
        <v>9.9594109556875102E-2</v>
      </c>
      <c r="W207" s="253">
        <v>0.13859976267163901</v>
      </c>
    </row>
    <row r="208" spans="1:23" x14ac:dyDescent="0.2">
      <c r="A208" s="254">
        <v>42614</v>
      </c>
      <c r="B208" s="82" t="s">
        <v>898</v>
      </c>
      <c r="C208" s="82" t="s">
        <v>68</v>
      </c>
      <c r="D208" s="82">
        <v>90.357743854798997</v>
      </c>
      <c r="E208" s="82">
        <v>324.25</v>
      </c>
      <c r="F208" s="82">
        <v>298.97000000000003</v>
      </c>
      <c r="G208" s="82">
        <v>331.25</v>
      </c>
      <c r="H208" s="82">
        <v>291.29000000000002</v>
      </c>
      <c r="I208" s="82">
        <v>0.69750082098729405</v>
      </c>
      <c r="J208" s="255">
        <v>464.87400479476503</v>
      </c>
      <c r="K208" s="255">
        <v>428.63031985656397</v>
      </c>
      <c r="L208" s="255">
        <v>474.90983527607102</v>
      </c>
      <c r="M208" s="255">
        <v>417.619580128503</v>
      </c>
      <c r="N208" s="82">
        <v>-1.6833368163279401</v>
      </c>
      <c r="O208" s="82">
        <v>-0.320199117974929</v>
      </c>
      <c r="P208" s="82">
        <v>-1.9624403260897201</v>
      </c>
      <c r="Q208" s="82">
        <v>-1.8402892651495899</v>
      </c>
      <c r="R208" s="82">
        <v>1.1859375248775199</v>
      </c>
      <c r="S208" s="82">
        <v>0.35242304815530401</v>
      </c>
      <c r="T208" s="82">
        <v>0.61895473275090895</v>
      </c>
      <c r="U208" s="82">
        <v>1.0253219219890499</v>
      </c>
      <c r="V208" s="253">
        <v>8.4556978961099802E-2</v>
      </c>
      <c r="W208" s="253">
        <v>0.13718287617151301</v>
      </c>
    </row>
    <row r="209" spans="1:23" x14ac:dyDescent="0.2">
      <c r="A209" s="254">
        <v>42644</v>
      </c>
      <c r="B209" s="82" t="s">
        <v>899</v>
      </c>
      <c r="C209" s="82" t="s">
        <v>69</v>
      </c>
      <c r="D209" s="82">
        <v>90.906154215998598</v>
      </c>
      <c r="E209" s="82">
        <v>322.02999999999997</v>
      </c>
      <c r="F209" s="82">
        <v>296.68</v>
      </c>
      <c r="G209" s="82">
        <v>329.88</v>
      </c>
      <c r="H209" s="82">
        <v>290.2</v>
      </c>
      <c r="I209" s="82">
        <v>0.70173417898026602</v>
      </c>
      <c r="J209" s="255">
        <v>458.90596417572499</v>
      </c>
      <c r="K209" s="255">
        <v>422.78117396408499</v>
      </c>
      <c r="L209" s="255">
        <v>470.09253629254499</v>
      </c>
      <c r="M209" s="255">
        <v>413.54690806383098</v>
      </c>
      <c r="N209" s="82">
        <v>-1.2837974499509599</v>
      </c>
      <c r="O209" s="82">
        <v>-1.36461319265447</v>
      </c>
      <c r="P209" s="82">
        <v>-1.01436075349454</v>
      </c>
      <c r="Q209" s="82">
        <v>-0.97521099547565004</v>
      </c>
      <c r="R209" s="82">
        <v>0.83502118494092104</v>
      </c>
      <c r="S209" s="82">
        <v>-0.67935585825156197</v>
      </c>
      <c r="T209" s="82">
        <v>0.48161441395087001</v>
      </c>
      <c r="U209" s="82">
        <v>0.79961498528846597</v>
      </c>
      <c r="V209" s="253">
        <v>8.5445597950653707E-2</v>
      </c>
      <c r="W209" s="253">
        <v>0.136733287388008</v>
      </c>
    </row>
    <row r="210" spans="1:23" x14ac:dyDescent="0.2">
      <c r="A210" s="254">
        <v>42675</v>
      </c>
      <c r="B210" s="82" t="s">
        <v>900</v>
      </c>
      <c r="C210" s="82" t="s">
        <v>70</v>
      </c>
      <c r="D210" s="82">
        <v>91.616833944347604</v>
      </c>
      <c r="E210" s="82">
        <v>325.04000000000002</v>
      </c>
      <c r="F210" s="82">
        <v>299.99</v>
      </c>
      <c r="G210" s="82">
        <v>332.15</v>
      </c>
      <c r="H210" s="82">
        <v>292.11</v>
      </c>
      <c r="I210" s="82">
        <v>0.70722014700951497</v>
      </c>
      <c r="J210" s="255">
        <v>459.60229127299903</v>
      </c>
      <c r="K210" s="255">
        <v>424.18192025285202</v>
      </c>
      <c r="L210" s="255">
        <v>469.65573789787902</v>
      </c>
      <c r="M210" s="255">
        <v>413.03970374032599</v>
      </c>
      <c r="N210" s="82">
        <v>0.15173633633727099</v>
      </c>
      <c r="O210" s="82">
        <v>0.33131709144786903</v>
      </c>
      <c r="P210" s="82">
        <v>-9.29175345158684E-2</v>
      </c>
      <c r="Q210" s="82">
        <v>-0.122647349941329</v>
      </c>
      <c r="R210" s="82">
        <v>0.849399654920724</v>
      </c>
      <c r="S210" s="82">
        <v>-0.20223379561666899</v>
      </c>
      <c r="T210" s="82">
        <v>0.33783263661122398</v>
      </c>
      <c r="U210" s="82">
        <v>0.72442134878585296</v>
      </c>
      <c r="V210" s="253">
        <v>8.3502783426114197E-2</v>
      </c>
      <c r="W210" s="253">
        <v>0.137071651090342</v>
      </c>
    </row>
    <row r="211" spans="1:23" x14ac:dyDescent="0.2">
      <c r="A211" s="254">
        <v>42705</v>
      </c>
      <c r="B211" s="82" t="s">
        <v>901</v>
      </c>
      <c r="C211" s="82" t="s">
        <v>998</v>
      </c>
      <c r="D211" s="82">
        <v>92.039034797764302</v>
      </c>
      <c r="E211" s="82">
        <v>325.89999999999998</v>
      </c>
      <c r="F211" s="82">
        <v>300.19</v>
      </c>
      <c r="G211" s="82">
        <v>333.76</v>
      </c>
      <c r="H211" s="82">
        <v>292.88</v>
      </c>
      <c r="I211" s="82">
        <v>0.71047925275205004</v>
      </c>
      <c r="J211" s="255">
        <v>458.704457220422</v>
      </c>
      <c r="K211" s="255">
        <v>422.51761587296198</v>
      </c>
      <c r="L211" s="255">
        <v>469.76741221812802</v>
      </c>
      <c r="M211" s="255">
        <v>412.22878622496802</v>
      </c>
      <c r="N211" s="82">
        <v>-0.19535021248260301</v>
      </c>
      <c r="O211" s="82">
        <v>-0.392356274613748</v>
      </c>
      <c r="P211" s="82">
        <v>2.37779103369418E-2</v>
      </c>
      <c r="Q211" s="82">
        <v>-0.19632919257266401</v>
      </c>
      <c r="R211" s="82">
        <v>1.4266065062311699</v>
      </c>
      <c r="S211" s="82">
        <v>1.9985711820915899</v>
      </c>
      <c r="T211" s="82">
        <v>0.42587567634393397</v>
      </c>
      <c r="U211" s="82">
        <v>0.85363820914681199</v>
      </c>
      <c r="V211" s="253">
        <v>8.5645757686798399E-2</v>
      </c>
      <c r="W211" s="253">
        <v>0.13957934990439799</v>
      </c>
    </row>
    <row r="212" spans="1:23" x14ac:dyDescent="0.2">
      <c r="A212" s="254">
        <v>42736</v>
      </c>
      <c r="B212" s="82" t="s">
        <v>978</v>
      </c>
      <c r="C212" s="82" t="s">
        <v>999</v>
      </c>
      <c r="D212" s="82">
        <v>93.603882444858499</v>
      </c>
      <c r="E212" s="82">
        <v>335.89</v>
      </c>
      <c r="F212" s="82">
        <v>307.48</v>
      </c>
      <c r="G212" s="82">
        <v>346.51</v>
      </c>
      <c r="H212" s="82">
        <v>304.77999999999997</v>
      </c>
      <c r="I212" s="82">
        <v>0.72255882083336698</v>
      </c>
      <c r="J212" s="255">
        <v>464.86180822289299</v>
      </c>
      <c r="K212" s="255">
        <v>425.54320995675698</v>
      </c>
      <c r="L212" s="255">
        <v>479.559573572641</v>
      </c>
      <c r="M212" s="255">
        <v>421.80648995258298</v>
      </c>
      <c r="N212" s="82">
        <v>1.34233511481052</v>
      </c>
      <c r="O212" s="82">
        <v>0.71608708610722005</v>
      </c>
      <c r="P212" s="82">
        <v>2.0844701228373501</v>
      </c>
      <c r="Q212" s="82">
        <v>2.3233951746368402</v>
      </c>
      <c r="R212" s="82">
        <v>7.3579449430249994E-2</v>
      </c>
      <c r="S212" s="82">
        <v>0.43986572673777602</v>
      </c>
      <c r="T212" s="82">
        <v>-0.71193550531002403</v>
      </c>
      <c r="U212" s="82">
        <v>-0.32617907409407998</v>
      </c>
      <c r="V212" s="253">
        <v>9.2396253414856105E-2</v>
      </c>
      <c r="W212" s="253">
        <v>0.13691843296804301</v>
      </c>
    </row>
    <row r="213" spans="1:23" x14ac:dyDescent="0.2">
      <c r="A213" s="254">
        <v>42767</v>
      </c>
      <c r="B213" s="82" t="s">
        <v>902</v>
      </c>
      <c r="C213" s="82" t="s">
        <v>61</v>
      </c>
      <c r="D213" s="82">
        <v>94.1447803353567</v>
      </c>
      <c r="E213" s="82">
        <v>336.62</v>
      </c>
      <c r="F213" s="82">
        <v>308.08999999999997</v>
      </c>
      <c r="G213" s="82">
        <v>346.74</v>
      </c>
      <c r="H213" s="82">
        <v>305.18</v>
      </c>
      <c r="I213" s="82">
        <v>0.72673418762095598</v>
      </c>
      <c r="J213" s="255">
        <v>463.19549256649498</v>
      </c>
      <c r="K213" s="255">
        <v>423.93767246393998</v>
      </c>
      <c r="L213" s="255">
        <v>477.12080414861401</v>
      </c>
      <c r="M213" s="255">
        <v>419.93345737461499</v>
      </c>
      <c r="N213" s="82">
        <v>-0.35845398071482298</v>
      </c>
      <c r="O213" s="82">
        <v>-0.37729129621885099</v>
      </c>
      <c r="P213" s="82">
        <v>-0.50854358007266198</v>
      </c>
      <c r="Q213" s="82">
        <v>-0.44405020372705301</v>
      </c>
      <c r="R213" s="82">
        <v>-6.0539635983047901E-2</v>
      </c>
      <c r="S213" s="82">
        <v>0.18035908853006899</v>
      </c>
      <c r="T213" s="82">
        <v>-0.52762539345181403</v>
      </c>
      <c r="U213" s="82">
        <v>-0.34109912281250498</v>
      </c>
      <c r="V213" s="253">
        <v>9.2602810866954793E-2</v>
      </c>
      <c r="W213" s="253">
        <v>0.136181925421063</v>
      </c>
    </row>
    <row r="214" spans="1:23" x14ac:dyDescent="0.2">
      <c r="A214" s="254">
        <v>42795</v>
      </c>
      <c r="B214" s="82" t="s">
        <v>903</v>
      </c>
      <c r="C214" s="82" t="s">
        <v>62</v>
      </c>
      <c r="D214" s="82">
        <v>94.722489332291602</v>
      </c>
      <c r="E214" s="82">
        <v>336.77</v>
      </c>
      <c r="F214" s="82">
        <v>309.07</v>
      </c>
      <c r="G214" s="82">
        <v>344.88</v>
      </c>
      <c r="H214" s="82">
        <v>303.77</v>
      </c>
      <c r="I214" s="82">
        <v>0.73119371131492195</v>
      </c>
      <c r="J214" s="255">
        <v>460.57562420002102</v>
      </c>
      <c r="K214" s="255">
        <v>422.69236621878503</v>
      </c>
      <c r="L214" s="255">
        <v>471.66707626600697</v>
      </c>
      <c r="M214" s="255">
        <v>415.44394501660003</v>
      </c>
      <c r="N214" s="82">
        <v>-0.56560748291351004</v>
      </c>
      <c r="O214" s="82">
        <v>-0.293747483661078</v>
      </c>
      <c r="P214" s="82">
        <v>-1.1430496920667299</v>
      </c>
      <c r="Q214" s="82">
        <v>-1.0691008966237801</v>
      </c>
      <c r="R214" s="82">
        <v>-1.1320055661733901</v>
      </c>
      <c r="S214" s="82">
        <v>-1.52484607794434</v>
      </c>
      <c r="T214" s="82">
        <v>-0.76453213059313196</v>
      </c>
      <c r="U214" s="82">
        <v>-0.79252551166559804</v>
      </c>
      <c r="V214" s="253">
        <v>8.9623709839195001E-2</v>
      </c>
      <c r="W214" s="253">
        <v>0.13533265299404201</v>
      </c>
    </row>
    <row r="215" spans="1:23" x14ac:dyDescent="0.2">
      <c r="A215" s="254">
        <v>42826</v>
      </c>
      <c r="B215" s="82" t="s">
        <v>904</v>
      </c>
      <c r="C215" s="82" t="s">
        <v>1000</v>
      </c>
      <c r="D215" s="82">
        <v>94.838932628162794</v>
      </c>
      <c r="E215" s="82">
        <v>338.45</v>
      </c>
      <c r="F215" s="82">
        <v>309.64999999999998</v>
      </c>
      <c r="G215" s="82">
        <v>345.41</v>
      </c>
      <c r="H215" s="82">
        <v>303.95999999999998</v>
      </c>
      <c r="I215" s="82">
        <v>0.732092574998362</v>
      </c>
      <c r="J215" s="255">
        <v>462.30492093265298</v>
      </c>
      <c r="K215" s="255">
        <v>422.96563382123202</v>
      </c>
      <c r="L215" s="255">
        <v>471.81191531791302</v>
      </c>
      <c r="M215" s="255">
        <v>415.19339272178797</v>
      </c>
      <c r="N215" s="82">
        <v>0.37546423253205202</v>
      </c>
      <c r="O215" s="82">
        <v>6.4649287350770898E-2</v>
      </c>
      <c r="P215" s="82">
        <v>3.0707899532189699E-2</v>
      </c>
      <c r="Q215" s="82">
        <v>-6.0309531001012703E-2</v>
      </c>
      <c r="R215" s="82">
        <v>-0.66644181990320694</v>
      </c>
      <c r="S215" s="82">
        <v>-1.18613869690782</v>
      </c>
      <c r="T215" s="82">
        <v>-0.78373663474258204</v>
      </c>
      <c r="U215" s="82">
        <v>-0.96529230335541405</v>
      </c>
      <c r="V215" s="253">
        <v>9.3008235104149906E-2</v>
      </c>
      <c r="W215" s="253">
        <v>0.136366627187788</v>
      </c>
    </row>
    <row r="216" spans="1:23" x14ac:dyDescent="0.2">
      <c r="A216" s="254">
        <v>42856</v>
      </c>
      <c r="B216" s="82" t="s">
        <v>905</v>
      </c>
      <c r="C216" s="82" t="s">
        <v>64</v>
      </c>
      <c r="D216" s="82">
        <v>94.725494320572096</v>
      </c>
      <c r="E216" s="82">
        <v>342</v>
      </c>
      <c r="F216" s="82">
        <v>306.01</v>
      </c>
      <c r="G216" s="82">
        <v>351.7</v>
      </c>
      <c r="H216" s="82">
        <v>308.14</v>
      </c>
      <c r="I216" s="82">
        <v>0.73121690779707504</v>
      </c>
      <c r="J216" s="255">
        <v>467.713473735636</v>
      </c>
      <c r="K216" s="255">
        <v>418.49415233287101</v>
      </c>
      <c r="L216" s="255">
        <v>480.979031324044</v>
      </c>
      <c r="M216" s="255">
        <v>421.40710466929499</v>
      </c>
      <c r="N216" s="82">
        <v>1.1699102817403599</v>
      </c>
      <c r="O216" s="82">
        <v>-1.05717371124552</v>
      </c>
      <c r="P216" s="82">
        <v>1.9429598338893499</v>
      </c>
      <c r="Q216" s="82">
        <v>1.49658257005796</v>
      </c>
      <c r="R216" s="82">
        <v>-0.86075724368768203</v>
      </c>
      <c r="S216" s="82">
        <v>-1.0155633607891299</v>
      </c>
      <c r="T216" s="82">
        <v>-1.0188946876323399</v>
      </c>
      <c r="U216" s="82">
        <v>-1.087442390601</v>
      </c>
      <c r="V216" s="253">
        <v>0.117610535603412</v>
      </c>
      <c r="W216" s="253">
        <v>0.141364314921789</v>
      </c>
    </row>
    <row r="217" spans="1:23" x14ac:dyDescent="0.2">
      <c r="A217" s="254">
        <v>42887</v>
      </c>
      <c r="B217" s="82" t="s">
        <v>906</v>
      </c>
      <c r="C217" s="82" t="s">
        <v>65</v>
      </c>
      <c r="D217" s="82">
        <v>94.963639641805401</v>
      </c>
      <c r="E217" s="82">
        <v>341.23</v>
      </c>
      <c r="F217" s="82">
        <v>304.36</v>
      </c>
      <c r="G217" s="82">
        <v>350.49</v>
      </c>
      <c r="H217" s="82">
        <v>306.54000000000002</v>
      </c>
      <c r="I217" s="82">
        <v>0.73305522900772202</v>
      </c>
      <c r="J217" s="255">
        <v>465.49016567536898</v>
      </c>
      <c r="K217" s="255">
        <v>415.19381890500603</v>
      </c>
      <c r="L217" s="255">
        <v>478.12222890003801</v>
      </c>
      <c r="M217" s="255">
        <v>418.16767396221798</v>
      </c>
      <c r="N217" s="82">
        <v>-0.47535685523646398</v>
      </c>
      <c r="O217" s="82">
        <v>-0.78862115742057703</v>
      </c>
      <c r="P217" s="82">
        <v>-0.59395571073894704</v>
      </c>
      <c r="Q217" s="82">
        <v>-0.76871762986037195</v>
      </c>
      <c r="R217" s="82">
        <v>-1.4778831991558199</v>
      </c>
      <c r="S217" s="82">
        <v>-2.0645343570330801</v>
      </c>
      <c r="T217" s="82">
        <v>-1.2681776825693301</v>
      </c>
      <c r="U217" s="82">
        <v>-1.4978514048369</v>
      </c>
      <c r="V217" s="253">
        <v>0.12113944013668</v>
      </c>
      <c r="W217" s="253">
        <v>0.14337443726756699</v>
      </c>
    </row>
    <row r="218" spans="1:23" x14ac:dyDescent="0.2">
      <c r="A218" s="254">
        <v>42917</v>
      </c>
      <c r="B218" s="82" t="s">
        <v>907</v>
      </c>
      <c r="C218" s="82" t="s">
        <v>66</v>
      </c>
      <c r="D218" s="82">
        <v>95.322735741330604</v>
      </c>
      <c r="E218" s="82">
        <v>345.26</v>
      </c>
      <c r="F218" s="82">
        <v>306.55</v>
      </c>
      <c r="G218" s="82">
        <v>354.1</v>
      </c>
      <c r="H218" s="82">
        <v>308.86</v>
      </c>
      <c r="I218" s="82">
        <v>0.73582720862503803</v>
      </c>
      <c r="J218" s="255">
        <v>469.21341852138102</v>
      </c>
      <c r="K218" s="255">
        <v>416.60595912567197</v>
      </c>
      <c r="L218" s="255">
        <v>481.22710855129799</v>
      </c>
      <c r="M218" s="255">
        <v>419.745283104078</v>
      </c>
      <c r="N218" s="82">
        <v>0.79985639237099004</v>
      </c>
      <c r="O218" s="82">
        <v>0.34011590644342798</v>
      </c>
      <c r="P218" s="82">
        <v>0.64939035744127105</v>
      </c>
      <c r="Q218" s="82">
        <v>0.37726712036634202</v>
      </c>
      <c r="R218" s="82">
        <v>-0.87212914361430904</v>
      </c>
      <c r="S218" s="82">
        <v>-1.7340756201430401</v>
      </c>
      <c r="T218" s="82">
        <v>-1.33710267727511</v>
      </c>
      <c r="U218" s="82">
        <v>-1.6612878039691601</v>
      </c>
      <c r="V218" s="253">
        <v>0.12627630076659599</v>
      </c>
      <c r="W218" s="253">
        <v>0.14647413067409201</v>
      </c>
    </row>
    <row r="219" spans="1:23" x14ac:dyDescent="0.2">
      <c r="A219" s="254">
        <v>42948</v>
      </c>
      <c r="B219" s="82" t="s">
        <v>908</v>
      </c>
      <c r="C219" s="82" t="s">
        <v>1001</v>
      </c>
      <c r="D219" s="82">
        <v>95.793767654306095</v>
      </c>
      <c r="E219" s="82">
        <v>344.02</v>
      </c>
      <c r="F219" s="82">
        <v>305.91000000000003</v>
      </c>
      <c r="G219" s="82">
        <v>352.76</v>
      </c>
      <c r="H219" s="82">
        <v>308.12</v>
      </c>
      <c r="I219" s="82">
        <v>0.73946325720256401</v>
      </c>
      <c r="J219" s="255">
        <v>465.22933580425502</v>
      </c>
      <c r="K219" s="255">
        <v>413.69195429300601</v>
      </c>
      <c r="L219" s="255">
        <v>477.04871954627401</v>
      </c>
      <c r="M219" s="255">
        <v>416.68060853440801</v>
      </c>
      <c r="N219" s="82">
        <v>-0.84909820560562499</v>
      </c>
      <c r="O219" s="82">
        <v>-0.69946307027911603</v>
      </c>
      <c r="P219" s="82">
        <v>-0.86827797744039004</v>
      </c>
      <c r="Q219" s="82">
        <v>-0.73012722072909297</v>
      </c>
      <c r="R219" s="82">
        <v>-1.60818750959441</v>
      </c>
      <c r="S219" s="82">
        <v>-3.79417945930195</v>
      </c>
      <c r="T219" s="82">
        <v>-1.52090178824552</v>
      </c>
      <c r="U219" s="82">
        <v>-2.0609905551518999</v>
      </c>
      <c r="V219" s="253">
        <v>0.124579124579124</v>
      </c>
      <c r="W219" s="253">
        <v>0.14487861871997901</v>
      </c>
    </row>
    <row r="220" spans="1:23" x14ac:dyDescent="0.2">
      <c r="A220" s="254">
        <v>42979</v>
      </c>
      <c r="B220" s="82" t="s">
        <v>909</v>
      </c>
      <c r="C220" s="82" t="s">
        <v>68</v>
      </c>
      <c r="D220" s="82">
        <v>96.093515235290596</v>
      </c>
      <c r="E220" s="82">
        <v>342.03</v>
      </c>
      <c r="F220" s="82">
        <v>312.79000000000002</v>
      </c>
      <c r="G220" s="82">
        <v>348.29</v>
      </c>
      <c r="H220" s="82">
        <v>305.42</v>
      </c>
      <c r="I220" s="82">
        <v>0.74177710629735305</v>
      </c>
      <c r="J220" s="255">
        <v>461.09538444408599</v>
      </c>
      <c r="K220" s="255">
        <v>421.67653510003697</v>
      </c>
      <c r="L220" s="255">
        <v>469.53457722431</v>
      </c>
      <c r="M220" s="255">
        <v>411.74093593226598</v>
      </c>
      <c r="N220" s="82">
        <v>-0.88858355267355005</v>
      </c>
      <c r="O220" s="82">
        <v>1.93007882415248</v>
      </c>
      <c r="P220" s="82">
        <v>-1.5751310115894099</v>
      </c>
      <c r="Q220" s="82">
        <v>-1.1854817577225201</v>
      </c>
      <c r="R220" s="82">
        <v>-0.81282676848041202</v>
      </c>
      <c r="S220" s="82">
        <v>-1.62232684772597</v>
      </c>
      <c r="T220" s="82">
        <v>-1.13184812199894</v>
      </c>
      <c r="U220" s="82">
        <v>-1.4076553102295799</v>
      </c>
      <c r="V220" s="253">
        <v>9.3481249400556105E-2</v>
      </c>
      <c r="W220" s="253">
        <v>0.14036408879575701</v>
      </c>
    </row>
    <row r="221" spans="1:23" x14ac:dyDescent="0.2">
      <c r="A221" s="254">
        <v>43009</v>
      </c>
      <c r="B221" s="82" t="s">
        <v>910</v>
      </c>
      <c r="C221" s="82" t="s">
        <v>69</v>
      </c>
      <c r="D221" s="82">
        <v>96.698269126750404</v>
      </c>
      <c r="E221" s="82">
        <v>340.26</v>
      </c>
      <c r="F221" s="82">
        <v>311.89</v>
      </c>
      <c r="G221" s="82">
        <v>346.97</v>
      </c>
      <c r="H221" s="82">
        <v>304.74</v>
      </c>
      <c r="I221" s="82">
        <v>0.74644539833069901</v>
      </c>
      <c r="J221" s="255">
        <v>455.84044159282797</v>
      </c>
      <c r="K221" s="255">
        <v>417.83364288599</v>
      </c>
      <c r="L221" s="255">
        <v>464.82971262993999</v>
      </c>
      <c r="M221" s="255">
        <v>408.25491145300202</v>
      </c>
      <c r="N221" s="82">
        <v>-1.1396650299578099</v>
      </c>
      <c r="O221" s="82">
        <v>-0.91133650895127705</v>
      </c>
      <c r="P221" s="82">
        <v>-1.0020272888491899</v>
      </c>
      <c r="Q221" s="82">
        <v>-0.84665481982530999</v>
      </c>
      <c r="R221" s="82">
        <v>-0.66800669902028498</v>
      </c>
      <c r="S221" s="82">
        <v>-1.1702344812815</v>
      </c>
      <c r="T221" s="82">
        <v>-1.1195292961064101</v>
      </c>
      <c r="U221" s="82">
        <v>-1.27966054337239</v>
      </c>
      <c r="V221" s="253">
        <v>9.0961556959184398E-2</v>
      </c>
      <c r="W221" s="253">
        <v>0.13857714773249299</v>
      </c>
    </row>
    <row r="222" spans="1:23" x14ac:dyDescent="0.2">
      <c r="A222" s="254">
        <v>43040</v>
      </c>
      <c r="B222" s="82" t="s">
        <v>911</v>
      </c>
      <c r="C222" s="82" t="s">
        <v>70</v>
      </c>
      <c r="D222" s="82">
        <v>97.695173988821495</v>
      </c>
      <c r="E222" s="82">
        <v>343.22</v>
      </c>
      <c r="F222" s="82">
        <v>314.64999999999998</v>
      </c>
      <c r="G222" s="82">
        <v>348.95</v>
      </c>
      <c r="H222" s="82">
        <v>306.07</v>
      </c>
      <c r="I222" s="82">
        <v>0.75414083128504805</v>
      </c>
      <c r="J222" s="255">
        <v>455.11393331555502</v>
      </c>
      <c r="K222" s="255">
        <v>417.22976259465997</v>
      </c>
      <c r="L222" s="255">
        <v>462.71198365614703</v>
      </c>
      <c r="M222" s="255">
        <v>405.852577267909</v>
      </c>
      <c r="N222" s="82">
        <v>-0.159377758308266</v>
      </c>
      <c r="O222" s="82">
        <v>-0.14452648837923701</v>
      </c>
      <c r="P222" s="82">
        <v>-0.45559242799076999</v>
      </c>
      <c r="Q222" s="82">
        <v>-0.58843975116977798</v>
      </c>
      <c r="R222" s="82">
        <v>-0.97657432146657197</v>
      </c>
      <c r="S222" s="82">
        <v>-1.6389566189071501</v>
      </c>
      <c r="T222" s="82">
        <v>-1.4784774636867399</v>
      </c>
      <c r="U222" s="82">
        <v>-1.7400570471393799</v>
      </c>
      <c r="V222" s="253">
        <v>9.0799300810424394E-2</v>
      </c>
      <c r="W222" s="253">
        <v>0.14009867023883399</v>
      </c>
    </row>
    <row r="223" spans="1:23" x14ac:dyDescent="0.2">
      <c r="A223" s="254">
        <v>43070</v>
      </c>
      <c r="B223" s="82" t="s">
        <v>912</v>
      </c>
      <c r="C223" s="82" t="s">
        <v>998</v>
      </c>
      <c r="D223" s="82">
        <v>98.272882985756297</v>
      </c>
      <c r="E223" s="82">
        <v>345.5</v>
      </c>
      <c r="F223" s="82">
        <v>316.08999999999997</v>
      </c>
      <c r="G223" s="82">
        <v>352.57</v>
      </c>
      <c r="H223" s="82">
        <v>308.82</v>
      </c>
      <c r="I223" s="82">
        <v>0.75860035497901401</v>
      </c>
      <c r="J223" s="255">
        <v>455.44402626803202</v>
      </c>
      <c r="K223" s="255">
        <v>416.675259806258</v>
      </c>
      <c r="L223" s="255">
        <v>464.76382153782902</v>
      </c>
      <c r="M223" s="255">
        <v>407.09182110591502</v>
      </c>
      <c r="N223" s="82">
        <v>7.2529739986726405E-2</v>
      </c>
      <c r="O223" s="82">
        <v>-0.13290106270312799</v>
      </c>
      <c r="P223" s="82">
        <v>0.44343737663101701</v>
      </c>
      <c r="Q223" s="82">
        <v>0.305343345691655</v>
      </c>
      <c r="R223" s="82">
        <v>-0.710791207948402</v>
      </c>
      <c r="S223" s="82">
        <v>-1.38274851680055</v>
      </c>
      <c r="T223" s="82">
        <v>-1.0651208555897</v>
      </c>
      <c r="U223" s="82">
        <v>-1.2461442021300599</v>
      </c>
      <c r="V223" s="253">
        <v>9.3043120630200302E-2</v>
      </c>
      <c r="W223" s="253">
        <v>0.141668285732789</v>
      </c>
    </row>
    <row r="224" spans="1:23" x14ac:dyDescent="0.2">
      <c r="A224" s="254">
        <v>43101</v>
      </c>
      <c r="B224" s="82" t="s">
        <v>979</v>
      </c>
      <c r="C224" s="82" t="s">
        <v>999</v>
      </c>
      <c r="D224" s="82">
        <v>98.794999699501204</v>
      </c>
      <c r="E224" s="82">
        <v>355.64</v>
      </c>
      <c r="F224" s="82">
        <v>320.8</v>
      </c>
      <c r="G224" s="82">
        <v>364.67</v>
      </c>
      <c r="H224" s="82">
        <v>320.05</v>
      </c>
      <c r="I224" s="82">
        <v>0.76263074375314499</v>
      </c>
      <c r="J224" s="255">
        <v>466.33315390589098</v>
      </c>
      <c r="K224" s="255">
        <v>420.64918393040699</v>
      </c>
      <c r="L224" s="255">
        <v>478.17374658323399</v>
      </c>
      <c r="M224" s="255">
        <v>419.66574600039502</v>
      </c>
      <c r="N224" s="82">
        <v>2.3908816473204602</v>
      </c>
      <c r="O224" s="82">
        <v>0.953722120674239</v>
      </c>
      <c r="P224" s="82">
        <v>2.8853203334618498</v>
      </c>
      <c r="Q224" s="82">
        <v>3.0887196063831301</v>
      </c>
      <c r="R224" s="82">
        <v>0.31651248972757201</v>
      </c>
      <c r="S224" s="82">
        <v>-1.15006558954306</v>
      </c>
      <c r="T224" s="82">
        <v>-0.28897911037054602</v>
      </c>
      <c r="U224" s="82">
        <v>-0.50751802145781999</v>
      </c>
      <c r="V224" s="253">
        <v>0.10860349127181999</v>
      </c>
      <c r="W224" s="253">
        <v>0.139415716294329</v>
      </c>
    </row>
    <row r="225" spans="1:23" x14ac:dyDescent="0.2">
      <c r="A225" s="254">
        <v>43132</v>
      </c>
      <c r="B225" s="82" t="s">
        <v>913</v>
      </c>
      <c r="C225" s="82" t="s">
        <v>61</v>
      </c>
      <c r="D225" s="82">
        <v>99.171374481639504</v>
      </c>
      <c r="E225" s="82">
        <v>356.63</v>
      </c>
      <c r="F225" s="82">
        <v>321.22000000000003</v>
      </c>
      <c r="G225" s="82">
        <v>366.21</v>
      </c>
      <c r="H225" s="82">
        <v>320.88</v>
      </c>
      <c r="I225" s="82">
        <v>0.76553610314284204</v>
      </c>
      <c r="J225" s="255">
        <v>465.85653966662898</v>
      </c>
      <c r="K225" s="255">
        <v>419.60137305250402</v>
      </c>
      <c r="L225" s="255">
        <v>478.37064574297199</v>
      </c>
      <c r="M225" s="255">
        <v>419.15723985146502</v>
      </c>
      <c r="N225" s="82">
        <v>-0.102204665327921</v>
      </c>
      <c r="O225" s="82">
        <v>-0.24909376219695001</v>
      </c>
      <c r="P225" s="82">
        <v>4.1177325427144099E-2</v>
      </c>
      <c r="Q225" s="82">
        <v>-0.12116932434368401</v>
      </c>
      <c r="R225" s="82">
        <v>0.57449762418662098</v>
      </c>
      <c r="S225" s="82">
        <v>-1.0228624850046499</v>
      </c>
      <c r="T225" s="82">
        <v>0.26195495637388899</v>
      </c>
      <c r="U225" s="82">
        <v>-0.18484298155309101</v>
      </c>
      <c r="V225" s="253">
        <v>0.11023597534400099</v>
      </c>
      <c r="W225" s="253">
        <v>0.14126776364996299</v>
      </c>
    </row>
    <row r="226" spans="1:23" x14ac:dyDescent="0.2">
      <c r="A226" s="254">
        <v>43160</v>
      </c>
      <c r="B226" s="82" t="s">
        <v>914</v>
      </c>
      <c r="C226" s="82" t="s">
        <v>62</v>
      </c>
      <c r="D226" s="82">
        <v>99.492156980587794</v>
      </c>
      <c r="E226" s="82">
        <v>359.77</v>
      </c>
      <c r="F226" s="82">
        <v>326.92</v>
      </c>
      <c r="G226" s="82">
        <v>365.73</v>
      </c>
      <c r="H226" s="82">
        <v>321.62</v>
      </c>
      <c r="I226" s="82">
        <v>0.76801232761270399</v>
      </c>
      <c r="J226" s="255">
        <v>468.44300158346698</v>
      </c>
      <c r="K226" s="255">
        <v>425.67025065365902</v>
      </c>
      <c r="L226" s="255">
        <v>476.203293685191</v>
      </c>
      <c r="M226" s="255">
        <v>418.76931975782998</v>
      </c>
      <c r="N226" s="82">
        <v>0.55520566882858402</v>
      </c>
      <c r="O226" s="82">
        <v>1.4463435991653999</v>
      </c>
      <c r="P226" s="82">
        <v>-0.45306961810222002</v>
      </c>
      <c r="Q226" s="82">
        <v>-9.2547630519768095E-2</v>
      </c>
      <c r="R226" s="82">
        <v>1.70816191089378</v>
      </c>
      <c r="S226" s="82">
        <v>0.70450395437997604</v>
      </c>
      <c r="T226" s="82">
        <v>0.96174137383000502</v>
      </c>
      <c r="U226" s="82">
        <v>0.80043885128655601</v>
      </c>
      <c r="V226" s="253">
        <v>0.10048329866634</v>
      </c>
      <c r="W226" s="253">
        <v>0.13714943100553501</v>
      </c>
    </row>
    <row r="227" spans="1:23" x14ac:dyDescent="0.2">
      <c r="A227" s="254">
        <v>43191</v>
      </c>
      <c r="B227" s="82" t="s">
        <v>915</v>
      </c>
      <c r="C227" s="82" t="s">
        <v>1000</v>
      </c>
      <c r="D227" s="82">
        <v>99.154847046096506</v>
      </c>
      <c r="E227" s="82">
        <v>360.26</v>
      </c>
      <c r="F227" s="82">
        <v>327.19</v>
      </c>
      <c r="G227" s="82">
        <v>365.69</v>
      </c>
      <c r="H227" s="82">
        <v>321.85000000000002</v>
      </c>
      <c r="I227" s="82">
        <v>0.765408522490999</v>
      </c>
      <c r="J227" s="255">
        <v>470.67675550246599</v>
      </c>
      <c r="K227" s="255">
        <v>427.471069874124</v>
      </c>
      <c r="L227" s="255">
        <v>477.771006272406</v>
      </c>
      <c r="M227" s="255">
        <v>420.49440337109002</v>
      </c>
      <c r="N227" s="82">
        <v>0.47684647042411898</v>
      </c>
      <c r="O227" s="82">
        <v>0.42305498627153199</v>
      </c>
      <c r="P227" s="82">
        <v>0.32921078203433901</v>
      </c>
      <c r="Q227" s="82">
        <v>0.41194126022820998</v>
      </c>
      <c r="R227" s="82">
        <v>1.8108902135248499</v>
      </c>
      <c r="S227" s="82">
        <v>1.0652014472637401</v>
      </c>
      <c r="T227" s="82">
        <v>1.2630225649297799</v>
      </c>
      <c r="U227" s="82">
        <v>1.2767569865577599</v>
      </c>
      <c r="V227" s="253">
        <v>0.101072771172713</v>
      </c>
      <c r="W227" s="253">
        <v>0.13621252136088199</v>
      </c>
    </row>
    <row r="228" spans="1:23" x14ac:dyDescent="0.2">
      <c r="A228" s="254">
        <v>43221</v>
      </c>
      <c r="B228" s="82" t="s">
        <v>916</v>
      </c>
      <c r="C228" s="82" t="s">
        <v>64</v>
      </c>
      <c r="D228" s="82">
        <v>98.994080173087298</v>
      </c>
      <c r="E228" s="82">
        <v>361.99</v>
      </c>
      <c r="F228" s="82">
        <v>320.75</v>
      </c>
      <c r="G228" s="82">
        <v>371.47</v>
      </c>
      <c r="H228" s="82">
        <v>324.17</v>
      </c>
      <c r="I228" s="82">
        <v>0.76416751069579902</v>
      </c>
      <c r="J228" s="255">
        <v>473.70503840237399</v>
      </c>
      <c r="K228" s="255">
        <v>419.73781338589902</v>
      </c>
      <c r="L228" s="255">
        <v>486.11069536542402</v>
      </c>
      <c r="M228" s="255">
        <v>424.21327191054303</v>
      </c>
      <c r="N228" s="82">
        <v>0.64338909124053201</v>
      </c>
      <c r="O228" s="82">
        <v>-1.80907131107203</v>
      </c>
      <c r="P228" s="82">
        <v>1.74554106120526</v>
      </c>
      <c r="Q228" s="82">
        <v>0.88440381361547504</v>
      </c>
      <c r="R228" s="82">
        <v>1.2810331545258999</v>
      </c>
      <c r="S228" s="82">
        <v>0.297175252293225</v>
      </c>
      <c r="T228" s="82">
        <v>1.0669205323262201</v>
      </c>
      <c r="U228" s="82">
        <v>0.66590411271085803</v>
      </c>
      <c r="V228" s="253">
        <v>0.12857365549493399</v>
      </c>
      <c r="W228" s="253">
        <v>0.14591109602986099</v>
      </c>
    </row>
    <row r="229" spans="1:23" x14ac:dyDescent="0.2">
      <c r="A229" s="254">
        <v>43252</v>
      </c>
      <c r="B229" s="82" t="s">
        <v>917</v>
      </c>
      <c r="C229" s="82" t="s">
        <v>65</v>
      </c>
      <c r="D229" s="82">
        <v>99.376464931786799</v>
      </c>
      <c r="E229" s="82">
        <v>362.05</v>
      </c>
      <c r="F229" s="82">
        <v>320.2</v>
      </c>
      <c r="G229" s="82">
        <v>371.45</v>
      </c>
      <c r="H229" s="82">
        <v>323.33</v>
      </c>
      <c r="I229" s="82">
        <v>0.76711926304980405</v>
      </c>
      <c r="J229" s="255">
        <v>471.96051179918601</v>
      </c>
      <c r="K229" s="255">
        <v>417.40576129843799</v>
      </c>
      <c r="L229" s="255">
        <v>484.214147515006</v>
      </c>
      <c r="M229" s="255">
        <v>421.48596127615201</v>
      </c>
      <c r="N229" s="82">
        <v>-0.36827275662321102</v>
      </c>
      <c r="O229" s="82">
        <v>-0.55559733078336404</v>
      </c>
      <c r="P229" s="82">
        <v>-0.39014732004459801</v>
      </c>
      <c r="Q229" s="82">
        <v>-0.642910256463192</v>
      </c>
      <c r="R229" s="82">
        <v>1.3900070508321201</v>
      </c>
      <c r="S229" s="82">
        <v>0.53274935529281597</v>
      </c>
      <c r="T229" s="82">
        <v>1.27413415372521</v>
      </c>
      <c r="U229" s="82">
        <v>0.79353032779727595</v>
      </c>
      <c r="V229" s="253">
        <v>0.130699562773267</v>
      </c>
      <c r="W229" s="253">
        <v>0.148826276559552</v>
      </c>
    </row>
    <row r="230" spans="1:23" x14ac:dyDescent="0.2">
      <c r="A230" s="254">
        <v>43282</v>
      </c>
      <c r="B230" s="82" t="s">
        <v>918</v>
      </c>
      <c r="C230" s="82" t="s">
        <v>66</v>
      </c>
      <c r="D230" s="82">
        <v>99.909099104513501</v>
      </c>
      <c r="E230" s="82">
        <v>367.05</v>
      </c>
      <c r="F230" s="82">
        <v>324.42</v>
      </c>
      <c r="G230" s="82">
        <v>375.85</v>
      </c>
      <c r="H230" s="82">
        <v>326.52</v>
      </c>
      <c r="I230" s="82">
        <v>0.77123083951147098</v>
      </c>
      <c r="J230" s="255">
        <v>475.92754490018098</v>
      </c>
      <c r="K230" s="255">
        <v>420.65226567638399</v>
      </c>
      <c r="L230" s="255">
        <v>487.337876994233</v>
      </c>
      <c r="M230" s="255">
        <v>423.37518583519199</v>
      </c>
      <c r="N230" s="82">
        <v>0.84054343569375201</v>
      </c>
      <c r="O230" s="82">
        <v>0.77778140096749204</v>
      </c>
      <c r="P230" s="82">
        <v>0.64511322010274397</v>
      </c>
      <c r="Q230" s="82">
        <v>0.44822953374756802</v>
      </c>
      <c r="R230" s="82">
        <v>1.4309323036749</v>
      </c>
      <c r="S230" s="82">
        <v>0.971255082189448</v>
      </c>
      <c r="T230" s="82">
        <v>1.26983046764151</v>
      </c>
      <c r="U230" s="82">
        <v>0.86478702137409202</v>
      </c>
      <c r="V230" s="253">
        <v>0.13140373589790999</v>
      </c>
      <c r="W230" s="253">
        <v>0.15107803503613901</v>
      </c>
    </row>
    <row r="231" spans="1:23" x14ac:dyDescent="0.2">
      <c r="A231" s="254">
        <v>43313</v>
      </c>
      <c r="B231" s="82" t="s">
        <v>919</v>
      </c>
      <c r="C231" s="82" t="s">
        <v>1001</v>
      </c>
      <c r="D231" s="82">
        <v>100.492</v>
      </c>
      <c r="E231" s="82">
        <v>365.69</v>
      </c>
      <c r="F231" s="82">
        <v>323.62</v>
      </c>
      <c r="G231" s="82">
        <v>374.28</v>
      </c>
      <c r="H231" s="82">
        <v>325.76</v>
      </c>
      <c r="I231" s="82">
        <v>0.77573044115944301</v>
      </c>
      <c r="J231" s="255">
        <v>471.413754826255</v>
      </c>
      <c r="K231" s="255">
        <v>417.18099848744203</v>
      </c>
      <c r="L231" s="255">
        <v>482.487189029972</v>
      </c>
      <c r="M231" s="255">
        <v>419.93968873144098</v>
      </c>
      <c r="N231" s="82">
        <v>-0.94841959081671801</v>
      </c>
      <c r="O231" s="82">
        <v>-0.82521062459053296</v>
      </c>
      <c r="P231" s="82">
        <v>-0.99534392733394705</v>
      </c>
      <c r="Q231" s="82">
        <v>-0.81145452513314797</v>
      </c>
      <c r="R231" s="82">
        <v>1.32932696759289</v>
      </c>
      <c r="S231" s="82">
        <v>0.84339184222201902</v>
      </c>
      <c r="T231" s="82">
        <v>1.14002391388264</v>
      </c>
      <c r="U231" s="82">
        <v>0.78215307606848095</v>
      </c>
      <c r="V231" s="253">
        <v>0.12999814597367301</v>
      </c>
      <c r="W231" s="253">
        <v>0.148944007858546</v>
      </c>
    </row>
    <row r="232" spans="1:23" x14ac:dyDescent="0.2">
      <c r="A232" s="254">
        <v>43344</v>
      </c>
      <c r="B232" s="82" t="s">
        <v>920</v>
      </c>
      <c r="C232" s="82" t="s">
        <v>68</v>
      </c>
      <c r="D232" s="82">
        <v>100.917</v>
      </c>
      <c r="E232" s="82">
        <v>361.04</v>
      </c>
      <c r="F232" s="82">
        <v>320.54000000000002</v>
      </c>
      <c r="G232" s="82">
        <v>369.56</v>
      </c>
      <c r="H232" s="82">
        <v>322.14999999999998</v>
      </c>
      <c r="I232" s="82">
        <v>0.77901115442510305</v>
      </c>
      <c r="J232" s="255">
        <v>463.45934579902303</v>
      </c>
      <c r="K232" s="255">
        <v>411.47035980062799</v>
      </c>
      <c r="L232" s="255">
        <v>474.39628803868499</v>
      </c>
      <c r="M232" s="255">
        <v>413.53708245389799</v>
      </c>
      <c r="N232" s="82">
        <v>-1.6873519166116699</v>
      </c>
      <c r="O232" s="82">
        <v>-1.3688635646202501</v>
      </c>
      <c r="P232" s="82">
        <v>-1.6769151959358399</v>
      </c>
      <c r="Q232" s="82">
        <v>-1.5246490030234101</v>
      </c>
      <c r="R232" s="82">
        <v>0.51268380354458898</v>
      </c>
      <c r="S232" s="82">
        <v>-2.42038018477552</v>
      </c>
      <c r="T232" s="82">
        <v>1.03543190431579</v>
      </c>
      <c r="U232" s="82">
        <v>0.43623219478163799</v>
      </c>
      <c r="V232" s="253">
        <v>0.126349285580583</v>
      </c>
      <c r="W232" s="253">
        <v>0.147167468570542</v>
      </c>
    </row>
    <row r="233" spans="1:23" x14ac:dyDescent="0.2">
      <c r="A233" s="254">
        <v>43374</v>
      </c>
      <c r="B233" s="82" t="s">
        <v>921</v>
      </c>
      <c r="C233" s="82" t="s">
        <v>69</v>
      </c>
      <c r="D233" s="82">
        <v>101.44</v>
      </c>
      <c r="E233" s="82">
        <v>359.73</v>
      </c>
      <c r="F233" s="82">
        <v>319.87</v>
      </c>
      <c r="G233" s="82">
        <v>368.26</v>
      </c>
      <c r="H233" s="82">
        <v>321.26</v>
      </c>
      <c r="I233" s="82">
        <v>0.78304836157319901</v>
      </c>
      <c r="J233" s="255">
        <v>459.39691295347001</v>
      </c>
      <c r="K233" s="255">
        <v>408.49328815063097</v>
      </c>
      <c r="L233" s="255">
        <v>470.29023757886398</v>
      </c>
      <c r="M233" s="255">
        <v>410.26840201104102</v>
      </c>
      <c r="N233" s="82">
        <v>-0.87654567382799997</v>
      </c>
      <c r="O233" s="82">
        <v>-0.72352031661280203</v>
      </c>
      <c r="P233" s="82">
        <v>-0.86553174283817702</v>
      </c>
      <c r="Q233" s="82">
        <v>-0.79042015372855501</v>
      </c>
      <c r="R233" s="82">
        <v>0.78020092912667305</v>
      </c>
      <c r="S233" s="82">
        <v>-2.2354242877249302</v>
      </c>
      <c r="T233" s="82">
        <v>1.1747366402266699</v>
      </c>
      <c r="U233" s="82">
        <v>0.49319444826110298</v>
      </c>
      <c r="V233" s="253">
        <v>0.12461312408165801</v>
      </c>
      <c r="W233" s="253">
        <v>0.146298947892673</v>
      </c>
    </row>
    <row r="234" spans="1:23" x14ac:dyDescent="0.2">
      <c r="A234" s="254">
        <v>43405</v>
      </c>
      <c r="B234" s="82" t="s">
        <v>922</v>
      </c>
      <c r="C234" s="82" t="s">
        <v>70</v>
      </c>
      <c r="D234" s="82">
        <v>102.303</v>
      </c>
      <c r="E234" s="82">
        <v>362.73</v>
      </c>
      <c r="F234" s="82">
        <v>320.83999999999997</v>
      </c>
      <c r="G234" s="82">
        <v>370.66</v>
      </c>
      <c r="H234" s="82">
        <v>322.98</v>
      </c>
      <c r="I234" s="82">
        <v>0.78971013933382195</v>
      </c>
      <c r="J234" s="255">
        <v>459.32042901967702</v>
      </c>
      <c r="K234" s="255">
        <v>406.27564978544098</v>
      </c>
      <c r="L234" s="255">
        <v>469.36208811080797</v>
      </c>
      <c r="M234" s="255">
        <v>408.98550482390499</v>
      </c>
      <c r="N234" s="82">
        <v>-1.6648769644844699E-2</v>
      </c>
      <c r="O234" s="82">
        <v>-0.54288244862713597</v>
      </c>
      <c r="P234" s="82">
        <v>-0.19735673715757199</v>
      </c>
      <c r="Q234" s="82">
        <v>-0.31269704926020198</v>
      </c>
      <c r="R234" s="82">
        <v>0.92427310969751497</v>
      </c>
      <c r="S234" s="82">
        <v>-2.62543897661988</v>
      </c>
      <c r="T234" s="82">
        <v>1.43720169123673</v>
      </c>
      <c r="U234" s="82">
        <v>0.77193733179825597</v>
      </c>
      <c r="V234" s="253">
        <v>0.13056352075801</v>
      </c>
      <c r="W234" s="253">
        <v>0.147625239952938</v>
      </c>
    </row>
    <row r="235" spans="1:23" x14ac:dyDescent="0.2">
      <c r="A235" s="254">
        <v>43435</v>
      </c>
      <c r="B235" s="82" t="s">
        <v>923</v>
      </c>
      <c r="C235" s="82" t="s">
        <v>998</v>
      </c>
      <c r="D235" s="82">
        <v>103.02</v>
      </c>
      <c r="E235" s="82">
        <v>363.8</v>
      </c>
      <c r="F235" s="82">
        <v>321.35000000000002</v>
      </c>
      <c r="G235" s="82">
        <v>372.79</v>
      </c>
      <c r="H235" s="82">
        <v>323.97000000000003</v>
      </c>
      <c r="I235" s="82">
        <v>0.79524489559612499</v>
      </c>
      <c r="J235" s="255">
        <v>457.46914191419103</v>
      </c>
      <c r="K235" s="255">
        <v>404.08935886235702</v>
      </c>
      <c r="L235" s="255">
        <v>468.773835662978</v>
      </c>
      <c r="M235" s="255">
        <v>407.38394146767598</v>
      </c>
      <c r="N235" s="82">
        <v>-0.40304915447297901</v>
      </c>
      <c r="O235" s="82">
        <v>-0.53812994311596096</v>
      </c>
      <c r="P235" s="82">
        <v>-0.125330200868534</v>
      </c>
      <c r="Q235" s="82">
        <v>-0.39159416100060801</v>
      </c>
      <c r="R235" s="82">
        <v>0.44464643937780501</v>
      </c>
      <c r="S235" s="82">
        <v>-3.02055393203648</v>
      </c>
      <c r="T235" s="82">
        <v>0.862806857874721</v>
      </c>
      <c r="U235" s="82">
        <v>7.1757855750531604E-2</v>
      </c>
      <c r="V235" s="253">
        <v>0.13209895752295001</v>
      </c>
      <c r="W235" s="253">
        <v>0.15069296539803101</v>
      </c>
    </row>
    <row r="236" spans="1:23" x14ac:dyDescent="0.2">
      <c r="A236" s="254">
        <v>43466</v>
      </c>
      <c r="B236" s="82" t="s">
        <v>980</v>
      </c>
      <c r="C236" s="82" t="s">
        <v>999</v>
      </c>
      <c r="D236" s="82">
        <v>103.108</v>
      </c>
      <c r="E236" s="82">
        <v>377.95</v>
      </c>
      <c r="F236" s="82">
        <v>336.24</v>
      </c>
      <c r="G236" s="82">
        <v>390.89</v>
      </c>
      <c r="H236" s="82">
        <v>341.41</v>
      </c>
      <c r="I236" s="82">
        <v>0.79592419622525001</v>
      </c>
      <c r="J236" s="255">
        <v>474.85677881444701</v>
      </c>
      <c r="K236" s="255">
        <v>422.45229080187801</v>
      </c>
      <c r="L236" s="255">
        <v>491.11460846878998</v>
      </c>
      <c r="M236" s="255">
        <v>428.94788425728399</v>
      </c>
      <c r="N236" s="82">
        <v>3.8008327354060101</v>
      </c>
      <c r="O236" s="82">
        <v>4.5442750561951</v>
      </c>
      <c r="P236" s="82">
        <v>4.7657891943170698</v>
      </c>
      <c r="Q236" s="82">
        <v>5.2932726586912802</v>
      </c>
      <c r="R236" s="82">
        <v>1.8277973241155301</v>
      </c>
      <c r="S236" s="82">
        <v>0.42864860799749499</v>
      </c>
      <c r="T236" s="82">
        <v>2.70630957429676</v>
      </c>
      <c r="U236" s="82">
        <v>2.2117931580910102</v>
      </c>
      <c r="V236" s="253">
        <v>0.124048298834166</v>
      </c>
      <c r="W236" s="253">
        <v>0.14492838522597501</v>
      </c>
    </row>
    <row r="237" spans="1:23" x14ac:dyDescent="0.2">
      <c r="A237" s="254">
        <v>43497</v>
      </c>
      <c r="B237" s="82" t="s">
        <v>924</v>
      </c>
      <c r="C237" s="82" t="s">
        <v>61</v>
      </c>
      <c r="D237" s="82">
        <v>103.07899999999999</v>
      </c>
      <c r="E237" s="82">
        <v>379.18</v>
      </c>
      <c r="F237" s="82">
        <v>337.78</v>
      </c>
      <c r="G237" s="82">
        <v>392.34</v>
      </c>
      <c r="H237" s="82">
        <v>342.54</v>
      </c>
      <c r="I237" s="82">
        <v>0.79570033579065202</v>
      </c>
      <c r="J237" s="255">
        <v>476.53618195752802</v>
      </c>
      <c r="K237" s="255">
        <v>424.50654449499899</v>
      </c>
      <c r="L237" s="255">
        <v>493.07507154706599</v>
      </c>
      <c r="M237" s="255">
        <v>430.48869604866201</v>
      </c>
      <c r="N237" s="82">
        <v>0.35366519296065002</v>
      </c>
      <c r="O237" s="82">
        <v>0.48626880190945099</v>
      </c>
      <c r="P237" s="82">
        <v>0.399186471847846</v>
      </c>
      <c r="Q237" s="82">
        <v>0.35920722491638002</v>
      </c>
      <c r="R237" s="82">
        <v>2.29247448120862</v>
      </c>
      <c r="S237" s="82">
        <v>1.1690074812698701</v>
      </c>
      <c r="T237" s="82">
        <v>3.0738562106493501</v>
      </c>
      <c r="U237" s="82">
        <v>2.7033903079456598</v>
      </c>
      <c r="V237" s="253">
        <v>0.12256498312511099</v>
      </c>
      <c r="W237" s="253">
        <v>0.145384480644596</v>
      </c>
    </row>
    <row r="238" spans="1:23" x14ac:dyDescent="0.2">
      <c r="A238" s="254">
        <v>43525</v>
      </c>
      <c r="B238" s="82" t="s">
        <v>925</v>
      </c>
      <c r="C238" s="82" t="s">
        <v>62</v>
      </c>
      <c r="D238" s="82">
        <v>103.476</v>
      </c>
      <c r="E238" s="82">
        <v>380.82</v>
      </c>
      <c r="F238" s="82">
        <v>343.43</v>
      </c>
      <c r="G238" s="82">
        <v>391.1</v>
      </c>
      <c r="H238" s="82">
        <v>342.69</v>
      </c>
      <c r="I238" s="82">
        <v>0.79876490794704502</v>
      </c>
      <c r="J238" s="255">
        <v>476.76105473733003</v>
      </c>
      <c r="K238" s="255">
        <v>429.95128677181202</v>
      </c>
      <c r="L238" s="255">
        <v>489.63092407901303</v>
      </c>
      <c r="M238" s="255">
        <v>429.02485648846101</v>
      </c>
      <c r="N238" s="82">
        <v>4.7189025370308897E-2</v>
      </c>
      <c r="O238" s="82">
        <v>1.2826050263347499</v>
      </c>
      <c r="P238" s="82">
        <v>-0.69850366948099896</v>
      </c>
      <c r="Q238" s="82">
        <v>-0.340041346877828</v>
      </c>
      <c r="R238" s="82">
        <v>1.7756809528046</v>
      </c>
      <c r="S238" s="82">
        <v>1.0057165403452</v>
      </c>
      <c r="T238" s="82">
        <v>2.8197264848610799</v>
      </c>
      <c r="U238" s="82">
        <v>2.4489704108604702</v>
      </c>
      <c r="V238" s="253">
        <v>0.10887225926680801</v>
      </c>
      <c r="W238" s="253">
        <v>0.141264699874522</v>
      </c>
    </row>
    <row r="239" spans="1:23" x14ac:dyDescent="0.2">
      <c r="A239" s="254">
        <v>43556</v>
      </c>
      <c r="B239" s="82" t="s">
        <v>926</v>
      </c>
      <c r="C239" s="82" t="s">
        <v>1000</v>
      </c>
      <c r="D239" s="82">
        <v>103.53100000000001</v>
      </c>
      <c r="E239" s="82">
        <v>381.4</v>
      </c>
      <c r="F239" s="82">
        <v>344.09</v>
      </c>
      <c r="G239" s="82">
        <v>391.98</v>
      </c>
      <c r="H239" s="82">
        <v>343.61</v>
      </c>
      <c r="I239" s="82">
        <v>0.79918947084024905</v>
      </c>
      <c r="J239" s="255">
        <v>477.23351459949203</v>
      </c>
      <c r="K239" s="255">
        <v>430.548715360617</v>
      </c>
      <c r="L239" s="255">
        <v>490.47192724884297</v>
      </c>
      <c r="M239" s="255">
        <v>429.94810684722398</v>
      </c>
      <c r="N239" s="82">
        <v>9.90978305519752E-2</v>
      </c>
      <c r="O239" s="82">
        <v>0.13895262258438701</v>
      </c>
      <c r="P239" s="82">
        <v>0.171762674388209</v>
      </c>
      <c r="Q239" s="82">
        <v>0.21519740518536301</v>
      </c>
      <c r="R239" s="82">
        <v>1.3930492679686399</v>
      </c>
      <c r="S239" s="82">
        <v>0.71996579497153301</v>
      </c>
      <c r="T239" s="82">
        <v>2.6583699742541702</v>
      </c>
      <c r="U239" s="82">
        <v>2.2482352679000801</v>
      </c>
      <c r="V239" s="253">
        <v>0.108430933767328</v>
      </c>
      <c r="W239" s="253">
        <v>0.14077005907860701</v>
      </c>
    </row>
    <row r="240" spans="1:23" x14ac:dyDescent="0.2">
      <c r="A240" s="254">
        <v>43586</v>
      </c>
      <c r="B240" s="82" t="s">
        <v>927</v>
      </c>
      <c r="C240" s="82" t="s">
        <v>64</v>
      </c>
      <c r="D240" s="82">
        <v>103.233</v>
      </c>
      <c r="E240" s="82">
        <v>384.38</v>
      </c>
      <c r="F240" s="82">
        <v>339.9</v>
      </c>
      <c r="G240" s="82">
        <v>397.05</v>
      </c>
      <c r="H240" s="82">
        <v>345.44</v>
      </c>
      <c r="I240" s="82">
        <v>0.79688911189162104</v>
      </c>
      <c r="J240" s="255">
        <v>482.35067371867501</v>
      </c>
      <c r="K240" s="255">
        <v>426.533622969399</v>
      </c>
      <c r="L240" s="255">
        <v>498.25</v>
      </c>
      <c r="M240" s="255">
        <v>433.48565671829698</v>
      </c>
      <c r="N240" s="82">
        <v>1.0722547689212101</v>
      </c>
      <c r="O240" s="82">
        <v>-0.93255240300842401</v>
      </c>
      <c r="P240" s="82">
        <v>1.58583444210263</v>
      </c>
      <c r="Q240" s="82">
        <v>0.82278531170041402</v>
      </c>
      <c r="R240" s="82">
        <v>1.8251094278962401</v>
      </c>
      <c r="S240" s="82">
        <v>1.61906060563879</v>
      </c>
      <c r="T240" s="82">
        <v>2.4972305177219898</v>
      </c>
      <c r="U240" s="82">
        <v>2.1857837606055601</v>
      </c>
      <c r="V240" s="253">
        <v>0.13086201824065899</v>
      </c>
      <c r="W240" s="253">
        <v>0.14940365910143599</v>
      </c>
    </row>
    <row r="241" spans="1:23" x14ac:dyDescent="0.2">
      <c r="A241" s="254">
        <v>43617</v>
      </c>
      <c r="B241" s="82" t="s">
        <v>928</v>
      </c>
      <c r="C241" s="82" t="s">
        <v>65</v>
      </c>
      <c r="D241" s="82">
        <v>103.29900000000001</v>
      </c>
      <c r="E241" s="82">
        <v>385.32</v>
      </c>
      <c r="F241" s="82">
        <v>339.25</v>
      </c>
      <c r="G241" s="82">
        <v>396.3</v>
      </c>
      <c r="H241" s="82">
        <v>344.48</v>
      </c>
      <c r="I241" s="82">
        <v>0.79739858736346503</v>
      </c>
      <c r="J241" s="255">
        <v>483.22132256846601</v>
      </c>
      <c r="K241" s="255">
        <v>425.44595059003501</v>
      </c>
      <c r="L241" s="255">
        <v>496.99109865536002</v>
      </c>
      <c r="M241" s="255">
        <v>432.00477836184302</v>
      </c>
      <c r="N241" s="82">
        <v>0.18050121980317499</v>
      </c>
      <c r="O241" s="82">
        <v>-0.25500272916178002</v>
      </c>
      <c r="P241" s="82">
        <v>-0.25266459501059901</v>
      </c>
      <c r="Q241" s="82">
        <v>-0.341621074077891</v>
      </c>
      <c r="R241" s="82">
        <v>2.38596460673199</v>
      </c>
      <c r="S241" s="82">
        <v>1.92622863340117</v>
      </c>
      <c r="T241" s="82">
        <v>2.6386984366164401</v>
      </c>
      <c r="U241" s="82">
        <v>2.4956506389541802</v>
      </c>
      <c r="V241" s="253">
        <v>0.135799557848195</v>
      </c>
      <c r="W241" s="253">
        <v>0.15042963307013499</v>
      </c>
    </row>
    <row r="242" spans="1:23" x14ac:dyDescent="0.2">
      <c r="A242" s="254">
        <v>43647</v>
      </c>
      <c r="B242" s="82" t="s">
        <v>929</v>
      </c>
      <c r="C242" s="82" t="s">
        <v>66</v>
      </c>
      <c r="D242" s="82">
        <v>103.687</v>
      </c>
      <c r="E242" s="82">
        <v>389.26</v>
      </c>
      <c r="F242" s="82">
        <v>340.21</v>
      </c>
      <c r="G242" s="82">
        <v>401.27</v>
      </c>
      <c r="H242" s="82">
        <v>347.08</v>
      </c>
      <c r="I242" s="82">
        <v>0.80039368559187896</v>
      </c>
      <c r="J242" s="255">
        <v>486.33567081697799</v>
      </c>
      <c r="K242" s="255">
        <v>425.05332828609198</v>
      </c>
      <c r="L242" s="255">
        <v>501.34078669457102</v>
      </c>
      <c r="M242" s="255">
        <v>433.63660439592201</v>
      </c>
      <c r="N242" s="82">
        <v>0.64449727341462404</v>
      </c>
      <c r="O242" s="82">
        <v>-9.2284884460269695E-2</v>
      </c>
      <c r="P242" s="82">
        <v>0.87520441532653603</v>
      </c>
      <c r="Q242" s="82">
        <v>0.377733329771823</v>
      </c>
      <c r="R242" s="82">
        <v>2.1869139595565499</v>
      </c>
      <c r="S242" s="82">
        <v>1.04624721386704</v>
      </c>
      <c r="T242" s="82">
        <v>2.87334729381279</v>
      </c>
      <c r="U242" s="82">
        <v>2.4237175214905098</v>
      </c>
      <c r="V242" s="253">
        <v>0.14417565621233999</v>
      </c>
      <c r="W242" s="253">
        <v>0.156131151319581</v>
      </c>
    </row>
    <row r="243" spans="1:23" x14ac:dyDescent="0.2">
      <c r="A243" s="254">
        <v>43678</v>
      </c>
      <c r="B243" s="82" t="s">
        <v>930</v>
      </c>
      <c r="C243" s="82" t="s">
        <v>1001</v>
      </c>
      <c r="D243" s="82">
        <v>103.67</v>
      </c>
      <c r="E243" s="82">
        <v>389.42</v>
      </c>
      <c r="F243" s="82">
        <v>340.25</v>
      </c>
      <c r="G243" s="82">
        <v>400.23</v>
      </c>
      <c r="H243" s="82">
        <v>346.16</v>
      </c>
      <c r="I243" s="82">
        <v>0.80026245706125299</v>
      </c>
      <c r="J243" s="255">
        <v>486.61535545480803</v>
      </c>
      <c r="K243" s="255">
        <v>425.173012925629</v>
      </c>
      <c r="L243" s="255">
        <v>500.12342384489199</v>
      </c>
      <c r="M243" s="255">
        <v>432.55809009356602</v>
      </c>
      <c r="N243" s="82">
        <v>5.7508559337349198E-2</v>
      </c>
      <c r="O243" s="82">
        <v>2.8157558492769599E-2</v>
      </c>
      <c r="P243" s="82">
        <v>-0.24282142646023799</v>
      </c>
      <c r="Q243" s="82">
        <v>-0.248713851972582</v>
      </c>
      <c r="R243" s="82">
        <v>3.2246833005872699</v>
      </c>
      <c r="S243" s="82">
        <v>1.9157187089450201</v>
      </c>
      <c r="T243" s="82">
        <v>3.6552752520491198</v>
      </c>
      <c r="U243" s="82">
        <v>3.0048127625761398</v>
      </c>
      <c r="V243" s="253">
        <v>0.14451138868479099</v>
      </c>
      <c r="W243" s="253">
        <v>0.15619944534319399</v>
      </c>
    </row>
    <row r="244" spans="1:23" x14ac:dyDescent="0.2">
      <c r="A244" s="254">
        <v>43709</v>
      </c>
      <c r="B244" s="82" t="s">
        <v>931</v>
      </c>
      <c r="C244" s="82" t="s">
        <v>68</v>
      </c>
      <c r="D244" s="82">
        <v>103.94199999999999</v>
      </c>
      <c r="E244" s="82">
        <v>382.22</v>
      </c>
      <c r="F244" s="82">
        <v>335.52</v>
      </c>
      <c r="G244" s="82">
        <v>394.15</v>
      </c>
      <c r="H244" s="82">
        <v>342.47</v>
      </c>
      <c r="I244" s="82">
        <v>0.80236211355127596</v>
      </c>
      <c r="J244" s="255">
        <v>476.36845452271501</v>
      </c>
      <c r="K244" s="255">
        <v>418.16530757537902</v>
      </c>
      <c r="L244" s="255">
        <v>491.23705287564201</v>
      </c>
      <c r="M244" s="255">
        <v>426.82723201400802</v>
      </c>
      <c r="N244" s="82">
        <v>-2.1057496063840202</v>
      </c>
      <c r="O244" s="82">
        <v>-1.6482008822786101</v>
      </c>
      <c r="P244" s="82">
        <v>-1.7768355860904901</v>
      </c>
      <c r="Q244" s="82">
        <v>-1.32487594401912</v>
      </c>
      <c r="R244" s="82">
        <v>2.7853810351878598</v>
      </c>
      <c r="S244" s="82">
        <v>1.62707899008674</v>
      </c>
      <c r="T244" s="82">
        <v>3.5499360474725599</v>
      </c>
      <c r="U244" s="82">
        <v>3.2137745619443598</v>
      </c>
      <c r="V244" s="253">
        <v>0.13918693371483101</v>
      </c>
      <c r="W244" s="253">
        <v>0.15090372879376299</v>
      </c>
    </row>
    <row r="245" spans="1:23" x14ac:dyDescent="0.2">
      <c r="A245" s="254">
        <v>43739</v>
      </c>
      <c r="B245" s="82" t="s">
        <v>932</v>
      </c>
      <c r="C245" s="82" t="s">
        <v>69</v>
      </c>
      <c r="D245" s="82">
        <v>104.503</v>
      </c>
      <c r="E245" s="82">
        <v>380.56</v>
      </c>
      <c r="F245" s="82">
        <v>335.03</v>
      </c>
      <c r="G245" s="82">
        <v>392.68</v>
      </c>
      <c r="H245" s="82">
        <v>341.69</v>
      </c>
      <c r="I245" s="82">
        <v>0.80669265506194798</v>
      </c>
      <c r="J245" s="255">
        <v>471.75339655320897</v>
      </c>
      <c r="K245" s="255">
        <v>415.313066132073</v>
      </c>
      <c r="L245" s="255">
        <v>486.77770590317999</v>
      </c>
      <c r="M245" s="255">
        <v>423.56899849765102</v>
      </c>
      <c r="N245" s="82">
        <v>-0.96880008020883102</v>
      </c>
      <c r="O245" s="82">
        <v>-0.68208466643103804</v>
      </c>
      <c r="P245" s="82">
        <v>-0.90777903384077197</v>
      </c>
      <c r="Q245" s="82">
        <v>-0.76336120846436395</v>
      </c>
      <c r="R245" s="82">
        <v>2.6897184659554898</v>
      </c>
      <c r="S245" s="82">
        <v>1.66949572471973</v>
      </c>
      <c r="T245" s="82">
        <v>3.5058070542131099</v>
      </c>
      <c r="U245" s="82">
        <v>3.2419256324429</v>
      </c>
      <c r="V245" s="253">
        <v>0.13589827776617</v>
      </c>
      <c r="W245" s="253">
        <v>0.14922883315285801</v>
      </c>
    </row>
    <row r="246" spans="1:23" x14ac:dyDescent="0.2">
      <c r="A246" s="254">
        <v>43770</v>
      </c>
      <c r="B246" s="82" t="s">
        <v>933</v>
      </c>
      <c r="C246" s="82" t="s">
        <v>70</v>
      </c>
      <c r="D246" s="82">
        <v>105.346</v>
      </c>
      <c r="E246" s="82">
        <v>385.62</v>
      </c>
      <c r="F246" s="82">
        <v>339.7</v>
      </c>
      <c r="G246" s="82">
        <v>395.42</v>
      </c>
      <c r="H246" s="82">
        <v>344.07</v>
      </c>
      <c r="I246" s="82">
        <v>0.813200046315952</v>
      </c>
      <c r="J246" s="255">
        <v>474.200661629298</v>
      </c>
      <c r="K246" s="255">
        <v>417.732391358001</v>
      </c>
      <c r="L246" s="255">
        <v>486.25181687012298</v>
      </c>
      <c r="M246" s="255">
        <v>423.10622282763501</v>
      </c>
      <c r="N246" s="82">
        <v>0.51875939717005404</v>
      </c>
      <c r="O246" s="82">
        <v>0.58253048681089503</v>
      </c>
      <c r="P246" s="82">
        <v>-0.108034740843532</v>
      </c>
      <c r="Q246" s="82">
        <v>-0.10925626560432899</v>
      </c>
      <c r="R246" s="82">
        <v>3.23961915680073</v>
      </c>
      <c r="S246" s="82">
        <v>2.8199429571057002</v>
      </c>
      <c r="T246" s="82">
        <v>3.5984433313087898</v>
      </c>
      <c r="U246" s="82">
        <v>3.4526206521204199</v>
      </c>
      <c r="V246" s="253">
        <v>0.135178098322049</v>
      </c>
      <c r="W246" s="253">
        <v>0.14924288662190799</v>
      </c>
    </row>
    <row r="247" spans="1:23" x14ac:dyDescent="0.2">
      <c r="A247" s="254">
        <v>43800</v>
      </c>
      <c r="B247" s="82" t="s">
        <v>934</v>
      </c>
      <c r="C247" s="82" t="s">
        <v>998</v>
      </c>
      <c r="D247" s="82">
        <v>105.934</v>
      </c>
      <c r="E247" s="82">
        <v>388</v>
      </c>
      <c r="F247" s="82">
        <v>341.83</v>
      </c>
      <c r="G247" s="82">
        <v>398.22</v>
      </c>
      <c r="H247" s="82">
        <v>345.87</v>
      </c>
      <c r="I247" s="82">
        <v>0.81773900961056001</v>
      </c>
      <c r="J247" s="255">
        <v>474.47901523590201</v>
      </c>
      <c r="K247" s="255">
        <v>418.01845819094899</v>
      </c>
      <c r="L247" s="255">
        <v>486.97689032794</v>
      </c>
      <c r="M247" s="255">
        <v>422.95890979288998</v>
      </c>
      <c r="N247" s="82">
        <v>5.8699539905226999E-2</v>
      </c>
      <c r="O247" s="82">
        <v>6.8480883662847006E-2</v>
      </c>
      <c r="P247" s="82">
        <v>0.14911480690889001</v>
      </c>
      <c r="Q247" s="82">
        <v>-3.4817033358713903E-2</v>
      </c>
      <c r="R247" s="82">
        <v>3.7182558916511099</v>
      </c>
      <c r="S247" s="82">
        <v>3.4470344301585198</v>
      </c>
      <c r="T247" s="82">
        <v>3.8831208741029002</v>
      </c>
      <c r="U247" s="82">
        <v>3.8231669783305602</v>
      </c>
      <c r="V247" s="253">
        <v>0.13506713863616401</v>
      </c>
      <c r="W247" s="253">
        <v>0.15135744643941401</v>
      </c>
    </row>
    <row r="248" spans="1:23" x14ac:dyDescent="0.2">
      <c r="A248" s="254">
        <v>43831</v>
      </c>
      <c r="B248" s="82" t="s">
        <v>981</v>
      </c>
      <c r="C248" s="82" t="s">
        <v>999</v>
      </c>
      <c r="D248" s="82">
        <v>106.447</v>
      </c>
      <c r="E248" s="82">
        <v>404.42</v>
      </c>
      <c r="F248" s="82">
        <v>358.89</v>
      </c>
      <c r="G248" s="82">
        <v>416.4</v>
      </c>
      <c r="H248" s="82">
        <v>363.5</v>
      </c>
      <c r="I248" s="82">
        <v>0.82169902350534596</v>
      </c>
      <c r="J248" s="255">
        <v>492.175344537657</v>
      </c>
      <c r="K248" s="255">
        <v>436.76576183452801</v>
      </c>
      <c r="L248" s="255">
        <v>506.75489210593099</v>
      </c>
      <c r="M248" s="255">
        <v>442.37608856989903</v>
      </c>
      <c r="N248" s="82">
        <v>3.7296337105566999</v>
      </c>
      <c r="O248" s="82">
        <v>4.4848028301695697</v>
      </c>
      <c r="P248" s="82">
        <v>4.0613840555496799</v>
      </c>
      <c r="Q248" s="82">
        <v>4.5907955424125504</v>
      </c>
      <c r="R248" s="82">
        <v>3.64711350787679</v>
      </c>
      <c r="S248" s="82">
        <v>3.38818639271221</v>
      </c>
      <c r="T248" s="82">
        <v>3.1846504598803</v>
      </c>
      <c r="U248" s="82">
        <v>3.13049785427097</v>
      </c>
      <c r="V248" s="253">
        <v>0.126863384323888</v>
      </c>
      <c r="W248" s="253">
        <v>0.145529573590096</v>
      </c>
    </row>
    <row r="249" spans="1:23" x14ac:dyDescent="0.2">
      <c r="A249" s="254">
        <v>43862</v>
      </c>
      <c r="B249" s="82" t="s">
        <v>935</v>
      </c>
      <c r="C249" s="82" t="s">
        <v>61</v>
      </c>
      <c r="D249" s="82">
        <v>106.889</v>
      </c>
      <c r="E249" s="82">
        <v>405.08</v>
      </c>
      <c r="F249" s="82">
        <v>359.7</v>
      </c>
      <c r="G249" s="82">
        <v>417.77</v>
      </c>
      <c r="H249" s="82">
        <v>365.08</v>
      </c>
      <c r="I249" s="82">
        <v>0.82511096530163297</v>
      </c>
      <c r="J249" s="255">
        <v>490.94002750516898</v>
      </c>
      <c r="K249" s="255">
        <v>435.94136440606599</v>
      </c>
      <c r="L249" s="255">
        <v>506.319777058444</v>
      </c>
      <c r="M249" s="255">
        <v>442.46169952006301</v>
      </c>
      <c r="N249" s="82">
        <v>-0.250991246554366</v>
      </c>
      <c r="O249" s="82">
        <v>-0.18875047004579501</v>
      </c>
      <c r="P249" s="82">
        <v>-8.5863018643694805E-2</v>
      </c>
      <c r="Q249" s="82">
        <v>1.93525265890893E-2</v>
      </c>
      <c r="R249" s="82">
        <v>3.0226132018921699</v>
      </c>
      <c r="S249" s="82">
        <v>2.6936734095985</v>
      </c>
      <c r="T249" s="82">
        <v>2.6861438096680699</v>
      </c>
      <c r="U249" s="82">
        <v>2.7812585048801601</v>
      </c>
      <c r="V249" s="253">
        <v>0.126160689463442</v>
      </c>
      <c r="W249" s="253">
        <v>0.14432453160951</v>
      </c>
    </row>
    <row r="250" spans="1:23" x14ac:dyDescent="0.2">
      <c r="A250" s="254">
        <v>43891</v>
      </c>
      <c r="B250" s="82" t="s">
        <v>936</v>
      </c>
      <c r="C250" s="82" t="s">
        <v>62</v>
      </c>
      <c r="D250" s="82">
        <v>106.83799999999999</v>
      </c>
      <c r="E250" s="82">
        <v>411.32</v>
      </c>
      <c r="F250" s="82">
        <v>368.1</v>
      </c>
      <c r="G250" s="82">
        <v>419.37</v>
      </c>
      <c r="H250" s="82">
        <v>366.95</v>
      </c>
      <c r="I250" s="82">
        <v>0.82471727970975295</v>
      </c>
      <c r="J250" s="255">
        <v>498.74061101855102</v>
      </c>
      <c r="K250" s="255">
        <v>446.33477320803502</v>
      </c>
      <c r="L250" s="255">
        <v>508.501531758363</v>
      </c>
      <c r="M250" s="255">
        <v>444.94035595948998</v>
      </c>
      <c r="N250" s="82">
        <v>1.58890762136938</v>
      </c>
      <c r="O250" s="82">
        <v>2.3841299887035601</v>
      </c>
      <c r="P250" s="82">
        <v>0.43090449924643198</v>
      </c>
      <c r="Q250" s="82">
        <v>0.56019683559407296</v>
      </c>
      <c r="R250" s="82">
        <v>4.6101828290757902</v>
      </c>
      <c r="S250" s="82">
        <v>3.8105448082815099</v>
      </c>
      <c r="T250" s="82">
        <v>3.8540473551266898</v>
      </c>
      <c r="U250" s="82">
        <v>3.7096916950911001</v>
      </c>
      <c r="V250" s="253">
        <v>0.11741374626460201</v>
      </c>
      <c r="W250" s="253">
        <v>0.14285324976154801</v>
      </c>
    </row>
    <row r="251" spans="1:23" x14ac:dyDescent="0.2">
      <c r="A251" s="254">
        <v>43922</v>
      </c>
      <c r="B251" s="82" t="s">
        <v>937</v>
      </c>
      <c r="C251" s="82" t="s">
        <v>1000</v>
      </c>
      <c r="D251" s="82">
        <v>105.755</v>
      </c>
      <c r="E251" s="82">
        <v>414.62</v>
      </c>
      <c r="F251" s="82">
        <v>370.67</v>
      </c>
      <c r="G251" s="82">
        <v>424.7</v>
      </c>
      <c r="H251" s="82">
        <v>370</v>
      </c>
      <c r="I251" s="82">
        <v>0.81635725037631701</v>
      </c>
      <c r="J251" s="255">
        <v>507.89038721573502</v>
      </c>
      <c r="K251" s="255">
        <v>454.05366318377401</v>
      </c>
      <c r="L251" s="255">
        <v>520.23792255685305</v>
      </c>
      <c r="M251" s="255">
        <v>453.23294406883798</v>
      </c>
      <c r="N251" s="82">
        <v>1.83457612936251</v>
      </c>
      <c r="O251" s="82">
        <v>1.7293947142544199</v>
      </c>
      <c r="P251" s="82">
        <v>2.3080345024539599</v>
      </c>
      <c r="Q251" s="82">
        <v>1.8637527475937199</v>
      </c>
      <c r="R251" s="82">
        <v>6.4238725232805196</v>
      </c>
      <c r="S251" s="82">
        <v>5.4593004193428198</v>
      </c>
      <c r="T251" s="82">
        <v>6.0688479104142203</v>
      </c>
      <c r="U251" s="82">
        <v>5.41573200365033</v>
      </c>
      <c r="V251" s="253">
        <v>0.118569077616208</v>
      </c>
      <c r="W251" s="253">
        <v>0.14783783783783799</v>
      </c>
    </row>
    <row r="252" spans="1:23" x14ac:dyDescent="0.2">
      <c r="A252" s="254">
        <v>43952</v>
      </c>
      <c r="B252" s="82" t="s">
        <v>938</v>
      </c>
      <c r="C252" s="82" t="s">
        <v>64</v>
      </c>
      <c r="D252" s="82">
        <v>106.16200000000001</v>
      </c>
      <c r="E252" s="82">
        <v>413.74</v>
      </c>
      <c r="F252" s="82">
        <v>365.48</v>
      </c>
      <c r="G252" s="82">
        <v>429.74</v>
      </c>
      <c r="H252" s="82">
        <v>373.56</v>
      </c>
      <c r="I252" s="82">
        <v>0.81949901578602002</v>
      </c>
      <c r="J252" s="255">
        <v>504.86942879749802</v>
      </c>
      <c r="K252" s="255">
        <v>445.97979126241</v>
      </c>
      <c r="L252" s="255">
        <v>524.39355230685203</v>
      </c>
      <c r="M252" s="255">
        <v>455.83947363463398</v>
      </c>
      <c r="N252" s="82">
        <v>-0.59480519700272305</v>
      </c>
      <c r="O252" s="82">
        <v>-1.77817570389158</v>
      </c>
      <c r="P252" s="82">
        <v>0.79879408436329702</v>
      </c>
      <c r="Q252" s="82">
        <v>0.57509711063712399</v>
      </c>
      <c r="R252" s="82">
        <v>4.6685443404100404</v>
      </c>
      <c r="S252" s="82">
        <v>4.5591173229516198</v>
      </c>
      <c r="T252" s="82">
        <v>5.2470752246566397</v>
      </c>
      <c r="U252" s="82">
        <v>5.1567604532906302</v>
      </c>
      <c r="V252" s="253">
        <v>0.132045529167123</v>
      </c>
      <c r="W252" s="253">
        <v>0.15039083413641699</v>
      </c>
    </row>
    <row r="253" spans="1:23" x14ac:dyDescent="0.2">
      <c r="A253" s="254">
        <v>43983</v>
      </c>
      <c r="B253" s="82" t="s">
        <v>939</v>
      </c>
      <c r="C253" s="82" t="s">
        <v>65</v>
      </c>
      <c r="D253" s="82">
        <v>106.74299999999999</v>
      </c>
      <c r="E253" s="82">
        <v>414.79</v>
      </c>
      <c r="F253" s="82">
        <v>365.6</v>
      </c>
      <c r="G253" s="82">
        <v>428.11</v>
      </c>
      <c r="H253" s="82">
        <v>373.98</v>
      </c>
      <c r="I253" s="82">
        <v>0.82398394380331197</v>
      </c>
      <c r="J253" s="255">
        <v>503.395731336013</v>
      </c>
      <c r="K253" s="255">
        <v>443.697966142979</v>
      </c>
      <c r="L253" s="255">
        <v>519.56109487273204</v>
      </c>
      <c r="M253" s="255">
        <v>453.86806722689101</v>
      </c>
      <c r="N253" s="82">
        <v>-0.29189675140273202</v>
      </c>
      <c r="O253" s="82">
        <v>-0.51164316503495799</v>
      </c>
      <c r="P253" s="82">
        <v>-0.92153258041819397</v>
      </c>
      <c r="Q253" s="82">
        <v>-0.43247821256549002</v>
      </c>
      <c r="R253" s="82">
        <v>4.1749831444344103</v>
      </c>
      <c r="S253" s="82">
        <v>4.2900903223150397</v>
      </c>
      <c r="T253" s="82">
        <v>4.5413280596848997</v>
      </c>
      <c r="U253" s="82">
        <v>5.0608905179135597</v>
      </c>
      <c r="V253" s="253">
        <v>0.13454595185995599</v>
      </c>
      <c r="W253" s="253">
        <v>0.14474036044708299</v>
      </c>
    </row>
    <row r="254" spans="1:23" x14ac:dyDescent="0.2">
      <c r="A254" s="254">
        <v>44013</v>
      </c>
      <c r="B254" s="82" t="s">
        <v>940</v>
      </c>
      <c r="C254" s="82" t="s">
        <v>66</v>
      </c>
      <c r="D254" s="82">
        <v>107.444</v>
      </c>
      <c r="E254" s="82">
        <v>418.62</v>
      </c>
      <c r="F254" s="82">
        <v>366.28</v>
      </c>
      <c r="G254" s="82">
        <v>425.94</v>
      </c>
      <c r="H254" s="82">
        <v>371.96</v>
      </c>
      <c r="I254" s="82">
        <v>0.82939519086031899</v>
      </c>
      <c r="J254" s="255">
        <v>504.72923476415599</v>
      </c>
      <c r="K254" s="255">
        <v>441.62300919548801</v>
      </c>
      <c r="L254" s="255">
        <v>513.55494304009505</v>
      </c>
      <c r="M254" s="255">
        <v>448.47137299430398</v>
      </c>
      <c r="N254" s="82">
        <v>0.26490161619059399</v>
      </c>
      <c r="O254" s="82">
        <v>-0.467650768275651</v>
      </c>
      <c r="P254" s="82">
        <v>-1.1560049225986899</v>
      </c>
      <c r="Q254" s="82">
        <v>-1.1890447075425099</v>
      </c>
      <c r="R254" s="82">
        <v>3.7820717358197302</v>
      </c>
      <c r="S254" s="82">
        <v>3.89825930224066</v>
      </c>
      <c r="T254" s="82">
        <v>2.4362981567995301</v>
      </c>
      <c r="U254" s="82">
        <v>3.4210139199496901</v>
      </c>
      <c r="V254" s="253">
        <v>0.142896145025663</v>
      </c>
      <c r="W254" s="253">
        <v>0.145123131519519</v>
      </c>
    </row>
    <row r="255" spans="1:23" x14ac:dyDescent="0.2">
      <c r="A255" s="254">
        <v>44044</v>
      </c>
      <c r="B255" s="82" t="s">
        <v>941</v>
      </c>
      <c r="C255" s="82" t="s">
        <v>1001</v>
      </c>
      <c r="D255" s="82">
        <v>107.867</v>
      </c>
      <c r="E255" s="82">
        <v>417.3</v>
      </c>
      <c r="F255" s="82">
        <v>365.36</v>
      </c>
      <c r="G255" s="82">
        <v>424.45</v>
      </c>
      <c r="H255" s="82">
        <v>371.55</v>
      </c>
      <c r="I255" s="82">
        <v>0.83266046547531802</v>
      </c>
      <c r="J255" s="255">
        <v>501.16466111044201</v>
      </c>
      <c r="K255" s="255">
        <v>438.78629423271201</v>
      </c>
      <c r="L255" s="255">
        <v>509.75159455625902</v>
      </c>
      <c r="M255" s="255">
        <v>446.220296754336</v>
      </c>
      <c r="N255" s="82">
        <v>-0.70623483012238797</v>
      </c>
      <c r="O255" s="82">
        <v>-0.64233857922010296</v>
      </c>
      <c r="P255" s="82">
        <v>-0.74059232325202096</v>
      </c>
      <c r="Q255" s="82">
        <v>-0.50194424338344501</v>
      </c>
      <c r="R255" s="82">
        <v>2.9898985908561699</v>
      </c>
      <c r="S255" s="82">
        <v>3.2018215863254502</v>
      </c>
      <c r="T255" s="82">
        <v>1.92515892124114</v>
      </c>
      <c r="U255" s="82">
        <v>3.1584674922656002</v>
      </c>
      <c r="V255" s="253">
        <v>0.142161156119991</v>
      </c>
      <c r="W255" s="253">
        <v>0.142376530749563</v>
      </c>
    </row>
    <row r="256" spans="1:23" x14ac:dyDescent="0.2">
      <c r="A256" s="254">
        <v>44075</v>
      </c>
      <c r="B256" s="82" t="s">
        <v>942</v>
      </c>
      <c r="C256" s="82" t="s">
        <v>68</v>
      </c>
      <c r="D256" s="82">
        <v>108.114</v>
      </c>
      <c r="E256" s="82">
        <v>411.69</v>
      </c>
      <c r="F256" s="82">
        <v>361.72</v>
      </c>
      <c r="G256" s="82">
        <v>423.14</v>
      </c>
      <c r="H256" s="82">
        <v>370.27</v>
      </c>
      <c r="I256" s="82">
        <v>0.83456713883206601</v>
      </c>
      <c r="J256" s="255">
        <v>493.29763999111998</v>
      </c>
      <c r="K256" s="255">
        <v>433.42228943522599</v>
      </c>
      <c r="L256" s="255">
        <v>507.01732708067402</v>
      </c>
      <c r="M256" s="255">
        <v>443.66712127939002</v>
      </c>
      <c r="N256" s="82">
        <v>-1.5697477754895901</v>
      </c>
      <c r="O256" s="82">
        <v>-1.2224640714602499</v>
      </c>
      <c r="P256" s="82">
        <v>-0.53639213781474504</v>
      </c>
      <c r="Q256" s="82">
        <v>-0.57217824772137804</v>
      </c>
      <c r="R256" s="82">
        <v>3.5538006993698801</v>
      </c>
      <c r="S256" s="82">
        <v>3.64855275735587</v>
      </c>
      <c r="T256" s="82">
        <v>3.2123542213796701</v>
      </c>
      <c r="U256" s="82">
        <v>3.9453643072215399</v>
      </c>
      <c r="V256" s="253">
        <v>0.13814552692690499</v>
      </c>
      <c r="W256" s="253">
        <v>0.14278769546547099</v>
      </c>
    </row>
    <row r="257" spans="1:23" x14ac:dyDescent="0.2">
      <c r="A257" s="254">
        <v>44105</v>
      </c>
      <c r="B257" s="82" t="s">
        <v>943</v>
      </c>
      <c r="C257" s="82" t="s">
        <v>69</v>
      </c>
      <c r="D257" s="82">
        <v>108.774</v>
      </c>
      <c r="E257" s="82">
        <v>410.28</v>
      </c>
      <c r="F257" s="82">
        <v>360.57</v>
      </c>
      <c r="G257" s="82">
        <v>421.86</v>
      </c>
      <c r="H257" s="82">
        <v>369.83</v>
      </c>
      <c r="I257" s="82">
        <v>0.83966189355050402</v>
      </c>
      <c r="J257" s="255">
        <v>488.62524684207602</v>
      </c>
      <c r="K257" s="255">
        <v>429.42284599260802</v>
      </c>
      <c r="L257" s="255">
        <v>502.41651221799299</v>
      </c>
      <c r="M257" s="255">
        <v>440.45109447110502</v>
      </c>
      <c r="N257" s="82">
        <v>-0.947175248827126</v>
      </c>
      <c r="O257" s="82">
        <v>-0.92275905972181205</v>
      </c>
      <c r="P257" s="82">
        <v>-0.90742754082420196</v>
      </c>
      <c r="Q257" s="82">
        <v>-0.72487381959047703</v>
      </c>
      <c r="R257" s="82">
        <v>3.5764131031463999</v>
      </c>
      <c r="S257" s="82">
        <v>3.3973840486031701</v>
      </c>
      <c r="T257" s="82">
        <v>3.2127203290456499</v>
      </c>
      <c r="U257" s="82">
        <v>3.9856779021442099</v>
      </c>
      <c r="V257" s="253">
        <v>0.13786504700890201</v>
      </c>
      <c r="W257" s="253">
        <v>0.140686261255171</v>
      </c>
    </row>
    <row r="258" spans="1:23" x14ac:dyDescent="0.2">
      <c r="A258" s="254">
        <v>44136</v>
      </c>
      <c r="B258" s="82" t="s">
        <v>944</v>
      </c>
      <c r="C258" s="82" t="s">
        <v>70</v>
      </c>
      <c r="D258" s="82">
        <v>108.85599999999999</v>
      </c>
      <c r="E258" s="82">
        <v>415.97</v>
      </c>
      <c r="F258" s="82">
        <v>365.89</v>
      </c>
      <c r="G258" s="82">
        <v>426.06</v>
      </c>
      <c r="H258" s="82">
        <v>372.92</v>
      </c>
      <c r="I258" s="82">
        <v>0.84029487822764304</v>
      </c>
      <c r="J258" s="255">
        <v>495.02860338428798</v>
      </c>
      <c r="K258" s="255">
        <v>435.43047741970997</v>
      </c>
      <c r="L258" s="255">
        <v>507.03629290071302</v>
      </c>
      <c r="M258" s="255">
        <v>443.79658815315599</v>
      </c>
      <c r="N258" s="82">
        <v>1.3104841764921999</v>
      </c>
      <c r="O258" s="82">
        <v>1.3990013533665899</v>
      </c>
      <c r="P258" s="82">
        <v>0.91951211203726801</v>
      </c>
      <c r="Q258" s="82">
        <v>0.759560760331079</v>
      </c>
      <c r="R258" s="82">
        <v>4.3922211503095498</v>
      </c>
      <c r="S258" s="82">
        <v>4.2367042699692901</v>
      </c>
      <c r="T258" s="82">
        <v>4.2744263999616496</v>
      </c>
      <c r="U258" s="82">
        <v>4.8901113264767</v>
      </c>
      <c r="V258" s="253">
        <v>0.13687173740741801</v>
      </c>
      <c r="W258" s="253">
        <v>0.14249705030569501</v>
      </c>
    </row>
    <row r="259" spans="1:23" x14ac:dyDescent="0.2">
      <c r="A259" s="254">
        <v>44166</v>
      </c>
      <c r="B259" s="82" t="s">
        <v>945</v>
      </c>
      <c r="C259" s="82" t="s">
        <v>998</v>
      </c>
      <c r="D259" s="82">
        <v>109.271</v>
      </c>
      <c r="E259" s="82">
        <v>418.39</v>
      </c>
      <c r="F259" s="82">
        <v>367.66</v>
      </c>
      <c r="G259" s="82">
        <v>428.56</v>
      </c>
      <c r="H259" s="82">
        <v>375.24</v>
      </c>
      <c r="I259" s="82">
        <v>0.84349839823999395</v>
      </c>
      <c r="J259" s="255">
        <v>496.01753942033997</v>
      </c>
      <c r="K259" s="255">
        <v>435.87516083864898</v>
      </c>
      <c r="L259" s="255">
        <v>508.07446806563502</v>
      </c>
      <c r="M259" s="255">
        <v>444.86154423405998</v>
      </c>
      <c r="N259" s="82">
        <v>0.19977351395288301</v>
      </c>
      <c r="O259" s="82">
        <v>0.102125010075893</v>
      </c>
      <c r="P259" s="82">
        <v>0.204753620097442</v>
      </c>
      <c r="Q259" s="82">
        <v>0.23996490944997501</v>
      </c>
      <c r="R259" s="82">
        <v>4.5394050090350202</v>
      </c>
      <c r="S259" s="82">
        <v>4.2717497990346898</v>
      </c>
      <c r="T259" s="82">
        <v>4.3323570700629004</v>
      </c>
      <c r="U259" s="82">
        <v>5.1784307964798204</v>
      </c>
      <c r="V259" s="253">
        <v>0.137980743077843</v>
      </c>
      <c r="W259" s="253">
        <v>0.142095725402409</v>
      </c>
    </row>
    <row r="260" spans="1:23" x14ac:dyDescent="0.2">
      <c r="A260" s="254">
        <v>44197</v>
      </c>
      <c r="B260" s="82" t="s">
        <v>982</v>
      </c>
      <c r="C260" s="82" t="s">
        <v>999</v>
      </c>
      <c r="D260" s="82">
        <v>110.21</v>
      </c>
      <c r="E260" s="82">
        <v>436.33</v>
      </c>
      <c r="F260" s="82">
        <v>383.91</v>
      </c>
      <c r="G260" s="82">
        <v>449.57</v>
      </c>
      <c r="H260" s="82">
        <v>395.48</v>
      </c>
      <c r="I260" s="82">
        <v>0.850746844725771</v>
      </c>
      <c r="J260" s="255">
        <v>512.87877551946303</v>
      </c>
      <c r="K260" s="255">
        <v>451.262326013973</v>
      </c>
      <c r="L260" s="255">
        <v>528.44157199891094</v>
      </c>
      <c r="M260" s="255">
        <v>464.86214136648198</v>
      </c>
      <c r="N260" s="82">
        <v>3.39932255597799</v>
      </c>
      <c r="O260" s="82">
        <v>3.5301771144101699</v>
      </c>
      <c r="P260" s="82">
        <v>4.0086847919792001</v>
      </c>
      <c r="Q260" s="82">
        <v>4.4959150530437402</v>
      </c>
      <c r="R260" s="82">
        <v>4.20651526159934</v>
      </c>
      <c r="S260" s="82">
        <v>3.3190706429359702</v>
      </c>
      <c r="T260" s="82">
        <v>4.27952057904304</v>
      </c>
      <c r="U260" s="82">
        <v>5.0830172284573196</v>
      </c>
      <c r="V260" s="253">
        <v>0.13654241879607201</v>
      </c>
      <c r="W260" s="253">
        <v>0.13677050672600399</v>
      </c>
    </row>
    <row r="261" spans="1:23" x14ac:dyDescent="0.2">
      <c r="A261" s="254">
        <v>44228</v>
      </c>
      <c r="B261" s="82" t="s">
        <v>946</v>
      </c>
      <c r="C261" s="82" t="s">
        <v>61</v>
      </c>
      <c r="D261" s="82">
        <v>110.907</v>
      </c>
      <c r="E261" s="82">
        <v>436.85</v>
      </c>
      <c r="F261" s="82">
        <v>384.48</v>
      </c>
      <c r="G261" s="82">
        <v>450.48</v>
      </c>
      <c r="H261" s="82">
        <v>396.47</v>
      </c>
      <c r="I261" s="82">
        <v>0.85612721448145401</v>
      </c>
      <c r="J261" s="255">
        <v>510.26295229336301</v>
      </c>
      <c r="K261" s="255">
        <v>449.09213665503501</v>
      </c>
      <c r="L261" s="255">
        <v>526.18348345911397</v>
      </c>
      <c r="M261" s="255">
        <v>463.097064657776</v>
      </c>
      <c r="N261" s="82">
        <v>-0.510027583701533</v>
      </c>
      <c r="O261" s="82">
        <v>-0.48091525346408698</v>
      </c>
      <c r="P261" s="82">
        <v>-0.42731091939931498</v>
      </c>
      <c r="Q261" s="82">
        <v>-0.379698958387376</v>
      </c>
      <c r="R261" s="82">
        <v>3.9359033090840398</v>
      </c>
      <c r="S261" s="82">
        <v>3.01663786066413</v>
      </c>
      <c r="T261" s="82">
        <v>3.9231543583133202</v>
      </c>
      <c r="U261" s="82">
        <v>4.6637630240304704</v>
      </c>
      <c r="V261" s="253">
        <v>0.136209945900957</v>
      </c>
      <c r="W261" s="253">
        <v>0.13622720508487399</v>
      </c>
    </row>
    <row r="262" spans="1:23" x14ac:dyDescent="0.2">
      <c r="A262" s="254">
        <v>44256</v>
      </c>
      <c r="B262" s="82" t="s">
        <v>947</v>
      </c>
      <c r="C262" s="82" t="s">
        <v>62</v>
      </c>
      <c r="D262" s="82">
        <v>111.824</v>
      </c>
      <c r="E262" s="82">
        <v>440.88</v>
      </c>
      <c r="F262" s="82">
        <v>391.39</v>
      </c>
      <c r="G262" s="82">
        <v>447.77</v>
      </c>
      <c r="H262" s="82">
        <v>395.01</v>
      </c>
      <c r="I262" s="82">
        <v>0.86320583580995003</v>
      </c>
      <c r="J262" s="255">
        <v>510.74724209471998</v>
      </c>
      <c r="K262" s="255">
        <v>453.41445083345297</v>
      </c>
      <c r="L262" s="255">
        <v>518.729115842753</v>
      </c>
      <c r="M262" s="255">
        <v>457.60812034983502</v>
      </c>
      <c r="N262" s="82">
        <v>9.4909849751134701E-2</v>
      </c>
      <c r="O262" s="82">
        <v>0.96245599190647502</v>
      </c>
      <c r="P262" s="82">
        <v>-1.41668597565183</v>
      </c>
      <c r="Q262" s="82">
        <v>-1.18526864600128</v>
      </c>
      <c r="R262" s="82">
        <v>2.4073898958515398</v>
      </c>
      <c r="S262" s="82">
        <v>1.58618105744543</v>
      </c>
      <c r="T262" s="82">
        <v>2.0113182450057798</v>
      </c>
      <c r="U262" s="82">
        <v>2.8470702242838999</v>
      </c>
      <c r="V262" s="253">
        <v>0.12644676665218799</v>
      </c>
      <c r="W262" s="253">
        <v>0.133566238829397</v>
      </c>
    </row>
    <row r="263" spans="1:23" x14ac:dyDescent="0.2">
      <c r="A263" s="254">
        <v>44287</v>
      </c>
      <c r="B263" s="82" t="s">
        <v>948</v>
      </c>
      <c r="C263" s="82" t="s">
        <v>1000</v>
      </c>
      <c r="D263" s="82">
        <v>112.19</v>
      </c>
      <c r="E263" s="82">
        <v>441</v>
      </c>
      <c r="F263" s="82">
        <v>390.85</v>
      </c>
      <c r="G263" s="82">
        <v>448.13</v>
      </c>
      <c r="H263" s="82">
        <v>395.08</v>
      </c>
      <c r="I263" s="82">
        <v>0.86603110888108403</v>
      </c>
      <c r="J263" s="255">
        <v>509.21958285052102</v>
      </c>
      <c r="K263" s="255">
        <v>451.31173232908498</v>
      </c>
      <c r="L263" s="255">
        <v>517.45254345307103</v>
      </c>
      <c r="M263" s="255">
        <v>456.19608342989602</v>
      </c>
      <c r="N263" s="82">
        <v>-0.29910278867751899</v>
      </c>
      <c r="O263" s="82">
        <v>-0.463751982430816</v>
      </c>
      <c r="P263" s="82">
        <v>-0.246096151284703</v>
      </c>
      <c r="Q263" s="82">
        <v>-0.30856902601733599</v>
      </c>
      <c r="R263" s="82">
        <v>0.261709153834078</v>
      </c>
      <c r="S263" s="82">
        <v>-0.60387814855696897</v>
      </c>
      <c r="T263" s="82">
        <v>-0.53540485670341398</v>
      </c>
      <c r="U263" s="82">
        <v>0.653778459803944</v>
      </c>
      <c r="V263" s="253">
        <v>0.12831009338620999</v>
      </c>
      <c r="W263" s="253">
        <v>0.13427660220714799</v>
      </c>
    </row>
    <row r="264" spans="1:23" x14ac:dyDescent="0.2">
      <c r="A264" s="254">
        <v>44317</v>
      </c>
      <c r="B264" s="82" t="s">
        <v>949</v>
      </c>
      <c r="C264" s="82" t="s">
        <v>64</v>
      </c>
      <c r="D264" s="82">
        <v>112.419</v>
      </c>
      <c r="E264" s="82">
        <v>442.26</v>
      </c>
      <c r="F264" s="82">
        <v>384.54</v>
      </c>
      <c r="G264" s="82">
        <v>455.21</v>
      </c>
      <c r="H264" s="82">
        <v>398.11</v>
      </c>
      <c r="I264" s="82">
        <v>0.867798834381875</v>
      </c>
      <c r="J264" s="255">
        <v>509.63424065327001</v>
      </c>
      <c r="K264" s="255">
        <v>443.12112988017998</v>
      </c>
      <c r="L264" s="255">
        <v>524.55705396774601</v>
      </c>
      <c r="M264" s="255">
        <v>458.75839448847597</v>
      </c>
      <c r="N264" s="82">
        <v>8.1430058213327605E-2</v>
      </c>
      <c r="O264" s="82">
        <v>-1.8148436794751499</v>
      </c>
      <c r="P264" s="82">
        <v>1.37297818023367</v>
      </c>
      <c r="Q264" s="82">
        <v>0.56166879805625802</v>
      </c>
      <c r="R264" s="82">
        <v>0.943771118627867</v>
      </c>
      <c r="S264" s="82">
        <v>-0.64098451056223704</v>
      </c>
      <c r="T264" s="82">
        <v>3.1179189784968898E-2</v>
      </c>
      <c r="U264" s="82">
        <v>0.640339642060472</v>
      </c>
      <c r="V264" s="253">
        <v>0.15010141987829601</v>
      </c>
      <c r="W264" s="253">
        <v>0.14342769586295201</v>
      </c>
    </row>
    <row r="265" spans="1:23" x14ac:dyDescent="0.2">
      <c r="A265" s="254">
        <v>44348</v>
      </c>
      <c r="B265" s="82" t="s">
        <v>950</v>
      </c>
      <c r="C265" s="82" t="s">
        <v>65</v>
      </c>
      <c r="D265" s="82">
        <v>113.018</v>
      </c>
      <c r="E265" s="82">
        <v>441.9</v>
      </c>
      <c r="F265" s="82">
        <v>383.07</v>
      </c>
      <c r="G265" s="82">
        <v>454.36</v>
      </c>
      <c r="H265" s="82">
        <v>396.51</v>
      </c>
      <c r="I265" s="82">
        <v>0.87242271025512397</v>
      </c>
      <c r="J265" s="255">
        <v>506.52051443132899</v>
      </c>
      <c r="K265" s="255">
        <v>439.08760684138798</v>
      </c>
      <c r="L265" s="255">
        <v>520.80258188961</v>
      </c>
      <c r="M265" s="255">
        <v>454.49298297616298</v>
      </c>
      <c r="N265" s="82">
        <v>-0.61097272780368295</v>
      </c>
      <c r="O265" s="82">
        <v>-0.91025292336723895</v>
      </c>
      <c r="P265" s="82">
        <v>-0.71574141453942797</v>
      </c>
      <c r="Q265" s="82">
        <v>-0.92977296188097003</v>
      </c>
      <c r="R265" s="82">
        <v>0.62074088054413501</v>
      </c>
      <c r="S265" s="82">
        <v>-1.0390760502393599</v>
      </c>
      <c r="T265" s="82">
        <v>0.23894918790692299</v>
      </c>
      <c r="U265" s="82">
        <v>0.137686652663294</v>
      </c>
      <c r="V265" s="253">
        <v>0.15357506460960099</v>
      </c>
      <c r="W265" s="253">
        <v>0.145897959698368</v>
      </c>
    </row>
    <row r="266" spans="1:23" x14ac:dyDescent="0.2">
      <c r="A266" s="254">
        <v>44378</v>
      </c>
      <c r="B266" s="82" t="s">
        <v>951</v>
      </c>
      <c r="C266" s="82" t="s">
        <v>66</v>
      </c>
      <c r="D266" s="82">
        <v>113.682</v>
      </c>
      <c r="E266" s="82">
        <v>447.66</v>
      </c>
      <c r="F266" s="82">
        <v>385.65</v>
      </c>
      <c r="G266" s="82">
        <v>458.73</v>
      </c>
      <c r="H266" s="82">
        <v>398.42</v>
      </c>
      <c r="I266" s="82">
        <v>0.87754834227488498</v>
      </c>
      <c r="J266" s="255">
        <v>510.12574286166699</v>
      </c>
      <c r="K266" s="255">
        <v>439.46296907162099</v>
      </c>
      <c r="L266" s="255">
        <v>522.74043252229899</v>
      </c>
      <c r="M266" s="255">
        <v>454.01487394662303</v>
      </c>
      <c r="N266" s="82">
        <v>0.71176355697752902</v>
      </c>
      <c r="O266" s="82">
        <v>8.5486865123085606E-2</v>
      </c>
      <c r="P266" s="82">
        <v>0.372089290659328</v>
      </c>
      <c r="Q266" s="82">
        <v>-0.105196130072072</v>
      </c>
      <c r="R266" s="82">
        <v>1.0691887304748999</v>
      </c>
      <c r="S266" s="82">
        <v>-0.489114035928984</v>
      </c>
      <c r="T266" s="82">
        <v>1.7886089125787299</v>
      </c>
      <c r="U266" s="82">
        <v>1.23608802838557</v>
      </c>
      <c r="V266" s="253">
        <v>0.160793465577596</v>
      </c>
      <c r="W266" s="253">
        <v>0.151372923046032</v>
      </c>
    </row>
    <row r="267" spans="1:23" x14ac:dyDescent="0.2">
      <c r="A267" s="254">
        <v>44409</v>
      </c>
      <c r="B267" s="82" t="s">
        <v>952</v>
      </c>
      <c r="C267" s="82" t="s">
        <v>1001</v>
      </c>
      <c r="D267" s="82">
        <v>113.899</v>
      </c>
      <c r="E267" s="82">
        <v>447.43</v>
      </c>
      <c r="F267" s="82">
        <v>385.56</v>
      </c>
      <c r="G267" s="82">
        <v>457.48</v>
      </c>
      <c r="H267" s="82">
        <v>397.51</v>
      </c>
      <c r="I267" s="82">
        <v>0.87922343587170504</v>
      </c>
      <c r="J267" s="255">
        <v>508.89225849217303</v>
      </c>
      <c r="K267" s="255">
        <v>438.52334261055802</v>
      </c>
      <c r="L267" s="255">
        <v>520.32280002458299</v>
      </c>
      <c r="M267" s="255">
        <v>452.11488204461801</v>
      </c>
      <c r="N267" s="82">
        <v>-0.241800063367581</v>
      </c>
      <c r="O267" s="82">
        <v>-0.21381243180679199</v>
      </c>
      <c r="P267" s="82">
        <v>-0.46249196490319999</v>
      </c>
      <c r="Q267" s="82">
        <v>-0.41848670848345598</v>
      </c>
      <c r="R267" s="82">
        <v>1.54192782958982</v>
      </c>
      <c r="S267" s="82">
        <v>-5.9927036375162501E-2</v>
      </c>
      <c r="T267" s="82">
        <v>2.07379546846271</v>
      </c>
      <c r="U267" s="82">
        <v>1.32100339970131</v>
      </c>
      <c r="V267" s="253">
        <v>0.16046789086004801</v>
      </c>
      <c r="W267" s="253">
        <v>0.15086412920429701</v>
      </c>
    </row>
    <row r="268" spans="1:23" x14ac:dyDescent="0.2">
      <c r="A268" s="254">
        <v>44440</v>
      </c>
      <c r="B268" s="82" t="s">
        <v>953</v>
      </c>
      <c r="C268" s="82" t="s">
        <v>68</v>
      </c>
      <c r="D268" s="82">
        <v>114.601</v>
      </c>
      <c r="E268" s="82">
        <v>445.97</v>
      </c>
      <c r="F268" s="82">
        <v>385.62</v>
      </c>
      <c r="G268" s="82">
        <v>454.53</v>
      </c>
      <c r="H268" s="82">
        <v>396.61</v>
      </c>
      <c r="I268" s="82">
        <v>0.884642402254043</v>
      </c>
      <c r="J268" s="255">
        <v>504.12460318845399</v>
      </c>
      <c r="K268" s="255">
        <v>435.904947600806</v>
      </c>
      <c r="L268" s="255">
        <v>513.80082939939405</v>
      </c>
      <c r="M268" s="255">
        <v>448.32804643938499</v>
      </c>
      <c r="N268" s="82">
        <v>-0.93686929289225096</v>
      </c>
      <c r="O268" s="82">
        <v>-0.59709364481368399</v>
      </c>
      <c r="P268" s="82">
        <v>-1.2534470188276801</v>
      </c>
      <c r="Q268" s="82">
        <v>-0.83758260469280998</v>
      </c>
      <c r="R268" s="82">
        <v>2.19481349992436</v>
      </c>
      <c r="S268" s="82">
        <v>0.57280352812856306</v>
      </c>
      <c r="T268" s="82">
        <v>1.33792317469279</v>
      </c>
      <c r="U268" s="82">
        <v>1.05054554111526</v>
      </c>
      <c r="V268" s="253">
        <v>0.15650121881645099</v>
      </c>
      <c r="W268" s="253">
        <v>0.14603766924686701</v>
      </c>
    </row>
    <row r="269" spans="1:23" x14ac:dyDescent="0.2">
      <c r="A269" s="254">
        <v>44470</v>
      </c>
      <c r="B269" s="82" t="s">
        <v>954</v>
      </c>
      <c r="C269" s="82" t="s">
        <v>69</v>
      </c>
      <c r="D269" s="82">
        <v>115.56100000000001</v>
      </c>
      <c r="E269" s="82">
        <v>445.78</v>
      </c>
      <c r="F269" s="82">
        <v>385.66</v>
      </c>
      <c r="G269" s="82">
        <v>454.35</v>
      </c>
      <c r="H269" s="82">
        <v>396.8</v>
      </c>
      <c r="I269" s="82">
        <v>0.89205295457177103</v>
      </c>
      <c r="J269" s="255">
        <v>499.72369657583403</v>
      </c>
      <c r="K269" s="255">
        <v>432.32859442199401</v>
      </c>
      <c r="L269" s="255">
        <v>509.330749560838</v>
      </c>
      <c r="M269" s="255">
        <v>444.816642292815</v>
      </c>
      <c r="N269" s="82">
        <v>-0.87297993091092196</v>
      </c>
      <c r="O269" s="82">
        <v>-0.82044335548304703</v>
      </c>
      <c r="P269" s="82">
        <v>-0.87000245674605503</v>
      </c>
      <c r="Q269" s="82">
        <v>-0.78322205680813095</v>
      </c>
      <c r="R269" s="82">
        <v>2.2713623181540599</v>
      </c>
      <c r="S269" s="82">
        <v>0.67666367928527205</v>
      </c>
      <c r="T269" s="82">
        <v>1.37619627832708</v>
      </c>
      <c r="U269" s="82">
        <v>0.99115381401242397</v>
      </c>
      <c r="V269" s="253">
        <v>0.155888606544625</v>
      </c>
      <c r="W269" s="253">
        <v>0.145035282258065</v>
      </c>
    </row>
    <row r="270" spans="1:23" x14ac:dyDescent="0.2">
      <c r="A270" s="254">
        <v>44501</v>
      </c>
      <c r="B270" s="82" t="s">
        <v>955</v>
      </c>
      <c r="C270" s="82" t="s">
        <v>70</v>
      </c>
      <c r="D270" s="82">
        <v>116.884</v>
      </c>
      <c r="E270" s="82">
        <v>450.96</v>
      </c>
      <c r="F270" s="82">
        <v>389.02</v>
      </c>
      <c r="G270" s="82">
        <v>458.92</v>
      </c>
      <c r="H270" s="82">
        <v>399.32</v>
      </c>
      <c r="I270" s="82">
        <v>0.902265621984639</v>
      </c>
      <c r="J270" s="255">
        <v>499.808469936005</v>
      </c>
      <c r="K270" s="255">
        <v>431.15906283152498</v>
      </c>
      <c r="L270" s="255">
        <v>508.630705656891</v>
      </c>
      <c r="M270" s="255">
        <v>442.57476985729397</v>
      </c>
      <c r="N270" s="82">
        <v>1.6964046482370598E-2</v>
      </c>
      <c r="O270" s="82">
        <v>-0.27051913881198703</v>
      </c>
      <c r="P270" s="82">
        <v>-0.13744387209117001</v>
      </c>
      <c r="Q270" s="82">
        <v>-0.50399922628003901</v>
      </c>
      <c r="R270" s="82">
        <v>0.96557381109687601</v>
      </c>
      <c r="S270" s="82">
        <v>-0.98096362328538</v>
      </c>
      <c r="T270" s="82">
        <v>0.31445732356874001</v>
      </c>
      <c r="U270" s="82">
        <v>-0.27531043015599499</v>
      </c>
      <c r="V270" s="253">
        <v>0.159220605624389</v>
      </c>
      <c r="W270" s="253">
        <v>0.14925373134328401</v>
      </c>
    </row>
    <row r="271" spans="1:23" x14ac:dyDescent="0.2">
      <c r="A271" s="254">
        <v>44531</v>
      </c>
      <c r="B271" s="82" t="s">
        <v>956</v>
      </c>
      <c r="C271" s="82" t="s">
        <v>998</v>
      </c>
      <c r="D271" s="82">
        <v>117.30800000000001</v>
      </c>
      <c r="E271" s="82">
        <v>454.14</v>
      </c>
      <c r="F271" s="82">
        <v>391.24</v>
      </c>
      <c r="G271" s="82">
        <v>461.99</v>
      </c>
      <c r="H271" s="82">
        <v>401.93</v>
      </c>
      <c r="I271" s="82">
        <v>0.90553861592496798</v>
      </c>
      <c r="J271" s="255">
        <v>501.51367596412899</v>
      </c>
      <c r="K271" s="255">
        <v>432.05225389572701</v>
      </c>
      <c r="L271" s="255">
        <v>510.18254978347602</v>
      </c>
      <c r="M271" s="255">
        <v>443.85738270194702</v>
      </c>
      <c r="N271" s="82">
        <v>0.34117189497449002</v>
      </c>
      <c r="O271" s="82">
        <v>0.20716045218587301</v>
      </c>
      <c r="P271" s="82">
        <v>0.305102328531492</v>
      </c>
      <c r="Q271" s="82">
        <v>0.28980704098116</v>
      </c>
      <c r="R271" s="82">
        <v>1.1080528624474399</v>
      </c>
      <c r="S271" s="82">
        <v>-0.87706464749354196</v>
      </c>
      <c r="T271" s="82">
        <v>0.41491589330733297</v>
      </c>
      <c r="U271" s="82">
        <v>-0.22572450802466101</v>
      </c>
      <c r="V271" s="253">
        <v>0.16077088232287101</v>
      </c>
      <c r="W271" s="253">
        <v>0.149429005050631</v>
      </c>
    </row>
    <row r="272" spans="1:23" x14ac:dyDescent="0.2">
      <c r="A272" s="254">
        <v>44562</v>
      </c>
      <c r="B272" s="82" t="s">
        <v>983</v>
      </c>
      <c r="C272" s="82" t="s">
        <v>999</v>
      </c>
      <c r="D272" s="82">
        <v>118.002</v>
      </c>
      <c r="E272" s="82">
        <v>480.26</v>
      </c>
      <c r="F272" s="82">
        <v>413.1</v>
      </c>
      <c r="G272" s="82">
        <v>490.49</v>
      </c>
      <c r="H272" s="82">
        <v>429.48</v>
      </c>
      <c r="I272" s="82">
        <v>0.91089582770465904</v>
      </c>
      <c r="J272" s="255">
        <v>527.23921374214001</v>
      </c>
      <c r="K272" s="255">
        <v>453.509597294961</v>
      </c>
      <c r="L272" s="255">
        <v>538.46991618786103</v>
      </c>
      <c r="M272" s="255">
        <v>471.49189505262598</v>
      </c>
      <c r="N272" s="82">
        <v>5.1295785161901399</v>
      </c>
      <c r="O272" s="82">
        <v>4.9663769152358697</v>
      </c>
      <c r="P272" s="82">
        <v>5.5445578090412004</v>
      </c>
      <c r="Q272" s="82">
        <v>6.2259891189499399</v>
      </c>
      <c r="R272" s="82">
        <v>2.7999673427960201</v>
      </c>
      <c r="S272" s="82">
        <v>0.497996653263311</v>
      </c>
      <c r="T272" s="82">
        <v>1.89772052774277</v>
      </c>
      <c r="U272" s="82">
        <v>1.4261762996349101</v>
      </c>
      <c r="V272" s="253">
        <v>0.16257564754296799</v>
      </c>
      <c r="W272" s="253">
        <v>0.14205550898761299</v>
      </c>
    </row>
    <row r="273" spans="1:23" x14ac:dyDescent="0.2">
      <c r="A273" s="254">
        <v>44593</v>
      </c>
      <c r="B273" s="82" t="s">
        <v>984</v>
      </c>
      <c r="C273" s="82" t="s">
        <v>61</v>
      </c>
      <c r="D273" s="82">
        <v>118.98099999999999</v>
      </c>
      <c r="E273" s="82">
        <v>484.38</v>
      </c>
      <c r="F273" s="82">
        <v>415.56</v>
      </c>
      <c r="G273" s="82">
        <v>494.64</v>
      </c>
      <c r="H273" s="82">
        <v>432.46</v>
      </c>
      <c r="I273" s="82">
        <v>0.91845304720367404</v>
      </c>
      <c r="J273" s="255">
        <v>527.38678528504499</v>
      </c>
      <c r="K273" s="255">
        <v>452.456444306234</v>
      </c>
      <c r="L273" s="255">
        <v>538.55774283288895</v>
      </c>
      <c r="M273" s="255">
        <v>470.85694942890001</v>
      </c>
      <c r="N273" s="82">
        <v>2.79894854288587E-2</v>
      </c>
      <c r="O273" s="82">
        <v>-0.232222866949028</v>
      </c>
      <c r="P273" s="82">
        <v>1.6310408880371201E-2</v>
      </c>
      <c r="Q273" s="82">
        <v>-0.13466734643550199</v>
      </c>
      <c r="R273" s="82">
        <v>3.3558840426725101</v>
      </c>
      <c r="S273" s="82">
        <v>0.74913528352038605</v>
      </c>
      <c r="T273" s="82">
        <v>2.35170045483502</v>
      </c>
      <c r="U273" s="82">
        <v>1.67564974242678</v>
      </c>
      <c r="V273" s="253">
        <v>0.16560785446144999</v>
      </c>
      <c r="W273" s="253">
        <v>0.143782083892152</v>
      </c>
    </row>
    <row r="274" spans="1:23" x14ac:dyDescent="0.2">
      <c r="A274" s="254">
        <v>44621</v>
      </c>
      <c r="B274" s="82" t="s">
        <v>991</v>
      </c>
      <c r="C274" s="82" t="s">
        <v>62</v>
      </c>
      <c r="D274" s="82">
        <v>120.15900000000001</v>
      </c>
      <c r="E274" s="82">
        <v>487.69</v>
      </c>
      <c r="F274" s="82">
        <v>420.2</v>
      </c>
      <c r="G274" s="82">
        <v>496.14</v>
      </c>
      <c r="H274" s="82">
        <v>435.51</v>
      </c>
      <c r="I274" s="82">
        <v>0.92754641244355296</v>
      </c>
      <c r="J274" s="255">
        <v>525.78501027804805</v>
      </c>
      <c r="K274" s="255">
        <v>453.02315265606398</v>
      </c>
      <c r="L274" s="255">
        <v>534.89506653683895</v>
      </c>
      <c r="M274" s="255">
        <v>469.52906523855899</v>
      </c>
      <c r="N274" s="82">
        <v>-0.30371921551495301</v>
      </c>
      <c r="O274" s="82">
        <v>0.125251470492205</v>
      </c>
      <c r="P274" s="82">
        <v>-0.68008980370134497</v>
      </c>
      <c r="Q274" s="82">
        <v>-0.28201435530516</v>
      </c>
      <c r="R274" s="82">
        <v>2.9442681122767702</v>
      </c>
      <c r="S274" s="82">
        <v>-8.6300332216859801E-2</v>
      </c>
      <c r="T274" s="82">
        <v>3.11645330874126</v>
      </c>
      <c r="U274" s="82">
        <v>2.60505536475402</v>
      </c>
      <c r="V274" s="253">
        <v>0.160613993336506</v>
      </c>
      <c r="W274" s="253">
        <v>0.139216091478956</v>
      </c>
    </row>
    <row r="275" spans="1:23" x14ac:dyDescent="0.2">
      <c r="A275" s="254">
        <v>44652</v>
      </c>
      <c r="B275" s="82" t="s">
        <v>1031</v>
      </c>
      <c r="C275" s="82" t="s">
        <v>1000</v>
      </c>
      <c r="D275" s="82">
        <v>120.809</v>
      </c>
      <c r="E275" s="82">
        <v>489.96</v>
      </c>
      <c r="F275" s="82">
        <v>421.67</v>
      </c>
      <c r="G275" s="82">
        <v>497.83</v>
      </c>
      <c r="H275" s="82">
        <v>436.71</v>
      </c>
      <c r="I275" s="82">
        <v>0.93256397390867996</v>
      </c>
      <c r="J275" s="255">
        <v>525.39022920477805</v>
      </c>
      <c r="K275" s="255">
        <v>452.16200903906201</v>
      </c>
      <c r="L275" s="255">
        <v>533.82932852684803</v>
      </c>
      <c r="M275" s="255">
        <v>468.28958893791003</v>
      </c>
      <c r="N275" s="82">
        <v>-7.5084124794977405E-2</v>
      </c>
      <c r="O275" s="82">
        <v>-0.19008821336248299</v>
      </c>
      <c r="P275" s="82">
        <v>-0.19924244523146201</v>
      </c>
      <c r="Q275" s="82">
        <v>-0.26398286973329199</v>
      </c>
      <c r="R275" s="82">
        <v>3.1755743295919201</v>
      </c>
      <c r="S275" s="82">
        <v>0.18840119790128901</v>
      </c>
      <c r="T275" s="82">
        <v>3.16488638059282</v>
      </c>
      <c r="U275" s="82">
        <v>2.6509446151071501</v>
      </c>
      <c r="V275" s="253">
        <v>0.16195128892261701</v>
      </c>
      <c r="W275" s="253">
        <v>0.13995557692748101</v>
      </c>
    </row>
    <row r="276" spans="1:23" x14ac:dyDescent="0.2">
      <c r="A276" s="254">
        <v>44682</v>
      </c>
      <c r="B276" s="82" t="s">
        <v>1034</v>
      </c>
      <c r="C276" s="82" t="s">
        <v>64</v>
      </c>
      <c r="D276" s="82">
        <v>121.02200000000001</v>
      </c>
      <c r="E276" s="82">
        <v>496.07</v>
      </c>
      <c r="F276" s="82">
        <v>425.16</v>
      </c>
      <c r="G276" s="82">
        <v>505.97</v>
      </c>
      <c r="H276" s="82">
        <v>440.78</v>
      </c>
      <c r="I276" s="82">
        <v>0.934208190204176</v>
      </c>
      <c r="J276" s="255">
        <v>531.00583488952395</v>
      </c>
      <c r="K276" s="255">
        <v>455.10198311050902</v>
      </c>
      <c r="L276" s="255">
        <v>541.60304448777902</v>
      </c>
      <c r="M276" s="255">
        <v>471.822024921089</v>
      </c>
      <c r="N276" s="82">
        <v>1.06884471248085</v>
      </c>
      <c r="O276" s="82">
        <v>0.65020369086186103</v>
      </c>
      <c r="P276" s="82">
        <v>1.4562174735478099</v>
      </c>
      <c r="Q276" s="82">
        <v>0.75432725104780396</v>
      </c>
      <c r="R276" s="82">
        <v>4.1935161595223303</v>
      </c>
      <c r="S276" s="82">
        <v>2.7037422552086401</v>
      </c>
      <c r="T276" s="82">
        <v>3.2495970440389099</v>
      </c>
      <c r="U276" s="82">
        <v>2.84760575273584</v>
      </c>
      <c r="V276" s="253">
        <v>0.16678426945149999</v>
      </c>
      <c r="W276" s="253">
        <v>0.14789691002314101</v>
      </c>
    </row>
    <row r="277" spans="1:23" x14ac:dyDescent="0.2">
      <c r="A277" s="254">
        <v>44713</v>
      </c>
      <c r="B277" s="82" t="s">
        <v>1041</v>
      </c>
      <c r="C277" s="82" t="s">
        <v>65</v>
      </c>
      <c r="D277" s="82">
        <v>122.044</v>
      </c>
      <c r="E277" s="82">
        <v>496.27</v>
      </c>
      <c r="F277" s="82">
        <v>424.93</v>
      </c>
      <c r="G277" s="82">
        <v>505.61</v>
      </c>
      <c r="H277" s="82">
        <v>440.39</v>
      </c>
      <c r="I277" s="82">
        <v>0.94209734069242401</v>
      </c>
      <c r="J277" s="255">
        <v>526.77146889646303</v>
      </c>
      <c r="K277" s="255">
        <v>451.046809757137</v>
      </c>
      <c r="L277" s="255">
        <v>536.68551874733703</v>
      </c>
      <c r="M277" s="255">
        <v>467.45700362164501</v>
      </c>
      <c r="N277" s="82">
        <v>-0.797423627923322</v>
      </c>
      <c r="O277" s="82">
        <v>-0.89104717269214995</v>
      </c>
      <c r="P277" s="82">
        <v>-0.90795755128975097</v>
      </c>
      <c r="Q277" s="82">
        <v>-0.92514148744413705</v>
      </c>
      <c r="R277" s="82">
        <v>3.9980521791639099</v>
      </c>
      <c r="S277" s="82">
        <v>2.7236484768445401</v>
      </c>
      <c r="T277" s="82">
        <v>3.0497039396577099</v>
      </c>
      <c r="U277" s="82">
        <v>2.8524138173903402</v>
      </c>
      <c r="V277" s="253">
        <v>0.16788647541948101</v>
      </c>
      <c r="W277" s="253">
        <v>0.14809600581302901</v>
      </c>
    </row>
    <row r="278" spans="1:23" x14ac:dyDescent="0.2">
      <c r="A278" s="254">
        <v>44743</v>
      </c>
      <c r="B278" s="82" t="s">
        <v>1048</v>
      </c>
      <c r="C278" s="82" t="s">
        <v>66</v>
      </c>
      <c r="D278" s="82">
        <v>122.94799999999999</v>
      </c>
      <c r="E278" s="82">
        <v>503.7</v>
      </c>
      <c r="F278" s="82">
        <v>429.13</v>
      </c>
      <c r="G278" s="82">
        <v>512.25</v>
      </c>
      <c r="H278" s="82">
        <v>443.71</v>
      </c>
      <c r="I278" s="82">
        <v>0.94907561079161695</v>
      </c>
      <c r="J278" s="255">
        <v>530.726945537951</v>
      </c>
      <c r="K278" s="255">
        <v>452.15575568533001</v>
      </c>
      <c r="L278" s="255">
        <v>539.73571143898198</v>
      </c>
      <c r="M278" s="255">
        <v>467.51807227445698</v>
      </c>
      <c r="N278" s="82">
        <v>0.75089044776359704</v>
      </c>
      <c r="O278" s="82">
        <v>0.24586049700490201</v>
      </c>
      <c r="P278" s="82">
        <v>0.56833892197514202</v>
      </c>
      <c r="Q278" s="82">
        <v>1.30640149446304E-2</v>
      </c>
      <c r="R278" s="82">
        <v>4.0384558051740598</v>
      </c>
      <c r="S278" s="82">
        <v>2.8882494105301899</v>
      </c>
      <c r="T278" s="82">
        <v>3.2511888997525298</v>
      </c>
      <c r="U278" s="82">
        <v>2.9741753195121201</v>
      </c>
      <c r="V278" s="253">
        <v>0.173770186190665</v>
      </c>
      <c r="W278" s="253">
        <v>0.154470262108134</v>
      </c>
    </row>
    <row r="279" spans="1:23" x14ac:dyDescent="0.2">
      <c r="A279" s="254">
        <v>44774</v>
      </c>
      <c r="B279" s="82" t="s">
        <v>1057</v>
      </c>
      <c r="C279" s="82" t="s">
        <v>1001</v>
      </c>
      <c r="D279" s="82">
        <v>123.803</v>
      </c>
      <c r="E279" s="82">
        <v>502.77</v>
      </c>
      <c r="F279" s="82">
        <v>428.17</v>
      </c>
      <c r="G279" s="82">
        <v>511.13</v>
      </c>
      <c r="H279" s="82">
        <v>442.88</v>
      </c>
      <c r="I279" s="82">
        <v>0.95567563394959298</v>
      </c>
      <c r="J279" s="255">
        <v>526.08854106927902</v>
      </c>
      <c r="K279" s="255">
        <v>448.02858290994601</v>
      </c>
      <c r="L279" s="255">
        <v>534.83627900777799</v>
      </c>
      <c r="M279" s="255">
        <v>463.42083471321399</v>
      </c>
      <c r="N279" s="82">
        <v>-0.87397191864266899</v>
      </c>
      <c r="O279" s="82">
        <v>-0.91277678620483904</v>
      </c>
      <c r="P279" s="82">
        <v>-0.90774657436351003</v>
      </c>
      <c r="Q279" s="82">
        <v>-0.87638057312112705</v>
      </c>
      <c r="R279" s="82">
        <v>3.3791597907302502</v>
      </c>
      <c r="S279" s="82">
        <v>2.1675562908012802</v>
      </c>
      <c r="T279" s="82">
        <v>2.7893221251326299</v>
      </c>
      <c r="U279" s="82">
        <v>2.50068137935782</v>
      </c>
      <c r="V279" s="253">
        <v>0.174229861970713</v>
      </c>
      <c r="W279" s="253">
        <v>0.15410494942196501</v>
      </c>
    </row>
    <row r="280" spans="1:23" x14ac:dyDescent="0.2">
      <c r="A280" s="254">
        <v>44805</v>
      </c>
      <c r="B280" s="82" t="s">
        <v>1065</v>
      </c>
      <c r="C280" s="82" t="s">
        <v>68</v>
      </c>
      <c r="D280" s="82">
        <v>124.571</v>
      </c>
      <c r="E280" s="82">
        <v>501.49</v>
      </c>
      <c r="F280" s="82">
        <v>433.38</v>
      </c>
      <c r="G280" s="82">
        <v>506.58</v>
      </c>
      <c r="H280" s="82">
        <v>440.67</v>
      </c>
      <c r="I280" s="82">
        <v>0.96160407580377505</v>
      </c>
      <c r="J280" s="255">
        <v>521.51401249086905</v>
      </c>
      <c r="K280" s="255">
        <v>450.68444581804698</v>
      </c>
      <c r="L280" s="255">
        <v>526.80725128641495</v>
      </c>
      <c r="M280" s="255">
        <v>458.26552849379101</v>
      </c>
      <c r="N280" s="82">
        <v>-0.86953587111268105</v>
      </c>
      <c r="O280" s="82">
        <v>0.59278872139185701</v>
      </c>
      <c r="P280" s="82">
        <v>-1.5012122469064499</v>
      </c>
      <c r="Q280" s="82">
        <v>-1.1124459310538699</v>
      </c>
      <c r="R280" s="82">
        <v>3.44942682670741</v>
      </c>
      <c r="S280" s="82">
        <v>3.3905323393521098</v>
      </c>
      <c r="T280" s="82">
        <v>2.53141317467791</v>
      </c>
      <c r="U280" s="82">
        <v>2.2165648866558301</v>
      </c>
      <c r="V280" s="253">
        <v>0.15715999815404499</v>
      </c>
      <c r="W280" s="253">
        <v>0.14956770372387501</v>
      </c>
    </row>
    <row r="281" spans="1:23" x14ac:dyDescent="0.2">
      <c r="A281" s="254">
        <v>44835</v>
      </c>
      <c r="B281" s="82" t="s">
        <v>1066</v>
      </c>
      <c r="C281" s="82" t="s">
        <v>69</v>
      </c>
      <c r="D281" s="82">
        <v>125.276</v>
      </c>
      <c r="E281" s="82">
        <v>500.05</v>
      </c>
      <c r="F281" s="82">
        <v>432.94</v>
      </c>
      <c r="G281" s="82">
        <v>505.48</v>
      </c>
      <c r="H281" s="82">
        <v>440.57</v>
      </c>
      <c r="I281" s="82">
        <v>0.96704620016210596</v>
      </c>
      <c r="J281" s="255">
        <v>517.09008309652302</v>
      </c>
      <c r="K281" s="255">
        <v>447.69319183243402</v>
      </c>
      <c r="L281" s="255">
        <v>522.70511989527097</v>
      </c>
      <c r="M281" s="255">
        <v>455.58319749992</v>
      </c>
      <c r="N281" s="82">
        <v>-0.84828581560368899</v>
      </c>
      <c r="O281" s="82">
        <v>-0.66371360568791005</v>
      </c>
      <c r="P281" s="82">
        <v>-0.77867785250236299</v>
      </c>
      <c r="Q281" s="82">
        <v>-0.58532244454141402</v>
      </c>
      <c r="R281" s="82">
        <v>3.4751977221983101</v>
      </c>
      <c r="S281" s="82">
        <v>3.5539165367912502</v>
      </c>
      <c r="T281" s="82">
        <v>2.62587137061037</v>
      </c>
      <c r="U281" s="82">
        <v>2.42044792919816</v>
      </c>
      <c r="V281" s="253">
        <v>0.15500993209220701</v>
      </c>
      <c r="W281" s="253">
        <v>0.14733186553782601</v>
      </c>
    </row>
    <row r="282" spans="1:23" x14ac:dyDescent="0.2">
      <c r="A282" s="254">
        <v>44866</v>
      </c>
      <c r="B282" s="82" t="s">
        <v>1080</v>
      </c>
      <c r="C282" s="82" t="s">
        <v>70</v>
      </c>
      <c r="D282" s="82">
        <v>125.997</v>
      </c>
      <c r="E282" s="82">
        <v>504.32</v>
      </c>
      <c r="F282" s="82">
        <v>437.18</v>
      </c>
      <c r="G282" s="82">
        <v>509.68</v>
      </c>
      <c r="H282" s="82">
        <v>443.58</v>
      </c>
      <c r="I282" s="82">
        <v>0.97261183372573201</v>
      </c>
      <c r="J282" s="255">
        <v>518.52134892100605</v>
      </c>
      <c r="K282" s="255">
        <v>449.490726763336</v>
      </c>
      <c r="L282" s="255">
        <v>524.03228330833304</v>
      </c>
      <c r="M282" s="255">
        <v>456.070946927308</v>
      </c>
      <c r="N282" s="82">
        <v>0.276792356162048</v>
      </c>
      <c r="O282" s="82">
        <v>0.40151044592486901</v>
      </c>
      <c r="P282" s="82">
        <v>0.25390289142899197</v>
      </c>
      <c r="Q282" s="82">
        <v>0.107060451321317</v>
      </c>
      <c r="R282" s="82">
        <v>3.7440099779415998</v>
      </c>
      <c r="S282" s="82">
        <v>4.2517171763529502</v>
      </c>
      <c r="T282" s="82">
        <v>3.0280471627349299</v>
      </c>
      <c r="U282" s="82">
        <v>3.04946824564019</v>
      </c>
      <c r="V282" s="253">
        <v>0.15357518642206899</v>
      </c>
      <c r="W282" s="253">
        <v>0.149014833851842</v>
      </c>
    </row>
    <row r="283" spans="1:23" x14ac:dyDescent="0.2">
      <c r="A283" s="254">
        <v>44896</v>
      </c>
      <c r="B283" s="82" t="s">
        <v>1102</v>
      </c>
      <c r="C283" s="82" t="s">
        <v>998</v>
      </c>
      <c r="D283" s="82">
        <v>126.47799999999999</v>
      </c>
      <c r="E283" s="82">
        <v>507.4</v>
      </c>
      <c r="F283" s="82">
        <v>439.77</v>
      </c>
      <c r="G283" s="82">
        <v>512.97</v>
      </c>
      <c r="H283" s="82">
        <v>446.33</v>
      </c>
      <c r="I283" s="82">
        <v>0.97632482920992703</v>
      </c>
      <c r="J283" s="255">
        <v>519.70408292351203</v>
      </c>
      <c r="K283" s="255">
        <v>450.43410435016398</v>
      </c>
      <c r="L283" s="255">
        <v>525.40915139391802</v>
      </c>
      <c r="M283" s="255">
        <v>457.153179604358</v>
      </c>
      <c r="N283" s="82">
        <v>0.228097455382992</v>
      </c>
      <c r="O283" s="82">
        <v>0.209876985365409</v>
      </c>
      <c r="P283" s="82">
        <v>0.26274489748858698</v>
      </c>
      <c r="Q283" s="82">
        <v>0.23729480782357401</v>
      </c>
      <c r="R283" s="82">
        <v>3.6271008810306</v>
      </c>
      <c r="S283" s="82">
        <v>4.2545433541176596</v>
      </c>
      <c r="T283" s="82">
        <v>2.98453987046492</v>
      </c>
      <c r="U283" s="82">
        <v>2.99551104038733</v>
      </c>
      <c r="V283" s="253">
        <v>0.153784933033177</v>
      </c>
      <c r="W283" s="253">
        <v>0.14930656688996899</v>
      </c>
    </row>
    <row r="284" spans="1:23" x14ac:dyDescent="0.2">
      <c r="A284" s="254">
        <v>44927</v>
      </c>
      <c r="B284" s="82" t="s">
        <v>1116</v>
      </c>
      <c r="C284" s="82" t="s">
        <v>999</v>
      </c>
      <c r="D284" s="82">
        <v>127.336</v>
      </c>
      <c r="E284" s="82">
        <v>535.99</v>
      </c>
      <c r="F284" s="82">
        <v>464.66</v>
      </c>
      <c r="G284" s="82">
        <v>545.5</v>
      </c>
      <c r="H284" s="82">
        <v>478.64</v>
      </c>
      <c r="I284" s="82">
        <v>0.98294801034389601</v>
      </c>
      <c r="J284" s="255">
        <v>545.28824959163205</v>
      </c>
      <c r="K284" s="255">
        <v>472.720830715587</v>
      </c>
      <c r="L284" s="255">
        <v>554.96322720990099</v>
      </c>
      <c r="M284" s="255">
        <v>486.94335301878499</v>
      </c>
      <c r="N284" s="82">
        <v>4.9228334948225898</v>
      </c>
      <c r="O284" s="82">
        <v>4.9478328017760402</v>
      </c>
      <c r="P284" s="82">
        <v>5.6249640375649399</v>
      </c>
      <c r="Q284" s="82">
        <v>6.5164532903847903</v>
      </c>
      <c r="R284" s="82">
        <v>3.42331059205301</v>
      </c>
      <c r="S284" s="82">
        <v>4.2361249982833602</v>
      </c>
      <c r="T284" s="82">
        <v>3.0629958194890099</v>
      </c>
      <c r="U284" s="82">
        <v>3.2771417978317601</v>
      </c>
      <c r="V284" s="253">
        <v>0.153510093401627</v>
      </c>
      <c r="W284" s="253">
        <v>0.139687447768678</v>
      </c>
    </row>
    <row r="285" spans="1:23" x14ac:dyDescent="0.2">
      <c r="A285" s="254">
        <v>44958</v>
      </c>
      <c r="B285" s="82" t="s">
        <v>1125</v>
      </c>
      <c r="C285" s="82" t="s">
        <v>61</v>
      </c>
      <c r="D285" s="82">
        <v>128.04599999999999</v>
      </c>
      <c r="E285" s="82">
        <v>539.83000000000004</v>
      </c>
      <c r="F285" s="82">
        <v>466.81</v>
      </c>
      <c r="G285" s="82">
        <v>550.21</v>
      </c>
      <c r="H285" s="82">
        <v>481.7</v>
      </c>
      <c r="I285" s="82">
        <v>0.98842873132888198</v>
      </c>
      <c r="J285" s="255">
        <v>546.14964426846598</v>
      </c>
      <c r="K285" s="255">
        <v>472.27481881511301</v>
      </c>
      <c r="L285" s="255">
        <v>556.65116012995304</v>
      </c>
      <c r="M285" s="255">
        <v>487.33913203067601</v>
      </c>
      <c r="N285" s="82">
        <v>0.157970518799844</v>
      </c>
      <c r="O285" s="82">
        <v>-9.4349956992301198E-2</v>
      </c>
      <c r="P285" s="82">
        <v>0.30415220996500297</v>
      </c>
      <c r="Q285" s="82">
        <v>8.1278245084970294E-2</v>
      </c>
      <c r="R285" s="82">
        <v>3.5577036639777599</v>
      </c>
      <c r="S285" s="82">
        <v>4.3801728891866603</v>
      </c>
      <c r="T285" s="82">
        <v>3.3596058246029998</v>
      </c>
      <c r="U285" s="82">
        <v>3.50046497599052</v>
      </c>
      <c r="V285" s="253">
        <v>0.15642338424626701</v>
      </c>
      <c r="W285" s="253">
        <v>0.14222545152584601</v>
      </c>
    </row>
    <row r="286" spans="1:23" x14ac:dyDescent="0.2">
      <c r="A286" s="254">
        <v>44986</v>
      </c>
      <c r="B286" s="82" t="s">
        <v>1133</v>
      </c>
      <c r="C286" s="82" t="s">
        <v>62</v>
      </c>
      <c r="D286" s="82">
        <v>128.38900000000001</v>
      </c>
      <c r="E286" s="82">
        <v>542.85</v>
      </c>
      <c r="F286" s="82">
        <v>471.88</v>
      </c>
      <c r="G286" s="82">
        <v>551.49</v>
      </c>
      <c r="H286" s="82">
        <v>485.22</v>
      </c>
      <c r="I286" s="82">
        <v>0.99107645991740301</v>
      </c>
      <c r="J286" s="255">
        <v>547.73775985481598</v>
      </c>
      <c r="K286" s="255">
        <v>476.12875402098302</v>
      </c>
      <c r="L286" s="255">
        <v>556.45555343526303</v>
      </c>
      <c r="M286" s="255">
        <v>489.58886586857102</v>
      </c>
      <c r="N286" s="82">
        <v>0.29078396425163999</v>
      </c>
      <c r="O286" s="82">
        <v>0.81603656437556604</v>
      </c>
      <c r="P286" s="82">
        <v>-3.5139906048986501E-2</v>
      </c>
      <c r="Q286" s="82">
        <v>0.46163619747103801</v>
      </c>
      <c r="R286" s="82">
        <v>4.1752330605923804</v>
      </c>
      <c r="S286" s="82">
        <v>5.1003135776728898</v>
      </c>
      <c r="T286" s="82">
        <v>4.0307881390675897</v>
      </c>
      <c r="U286" s="82">
        <v>4.2723235077727102</v>
      </c>
      <c r="V286" s="253">
        <v>0.150398406374502</v>
      </c>
      <c r="W286" s="253">
        <v>0.13657722270310399</v>
      </c>
    </row>
    <row r="287" spans="1:23" x14ac:dyDescent="0.2">
      <c r="A287" s="254">
        <v>45017</v>
      </c>
      <c r="B287" s="82" t="s">
        <v>1263</v>
      </c>
      <c r="C287" s="82" t="s">
        <v>1000</v>
      </c>
      <c r="D287" s="82">
        <v>128.363</v>
      </c>
      <c r="E287" s="82">
        <v>544.54</v>
      </c>
      <c r="F287" s="82">
        <v>472.89</v>
      </c>
      <c r="G287" s="82">
        <v>553.44000000000005</v>
      </c>
      <c r="H287" s="82">
        <v>487.06</v>
      </c>
      <c r="I287" s="82">
        <v>0.99087575745879797</v>
      </c>
      <c r="J287" s="255">
        <v>549.55426641633505</v>
      </c>
      <c r="K287" s="255">
        <v>477.24449451944901</v>
      </c>
      <c r="L287" s="255">
        <v>558.53621993876698</v>
      </c>
      <c r="M287" s="255">
        <v>491.54497557707401</v>
      </c>
      <c r="N287" s="82">
        <v>0.33163800173281499</v>
      </c>
      <c r="O287" s="82">
        <v>0.23433587848729101</v>
      </c>
      <c r="P287" s="82">
        <v>0.373914231003591</v>
      </c>
      <c r="Q287" s="82">
        <v>0.39954129778518899</v>
      </c>
      <c r="R287" s="82">
        <v>4.5992551570917897</v>
      </c>
      <c r="S287" s="82">
        <v>5.54723417248002</v>
      </c>
      <c r="T287" s="82">
        <v>4.6282379201795196</v>
      </c>
      <c r="U287" s="82">
        <v>4.96602683222316</v>
      </c>
      <c r="V287" s="253">
        <v>0.15151515151515099</v>
      </c>
      <c r="W287" s="253">
        <v>0.13628711041760799</v>
      </c>
    </row>
    <row r="288" spans="1:23" x14ac:dyDescent="0.2">
      <c r="A288" s="254">
        <v>45047</v>
      </c>
      <c r="B288" s="82" t="s">
        <v>1290</v>
      </c>
      <c r="C288" s="82" t="s">
        <v>64</v>
      </c>
      <c r="D288" s="82">
        <v>128.084</v>
      </c>
      <c r="E288" s="82">
        <v>550.45000000000005</v>
      </c>
      <c r="F288" s="82">
        <v>475.84</v>
      </c>
      <c r="G288" s="82">
        <v>562.69000000000005</v>
      </c>
      <c r="H288" s="82">
        <v>491.95</v>
      </c>
      <c r="I288" s="82">
        <v>0.98872206569145904</v>
      </c>
      <c r="J288" s="255">
        <v>556.72875027325802</v>
      </c>
      <c r="K288" s="255">
        <v>481.267705568221</v>
      </c>
      <c r="L288" s="255">
        <v>569.10836677492898</v>
      </c>
      <c r="M288" s="255">
        <v>497.56146552262601</v>
      </c>
      <c r="N288" s="82">
        <v>1.3055096275948099</v>
      </c>
      <c r="O288" s="82">
        <v>0.84300837306110499</v>
      </c>
      <c r="P288" s="82">
        <v>1.8928310212935799</v>
      </c>
      <c r="Q288" s="82">
        <v>1.2239958181828401</v>
      </c>
      <c r="R288" s="82">
        <v>4.8441869549485697</v>
      </c>
      <c r="S288" s="82">
        <v>5.7494195650117401</v>
      </c>
      <c r="T288" s="82">
        <v>5.07850215523864</v>
      </c>
      <c r="U288" s="82">
        <v>5.4553283318730097</v>
      </c>
      <c r="V288" s="253">
        <v>0.15679640215198401</v>
      </c>
      <c r="W288" s="253">
        <v>0.14379510112816399</v>
      </c>
    </row>
    <row r="289" spans="1:23" x14ac:dyDescent="0.2">
      <c r="A289" s="254">
        <v>45078</v>
      </c>
      <c r="B289" s="82" t="s">
        <v>1517</v>
      </c>
      <c r="C289" s="82" t="s">
        <v>65</v>
      </c>
      <c r="D289" s="82">
        <v>128.214</v>
      </c>
      <c r="E289" s="82">
        <v>549.55999999999995</v>
      </c>
      <c r="F289" s="82">
        <v>474.58</v>
      </c>
      <c r="G289" s="82">
        <v>562.11</v>
      </c>
      <c r="H289" s="82">
        <v>491.29</v>
      </c>
      <c r="I289" s="82">
        <v>0.98972557798448402</v>
      </c>
      <c r="J289" s="255">
        <v>555.26502722011605</v>
      </c>
      <c r="K289" s="255">
        <v>479.50665371956302</v>
      </c>
      <c r="L289" s="255">
        <v>567.94530979456204</v>
      </c>
      <c r="M289" s="255">
        <v>496.390121593586</v>
      </c>
      <c r="N289" s="82">
        <v>-0.26291493881417399</v>
      </c>
      <c r="O289" s="82">
        <v>-0.36591938920542699</v>
      </c>
      <c r="P289" s="82">
        <v>-0.204364765704945</v>
      </c>
      <c r="Q289" s="82">
        <v>-0.23541693041071499</v>
      </c>
      <c r="R289" s="82">
        <v>5.4090929380332904</v>
      </c>
      <c r="S289" s="82">
        <v>6.3097317943008804</v>
      </c>
      <c r="T289" s="82">
        <v>5.8246011780209299</v>
      </c>
      <c r="U289" s="82">
        <v>6.1894714910206501</v>
      </c>
      <c r="V289" s="253">
        <v>0.157992330060264</v>
      </c>
      <c r="W289" s="253">
        <v>0.14415111237761799</v>
      </c>
    </row>
    <row r="290" spans="1:23" x14ac:dyDescent="0.2">
      <c r="A290" s="254">
        <v>45108</v>
      </c>
      <c r="B290" s="82" t="s">
        <v>1542</v>
      </c>
      <c r="C290" s="82" t="s">
        <v>66</v>
      </c>
      <c r="D290" s="82">
        <v>128.83199999999999</v>
      </c>
      <c r="E290" s="82">
        <v>554.73</v>
      </c>
      <c r="F290" s="82">
        <v>473.32</v>
      </c>
      <c r="G290" s="82">
        <v>565.76</v>
      </c>
      <c r="H290" s="82">
        <v>492.49</v>
      </c>
      <c r="I290" s="82">
        <v>0.99449612103902096</v>
      </c>
      <c r="J290" s="255">
        <v>557.80006403688503</v>
      </c>
      <c r="K290" s="255">
        <v>475.93951347491299</v>
      </c>
      <c r="L290" s="255">
        <v>568.89110779930502</v>
      </c>
      <c r="M290" s="255">
        <v>495.21560675919</v>
      </c>
      <c r="N290" s="82">
        <v>0.45654537788204502</v>
      </c>
      <c r="O290" s="82">
        <v>-0.74391882093376405</v>
      </c>
      <c r="P290" s="82">
        <v>0.166529767643397</v>
      </c>
      <c r="Q290" s="82">
        <v>-0.236611242509188</v>
      </c>
      <c r="R290" s="82">
        <v>5.1011388674627502</v>
      </c>
      <c r="S290" s="82">
        <v>5.2600807333600601</v>
      </c>
      <c r="T290" s="82">
        <v>5.40179123641669</v>
      </c>
      <c r="U290" s="82">
        <v>5.9243772866330904</v>
      </c>
      <c r="V290" s="253">
        <v>0.17199780275500701</v>
      </c>
      <c r="W290" s="253">
        <v>0.148774594408008</v>
      </c>
    </row>
    <row r="291" spans="1:23" x14ac:dyDescent="0.2">
      <c r="A291" s="254">
        <v>45139</v>
      </c>
      <c r="B291" s="82" t="s">
        <v>1798</v>
      </c>
      <c r="C291" s="82" t="s">
        <v>1001</v>
      </c>
      <c r="D291" s="82">
        <v>129.54499999999999</v>
      </c>
      <c r="E291" s="82">
        <v>553.76</v>
      </c>
      <c r="F291" s="82">
        <v>472.91</v>
      </c>
      <c r="G291" s="82">
        <v>564.25</v>
      </c>
      <c r="H291" s="82">
        <v>491.58</v>
      </c>
      <c r="I291" s="82">
        <v>1</v>
      </c>
      <c r="J291" s="255">
        <v>553.76</v>
      </c>
      <c r="K291" s="255">
        <v>472.91</v>
      </c>
      <c r="L291" s="255">
        <v>564.25</v>
      </c>
      <c r="M291" s="255">
        <v>491.58</v>
      </c>
      <c r="N291" s="82">
        <v>-0.72428533041869503</v>
      </c>
      <c r="O291" s="82">
        <v>-0.63653329659352198</v>
      </c>
      <c r="P291" s="82">
        <v>-0.81581654831242001</v>
      </c>
      <c r="Q291" s="82">
        <v>-0.73414624045929899</v>
      </c>
      <c r="R291" s="82">
        <v>5.2598482518699603</v>
      </c>
      <c r="S291" s="82">
        <v>5.5535334215620002</v>
      </c>
      <c r="T291" s="82">
        <v>5.4995747571181104</v>
      </c>
      <c r="U291" s="82">
        <v>6.0763701537529098</v>
      </c>
      <c r="V291" s="253">
        <v>0.17096276247066</v>
      </c>
      <c r="W291" s="253">
        <v>0.14782944790268099</v>
      </c>
    </row>
  </sheetData>
  <mergeCells count="1">
    <mergeCell ref="H1:I1"/>
  </mergeCells>
  <hyperlinks>
    <hyperlink ref="H1:I1" location="Index!A1" display="Regresar al Índice" xr:uid="{7072F38D-9F44-4888-A26E-D345B595DA0A}"/>
  </hyperlink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2992F-CEA3-483C-84AD-B36761270A2B}">
  <sheetPr codeName="Hoja91"/>
  <dimension ref="A1:AK291"/>
  <sheetViews>
    <sheetView zoomScale="96" zoomScaleNormal="96" workbookViewId="0"/>
  </sheetViews>
  <sheetFormatPr baseColWidth="10" defaultRowHeight="12.75" x14ac:dyDescent="0.2"/>
  <cols>
    <col min="1" max="1" width="40.7109375" style="82" customWidth="1"/>
    <col min="2" max="2" width="8.7109375" style="82" customWidth="1"/>
    <col min="3" max="3" width="14.7109375" style="82" customWidth="1"/>
    <col min="4" max="4" width="15.7109375" style="82" customWidth="1"/>
    <col min="5" max="5" width="19.7109375" style="82" customWidth="1"/>
    <col min="6" max="7" width="8.7109375" style="82" customWidth="1"/>
    <col min="8" max="8" width="6.7109375" style="82" customWidth="1"/>
    <col min="9" max="9" width="7.7109375" style="82" customWidth="1"/>
    <col min="10" max="10" width="9.7109375" style="82" customWidth="1"/>
    <col min="11" max="11" width="6.7109375" style="82" customWidth="1"/>
    <col min="12" max="12" width="7.7109375" style="82" customWidth="1"/>
    <col min="13" max="13" width="10.7109375" style="82" customWidth="1"/>
    <col min="14" max="14" width="8.7109375" style="82" customWidth="1"/>
    <col min="15" max="16" width="7.7109375" style="82" customWidth="1"/>
    <col min="17" max="17" width="17.7109375" style="82" customWidth="1"/>
    <col min="18" max="18" width="10.7109375" style="82" customWidth="1"/>
    <col min="19" max="20" width="7.7109375" style="82" customWidth="1"/>
    <col min="21" max="21" width="11.7109375" style="82" customWidth="1"/>
    <col min="22" max="23" width="6.7109375" style="82" customWidth="1"/>
    <col min="24" max="24" width="10.7109375" style="82" customWidth="1"/>
    <col min="25" max="25" width="12.7109375" style="82" customWidth="1"/>
    <col min="26" max="26" width="16.7109375" style="82" customWidth="1"/>
    <col min="27" max="27" width="7.7109375" style="82" customWidth="1"/>
    <col min="28" max="28" width="6.7109375" style="82" customWidth="1"/>
    <col min="29" max="29" width="7.7109375" style="82" customWidth="1"/>
    <col min="30" max="30" width="10.7109375" style="82" customWidth="1"/>
    <col min="31" max="33" width="8.7109375" style="82" customWidth="1"/>
    <col min="34" max="34" width="9.7109375" style="82" customWidth="1"/>
    <col min="35" max="35" width="8.7109375" style="82" customWidth="1"/>
    <col min="36" max="16384" width="11.42578125" style="82"/>
  </cols>
  <sheetData>
    <row r="1" spans="1:37" ht="15" x14ac:dyDescent="0.25">
      <c r="A1" s="27" t="s">
        <v>1892</v>
      </c>
      <c r="B1" s="82" t="s">
        <v>53</v>
      </c>
      <c r="C1" s="82" t="s">
        <v>53</v>
      </c>
      <c r="D1" s="82" t="s">
        <v>53</v>
      </c>
      <c r="E1" s="82" t="s">
        <v>53</v>
      </c>
      <c r="F1" s="82" t="s">
        <v>53</v>
      </c>
      <c r="G1" s="82" t="s">
        <v>53</v>
      </c>
      <c r="H1" s="151" t="s">
        <v>1294</v>
      </c>
      <c r="I1" s="151"/>
    </row>
    <row r="2" spans="1:37" x14ac:dyDescent="0.2">
      <c r="A2" s="82" t="s">
        <v>141</v>
      </c>
      <c r="B2" s="82" t="s">
        <v>53</v>
      </c>
      <c r="C2" s="82" t="s">
        <v>53</v>
      </c>
      <c r="D2" s="82" t="s">
        <v>53</v>
      </c>
      <c r="E2" s="82" t="s">
        <v>53</v>
      </c>
      <c r="F2" s="82" t="s">
        <v>53</v>
      </c>
      <c r="G2" s="82" t="s">
        <v>53</v>
      </c>
      <c r="H2" s="82" t="s">
        <v>53</v>
      </c>
    </row>
    <row r="6" spans="1:37" x14ac:dyDescent="0.2">
      <c r="A6" s="82" t="s">
        <v>1039</v>
      </c>
      <c r="B6" s="82" t="s">
        <v>1101</v>
      </c>
      <c r="C6" s="82" t="s">
        <v>3</v>
      </c>
      <c r="D6" s="82" t="s">
        <v>4</v>
      </c>
      <c r="E6" s="82" t="s">
        <v>5</v>
      </c>
      <c r="F6" s="82" t="s">
        <v>6</v>
      </c>
      <c r="G6" s="82" t="s">
        <v>10</v>
      </c>
      <c r="H6" s="82" t="s">
        <v>11</v>
      </c>
      <c r="I6" s="82" t="s">
        <v>7</v>
      </c>
      <c r="J6" s="82" t="s">
        <v>8</v>
      </c>
      <c r="K6" s="82" t="s">
        <v>1040</v>
      </c>
      <c r="L6" s="82" t="s">
        <v>12</v>
      </c>
      <c r="M6" s="82" t="s">
        <v>14</v>
      </c>
      <c r="N6" s="82" t="s">
        <v>15</v>
      </c>
      <c r="O6" s="82" t="s">
        <v>16</v>
      </c>
      <c r="P6" s="82" t="s">
        <v>0</v>
      </c>
      <c r="Q6" s="82" t="s">
        <v>13</v>
      </c>
      <c r="R6" s="82" t="s">
        <v>17</v>
      </c>
      <c r="S6" s="82" t="s">
        <v>18</v>
      </c>
      <c r="T6" s="82" t="s">
        <v>19</v>
      </c>
      <c r="U6" s="82" t="s">
        <v>20</v>
      </c>
      <c r="V6" s="82" t="s">
        <v>21</v>
      </c>
      <c r="W6" s="82" t="s">
        <v>22</v>
      </c>
      <c r="X6" s="82" t="s">
        <v>23</v>
      </c>
      <c r="Y6" s="82" t="s">
        <v>24</v>
      </c>
      <c r="Z6" s="82" t="s">
        <v>25</v>
      </c>
      <c r="AA6" s="82" t="s">
        <v>26</v>
      </c>
      <c r="AB6" s="82" t="s">
        <v>27</v>
      </c>
      <c r="AC6" s="82" t="s">
        <v>28</v>
      </c>
      <c r="AD6" s="82" t="s">
        <v>29</v>
      </c>
      <c r="AE6" s="82" t="s">
        <v>30</v>
      </c>
      <c r="AF6" s="82" t="s">
        <v>31</v>
      </c>
      <c r="AG6" s="82" t="s">
        <v>32</v>
      </c>
      <c r="AH6" s="82" t="s">
        <v>33</v>
      </c>
      <c r="AI6" s="82" t="s">
        <v>1</v>
      </c>
      <c r="AJ6" s="82" t="s">
        <v>401</v>
      </c>
      <c r="AK6" s="82" t="s">
        <v>525</v>
      </c>
    </row>
    <row r="7" spans="1:37" x14ac:dyDescent="0.2">
      <c r="A7" s="254">
        <v>36495</v>
      </c>
      <c r="B7" s="82" t="s">
        <v>714</v>
      </c>
      <c r="C7" s="82">
        <v>10920</v>
      </c>
      <c r="D7" s="82">
        <v>33906</v>
      </c>
      <c r="E7" s="82">
        <v>8148</v>
      </c>
      <c r="F7" s="82">
        <v>4743</v>
      </c>
      <c r="G7" s="82">
        <v>27294</v>
      </c>
      <c r="H7" s="82">
        <v>6682</v>
      </c>
      <c r="I7" s="82">
        <v>11628</v>
      </c>
      <c r="J7" s="82">
        <v>33166</v>
      </c>
      <c r="K7" s="82">
        <v>103706</v>
      </c>
      <c r="L7" s="82">
        <v>11638</v>
      </c>
      <c r="M7" s="82">
        <v>37505</v>
      </c>
      <c r="N7" s="82">
        <v>11885</v>
      </c>
      <c r="O7" s="82">
        <v>10322</v>
      </c>
      <c r="P7" s="82">
        <v>64682</v>
      </c>
      <c r="Q7" s="82">
        <v>45726</v>
      </c>
      <c r="R7" s="82">
        <v>22341</v>
      </c>
      <c r="S7" s="82">
        <v>9580</v>
      </c>
      <c r="T7" s="82">
        <v>8759</v>
      </c>
      <c r="U7" s="82">
        <v>51730</v>
      </c>
      <c r="V7" s="82">
        <v>10762</v>
      </c>
      <c r="W7" s="82">
        <v>21231</v>
      </c>
      <c r="X7" s="82">
        <v>13596</v>
      </c>
      <c r="Y7" s="82">
        <v>9885</v>
      </c>
      <c r="Z7" s="82">
        <v>15459</v>
      </c>
      <c r="AA7" s="82">
        <v>29508</v>
      </c>
      <c r="AB7" s="82">
        <v>28480</v>
      </c>
      <c r="AC7" s="82">
        <v>8784</v>
      </c>
      <c r="AD7" s="82">
        <v>30935</v>
      </c>
      <c r="AE7" s="82">
        <v>3173</v>
      </c>
      <c r="AF7" s="82">
        <v>36415</v>
      </c>
      <c r="AG7" s="82">
        <v>13503</v>
      </c>
      <c r="AH7" s="82">
        <v>8470</v>
      </c>
      <c r="AI7" s="82">
        <v>744562</v>
      </c>
      <c r="AJ7" s="82">
        <v>1999</v>
      </c>
      <c r="AK7" s="82" t="s">
        <v>580</v>
      </c>
    </row>
    <row r="8" spans="1:37" x14ac:dyDescent="0.2">
      <c r="A8" s="254">
        <v>36526</v>
      </c>
      <c r="B8" s="82" t="s">
        <v>961</v>
      </c>
      <c r="C8" s="82">
        <v>10920</v>
      </c>
      <c r="D8" s="82">
        <v>33971</v>
      </c>
      <c r="E8" s="82">
        <v>8217</v>
      </c>
      <c r="F8" s="82">
        <v>4706</v>
      </c>
      <c r="G8" s="82">
        <v>27376</v>
      </c>
      <c r="H8" s="82">
        <v>6686</v>
      </c>
      <c r="I8" s="82">
        <v>11613</v>
      </c>
      <c r="J8" s="82">
        <v>33169</v>
      </c>
      <c r="K8" s="82">
        <v>103485</v>
      </c>
      <c r="L8" s="82">
        <v>11674</v>
      </c>
      <c r="M8" s="82">
        <v>37455</v>
      </c>
      <c r="N8" s="82">
        <v>11921</v>
      </c>
      <c r="O8" s="82">
        <v>10332</v>
      </c>
      <c r="P8" s="82">
        <v>64742</v>
      </c>
      <c r="Q8" s="82">
        <v>45623</v>
      </c>
      <c r="R8" s="82">
        <v>22457</v>
      </c>
      <c r="S8" s="82">
        <v>9581</v>
      </c>
      <c r="T8" s="82">
        <v>8690</v>
      </c>
      <c r="U8" s="82">
        <v>51804</v>
      </c>
      <c r="V8" s="82">
        <v>10746</v>
      </c>
      <c r="W8" s="82">
        <v>21220</v>
      </c>
      <c r="X8" s="82">
        <v>13666</v>
      </c>
      <c r="Y8" s="82">
        <v>9932</v>
      </c>
      <c r="Z8" s="82">
        <v>15504</v>
      </c>
      <c r="AA8" s="82">
        <v>29560</v>
      </c>
      <c r="AB8" s="82">
        <v>28523</v>
      </c>
      <c r="AC8" s="82">
        <v>8721</v>
      </c>
      <c r="AD8" s="82">
        <v>31076</v>
      </c>
      <c r="AE8" s="82">
        <v>3177</v>
      </c>
      <c r="AF8" s="82">
        <v>36517</v>
      </c>
      <c r="AG8" s="82">
        <v>13449</v>
      </c>
      <c r="AH8" s="82">
        <v>8466</v>
      </c>
      <c r="AI8" s="82">
        <v>744979</v>
      </c>
      <c r="AJ8" s="82">
        <v>2000</v>
      </c>
      <c r="AK8" s="82" t="s">
        <v>581</v>
      </c>
    </row>
    <row r="9" spans="1:37" x14ac:dyDescent="0.2">
      <c r="A9" s="254">
        <v>36557</v>
      </c>
      <c r="B9" s="82" t="s">
        <v>715</v>
      </c>
      <c r="C9" s="82">
        <v>11006</v>
      </c>
      <c r="D9" s="82">
        <v>34201</v>
      </c>
      <c r="E9" s="82">
        <v>8324</v>
      </c>
      <c r="F9" s="82">
        <v>4734</v>
      </c>
      <c r="G9" s="82">
        <v>27570</v>
      </c>
      <c r="H9" s="82">
        <v>6749</v>
      </c>
      <c r="I9" s="82">
        <v>11622</v>
      </c>
      <c r="J9" s="82">
        <v>33376</v>
      </c>
      <c r="K9" s="82">
        <v>103737</v>
      </c>
      <c r="L9" s="82">
        <v>11760</v>
      </c>
      <c r="M9" s="82">
        <v>37641</v>
      </c>
      <c r="N9" s="82">
        <v>11930</v>
      </c>
      <c r="O9" s="82">
        <v>10394</v>
      </c>
      <c r="P9" s="82">
        <v>65193</v>
      </c>
      <c r="Q9" s="82">
        <v>46027</v>
      </c>
      <c r="R9" s="82">
        <v>22595</v>
      </c>
      <c r="S9" s="82">
        <v>9606</v>
      </c>
      <c r="T9" s="82">
        <v>8733</v>
      </c>
      <c r="U9" s="82">
        <v>52235</v>
      </c>
      <c r="V9" s="82">
        <v>10846</v>
      </c>
      <c r="W9" s="82">
        <v>21349</v>
      </c>
      <c r="X9" s="82">
        <v>13826</v>
      </c>
      <c r="Y9" s="82">
        <v>10047</v>
      </c>
      <c r="Z9" s="82">
        <v>15633</v>
      </c>
      <c r="AA9" s="82">
        <v>29925</v>
      </c>
      <c r="AB9" s="82">
        <v>28774</v>
      </c>
      <c r="AC9" s="82">
        <v>8800</v>
      </c>
      <c r="AD9" s="82">
        <v>31337</v>
      </c>
      <c r="AE9" s="82">
        <v>3181</v>
      </c>
      <c r="AF9" s="82">
        <v>36914</v>
      </c>
      <c r="AG9" s="82">
        <v>13489</v>
      </c>
      <c r="AH9" s="82">
        <v>8555</v>
      </c>
      <c r="AI9" s="82">
        <v>750109</v>
      </c>
      <c r="AK9" s="82" t="s">
        <v>541</v>
      </c>
    </row>
    <row r="10" spans="1:37" x14ac:dyDescent="0.2">
      <c r="A10" s="254">
        <v>36586</v>
      </c>
      <c r="B10" s="82" t="s">
        <v>716</v>
      </c>
      <c r="C10" s="82">
        <v>11110</v>
      </c>
      <c r="D10" s="82">
        <v>34513</v>
      </c>
      <c r="E10" s="82">
        <v>8348</v>
      </c>
      <c r="F10" s="82">
        <v>4726</v>
      </c>
      <c r="G10" s="82">
        <v>27835</v>
      </c>
      <c r="H10" s="82">
        <v>6853</v>
      </c>
      <c r="I10" s="82">
        <v>11737</v>
      </c>
      <c r="J10" s="82">
        <v>33656</v>
      </c>
      <c r="K10" s="82">
        <v>104255</v>
      </c>
      <c r="L10" s="82">
        <v>11858</v>
      </c>
      <c r="M10" s="82">
        <v>37902</v>
      </c>
      <c r="N10" s="82">
        <v>11947</v>
      </c>
      <c r="O10" s="82">
        <v>10487</v>
      </c>
      <c r="P10" s="82">
        <v>65617</v>
      </c>
      <c r="Q10" s="82">
        <v>46467</v>
      </c>
      <c r="R10" s="82">
        <v>22778</v>
      </c>
      <c r="S10" s="82">
        <v>9669</v>
      </c>
      <c r="T10" s="82">
        <v>8768</v>
      </c>
      <c r="U10" s="82">
        <v>52785</v>
      </c>
      <c r="V10" s="82">
        <v>10896</v>
      </c>
      <c r="W10" s="82">
        <v>21546</v>
      </c>
      <c r="X10" s="82">
        <v>13963</v>
      </c>
      <c r="Y10" s="82">
        <v>10154</v>
      </c>
      <c r="Z10" s="82">
        <v>15758</v>
      </c>
      <c r="AA10" s="82">
        <v>30148</v>
      </c>
      <c r="AB10" s="82">
        <v>29008</v>
      </c>
      <c r="AC10" s="82">
        <v>8953</v>
      </c>
      <c r="AD10" s="82">
        <v>31589</v>
      </c>
      <c r="AE10" s="82">
        <v>3230</v>
      </c>
      <c r="AF10" s="82">
        <v>37235</v>
      </c>
      <c r="AG10" s="82">
        <v>13574</v>
      </c>
      <c r="AH10" s="82">
        <v>8641</v>
      </c>
      <c r="AI10" s="82">
        <v>756006</v>
      </c>
      <c r="AK10" s="82" t="s">
        <v>578</v>
      </c>
    </row>
    <row r="11" spans="1:37" x14ac:dyDescent="0.2">
      <c r="A11" s="254">
        <v>36617</v>
      </c>
      <c r="B11" s="82" t="s">
        <v>717</v>
      </c>
      <c r="C11" s="82">
        <v>11138</v>
      </c>
      <c r="D11" s="82">
        <v>34615</v>
      </c>
      <c r="E11" s="82">
        <v>8307</v>
      </c>
      <c r="F11" s="82">
        <v>4728</v>
      </c>
      <c r="G11" s="82">
        <v>27869</v>
      </c>
      <c r="H11" s="82">
        <v>6916</v>
      </c>
      <c r="I11" s="82">
        <v>11806</v>
      </c>
      <c r="J11" s="82">
        <v>33699</v>
      </c>
      <c r="K11" s="82">
        <v>104281</v>
      </c>
      <c r="L11" s="82">
        <v>11764</v>
      </c>
      <c r="M11" s="82">
        <v>37782</v>
      </c>
      <c r="N11" s="82">
        <v>11890</v>
      </c>
      <c r="O11" s="82">
        <v>10498</v>
      </c>
      <c r="P11" s="82">
        <v>65537</v>
      </c>
      <c r="Q11" s="82">
        <v>46595</v>
      </c>
      <c r="R11" s="82">
        <v>22680</v>
      </c>
      <c r="S11" s="82">
        <v>9724</v>
      </c>
      <c r="T11" s="82">
        <v>8696</v>
      </c>
      <c r="U11" s="82">
        <v>52892</v>
      </c>
      <c r="V11" s="82">
        <v>10906</v>
      </c>
      <c r="W11" s="82">
        <v>21581</v>
      </c>
      <c r="X11" s="82">
        <v>13938</v>
      </c>
      <c r="Y11" s="82">
        <v>10177</v>
      </c>
      <c r="Z11" s="82">
        <v>15785</v>
      </c>
      <c r="AA11" s="82">
        <v>30198</v>
      </c>
      <c r="AB11" s="82">
        <v>29001</v>
      </c>
      <c r="AC11" s="82">
        <v>9024</v>
      </c>
      <c r="AD11" s="82">
        <v>31668</v>
      </c>
      <c r="AE11" s="82">
        <v>3242</v>
      </c>
      <c r="AF11" s="82">
        <v>37384</v>
      </c>
      <c r="AG11" s="82">
        <v>13623</v>
      </c>
      <c r="AH11" s="82">
        <v>8557</v>
      </c>
      <c r="AI11" s="82">
        <v>756501</v>
      </c>
      <c r="AK11" s="82" t="s">
        <v>579</v>
      </c>
    </row>
    <row r="12" spans="1:37" x14ac:dyDescent="0.2">
      <c r="A12" s="254">
        <v>36647</v>
      </c>
      <c r="B12" s="82" t="s">
        <v>718</v>
      </c>
      <c r="C12" s="82">
        <v>11137</v>
      </c>
      <c r="D12" s="82">
        <v>34940</v>
      </c>
      <c r="E12" s="82">
        <v>8331</v>
      </c>
      <c r="F12" s="82">
        <v>4741</v>
      </c>
      <c r="G12" s="82">
        <v>28045</v>
      </c>
      <c r="H12" s="82">
        <v>7008</v>
      </c>
      <c r="I12" s="82">
        <v>11897</v>
      </c>
      <c r="J12" s="82">
        <v>33931</v>
      </c>
      <c r="K12" s="82">
        <v>104639</v>
      </c>
      <c r="L12" s="82">
        <v>11765</v>
      </c>
      <c r="M12" s="82">
        <v>38032</v>
      </c>
      <c r="N12" s="82">
        <v>11927</v>
      </c>
      <c r="O12" s="82">
        <v>10582</v>
      </c>
      <c r="P12" s="82">
        <v>65847</v>
      </c>
      <c r="Q12" s="82">
        <v>46949</v>
      </c>
      <c r="R12" s="82">
        <v>22814</v>
      </c>
      <c r="S12" s="82">
        <v>9782</v>
      </c>
      <c r="T12" s="82">
        <v>8741</v>
      </c>
      <c r="U12" s="82">
        <v>53234</v>
      </c>
      <c r="V12" s="82">
        <v>10930</v>
      </c>
      <c r="W12" s="82">
        <v>21798</v>
      </c>
      <c r="X12" s="82">
        <v>14119</v>
      </c>
      <c r="Y12" s="82">
        <v>10242</v>
      </c>
      <c r="Z12" s="82">
        <v>15830</v>
      </c>
      <c r="AA12" s="82">
        <v>30395</v>
      </c>
      <c r="AB12" s="82">
        <v>29172</v>
      </c>
      <c r="AC12" s="82">
        <v>9153</v>
      </c>
      <c r="AD12" s="82">
        <v>31817</v>
      </c>
      <c r="AE12" s="82">
        <v>3279</v>
      </c>
      <c r="AF12" s="82">
        <v>37747</v>
      </c>
      <c r="AG12" s="82">
        <v>13723</v>
      </c>
      <c r="AH12" s="82">
        <v>8584</v>
      </c>
      <c r="AI12" s="82">
        <v>761131</v>
      </c>
      <c r="AK12" s="82" t="s">
        <v>582</v>
      </c>
    </row>
    <row r="13" spans="1:37" x14ac:dyDescent="0.2">
      <c r="A13" s="254">
        <v>36678</v>
      </c>
      <c r="B13" s="82" t="s">
        <v>719</v>
      </c>
      <c r="C13" s="82">
        <v>11197</v>
      </c>
      <c r="D13" s="82">
        <v>35153</v>
      </c>
      <c r="E13" s="82">
        <v>8396</v>
      </c>
      <c r="F13" s="82">
        <v>4743</v>
      </c>
      <c r="G13" s="82">
        <v>28198</v>
      </c>
      <c r="H13" s="82">
        <v>7077</v>
      </c>
      <c r="I13" s="82">
        <v>12007</v>
      </c>
      <c r="J13" s="82">
        <v>34111</v>
      </c>
      <c r="K13" s="82">
        <v>105030</v>
      </c>
      <c r="L13" s="82">
        <v>11801</v>
      </c>
      <c r="M13" s="82">
        <v>38319</v>
      </c>
      <c r="N13" s="82">
        <v>11997</v>
      </c>
      <c r="O13" s="82">
        <v>10715</v>
      </c>
      <c r="P13" s="82">
        <v>66315</v>
      </c>
      <c r="Q13" s="82">
        <v>47327</v>
      </c>
      <c r="R13" s="82">
        <v>23042</v>
      </c>
      <c r="S13" s="82">
        <v>9826</v>
      </c>
      <c r="T13" s="82">
        <v>8815</v>
      </c>
      <c r="U13" s="82">
        <v>53727</v>
      </c>
      <c r="V13" s="82">
        <v>11027</v>
      </c>
      <c r="W13" s="82">
        <v>22039</v>
      </c>
      <c r="X13" s="82">
        <v>14349</v>
      </c>
      <c r="Y13" s="82">
        <v>10357</v>
      </c>
      <c r="Z13" s="82">
        <v>15940</v>
      </c>
      <c r="AA13" s="82">
        <v>30618</v>
      </c>
      <c r="AB13" s="82">
        <v>29443</v>
      </c>
      <c r="AC13" s="82">
        <v>9372</v>
      </c>
      <c r="AD13" s="82">
        <v>31960</v>
      </c>
      <c r="AE13" s="82">
        <v>3321</v>
      </c>
      <c r="AF13" s="82">
        <v>38180</v>
      </c>
      <c r="AG13" s="82">
        <v>13807</v>
      </c>
      <c r="AH13" s="82">
        <v>8660</v>
      </c>
      <c r="AI13" s="82">
        <v>766869</v>
      </c>
      <c r="AK13" s="82" t="s">
        <v>583</v>
      </c>
    </row>
    <row r="14" spans="1:37" x14ac:dyDescent="0.2">
      <c r="A14" s="254">
        <v>36708</v>
      </c>
      <c r="B14" s="82" t="s">
        <v>720</v>
      </c>
      <c r="C14" s="82">
        <v>11243</v>
      </c>
      <c r="D14" s="82">
        <v>35204</v>
      </c>
      <c r="E14" s="82">
        <v>8394</v>
      </c>
      <c r="F14" s="82">
        <v>4789</v>
      </c>
      <c r="G14" s="82">
        <v>28430</v>
      </c>
      <c r="H14" s="82">
        <v>7156</v>
      </c>
      <c r="I14" s="82">
        <v>12002</v>
      </c>
      <c r="J14" s="82">
        <v>34216</v>
      </c>
      <c r="K14" s="82">
        <v>105231</v>
      </c>
      <c r="L14" s="82">
        <v>11780</v>
      </c>
      <c r="M14" s="82">
        <v>38428</v>
      </c>
      <c r="N14" s="82">
        <v>12108</v>
      </c>
      <c r="O14" s="82">
        <v>10806</v>
      </c>
      <c r="P14" s="82">
        <v>66604</v>
      </c>
      <c r="Q14" s="82">
        <v>47595</v>
      </c>
      <c r="R14" s="82">
        <v>23240</v>
      </c>
      <c r="S14" s="82">
        <v>9836</v>
      </c>
      <c r="T14" s="82">
        <v>8852</v>
      </c>
      <c r="U14" s="82">
        <v>54015</v>
      </c>
      <c r="V14" s="82">
        <v>11081</v>
      </c>
      <c r="W14" s="82">
        <v>22284</v>
      </c>
      <c r="X14" s="82">
        <v>14470</v>
      </c>
      <c r="Y14" s="82">
        <v>10432</v>
      </c>
      <c r="Z14" s="82">
        <v>16132</v>
      </c>
      <c r="AA14" s="82">
        <v>30778</v>
      </c>
      <c r="AB14" s="82">
        <v>29545</v>
      </c>
      <c r="AC14" s="82">
        <v>9529</v>
      </c>
      <c r="AD14" s="82">
        <v>32147</v>
      </c>
      <c r="AE14" s="82">
        <v>3363</v>
      </c>
      <c r="AF14" s="82">
        <v>38465</v>
      </c>
      <c r="AG14" s="82">
        <v>13889</v>
      </c>
      <c r="AH14" s="82">
        <v>8708</v>
      </c>
      <c r="AI14" s="82">
        <v>770752</v>
      </c>
      <c r="AK14" s="82" t="s">
        <v>584</v>
      </c>
    </row>
    <row r="15" spans="1:37" x14ac:dyDescent="0.2">
      <c r="A15" s="254">
        <v>36739</v>
      </c>
      <c r="B15" s="82" t="s">
        <v>721</v>
      </c>
      <c r="C15" s="82">
        <v>11314</v>
      </c>
      <c r="D15" s="82">
        <v>35488</v>
      </c>
      <c r="E15" s="82">
        <v>8425</v>
      </c>
      <c r="F15" s="82">
        <v>4814</v>
      </c>
      <c r="G15" s="82">
        <v>28589</v>
      </c>
      <c r="H15" s="82">
        <v>7254</v>
      </c>
      <c r="I15" s="82">
        <v>12044</v>
      </c>
      <c r="J15" s="82">
        <v>34386</v>
      </c>
      <c r="K15" s="82">
        <v>105681</v>
      </c>
      <c r="L15" s="82">
        <v>11818</v>
      </c>
      <c r="M15" s="82">
        <v>38702</v>
      </c>
      <c r="N15" s="82">
        <v>12246</v>
      </c>
      <c r="O15" s="82">
        <v>10973</v>
      </c>
      <c r="P15" s="82">
        <v>67092</v>
      </c>
      <c r="Q15" s="82">
        <v>48085</v>
      </c>
      <c r="R15" s="82">
        <v>23436</v>
      </c>
      <c r="S15" s="82">
        <v>9873</v>
      </c>
      <c r="T15" s="82">
        <v>8850</v>
      </c>
      <c r="U15" s="82">
        <v>54441</v>
      </c>
      <c r="V15" s="82">
        <v>11198</v>
      </c>
      <c r="W15" s="82">
        <v>22638</v>
      </c>
      <c r="X15" s="82">
        <v>14602</v>
      </c>
      <c r="Y15" s="82">
        <v>10574</v>
      </c>
      <c r="Z15" s="82">
        <v>16338</v>
      </c>
      <c r="AA15" s="82">
        <v>30958</v>
      </c>
      <c r="AB15" s="82">
        <v>29776</v>
      </c>
      <c r="AC15" s="82">
        <v>9563</v>
      </c>
      <c r="AD15" s="82">
        <v>32391</v>
      </c>
      <c r="AE15" s="82">
        <v>3432</v>
      </c>
      <c r="AF15" s="82">
        <v>38773</v>
      </c>
      <c r="AG15" s="82">
        <v>13997</v>
      </c>
      <c r="AH15" s="82">
        <v>8833</v>
      </c>
      <c r="AI15" s="82">
        <v>776584</v>
      </c>
      <c r="AK15" s="82" t="s">
        <v>585</v>
      </c>
    </row>
    <row r="16" spans="1:37" x14ac:dyDescent="0.2">
      <c r="A16" s="254">
        <v>36770</v>
      </c>
      <c r="B16" s="82" t="s">
        <v>722</v>
      </c>
      <c r="C16" s="82">
        <v>11382</v>
      </c>
      <c r="D16" s="82">
        <v>35560</v>
      </c>
      <c r="E16" s="82">
        <v>8473</v>
      </c>
      <c r="F16" s="82">
        <v>4848</v>
      </c>
      <c r="G16" s="82">
        <v>28723</v>
      </c>
      <c r="H16" s="82">
        <v>7293</v>
      </c>
      <c r="I16" s="82">
        <v>12118</v>
      </c>
      <c r="J16" s="82">
        <v>34561</v>
      </c>
      <c r="K16" s="82">
        <v>106008</v>
      </c>
      <c r="L16" s="82">
        <v>11793</v>
      </c>
      <c r="M16" s="82">
        <v>38815</v>
      </c>
      <c r="N16" s="82">
        <v>12317</v>
      </c>
      <c r="O16" s="82">
        <v>11028</v>
      </c>
      <c r="P16" s="82">
        <v>67390</v>
      </c>
      <c r="Q16" s="82">
        <v>48529</v>
      </c>
      <c r="R16" s="82">
        <v>23636</v>
      </c>
      <c r="S16" s="82">
        <v>9944</v>
      </c>
      <c r="T16" s="82">
        <v>8860</v>
      </c>
      <c r="U16" s="82">
        <v>54690</v>
      </c>
      <c r="V16" s="82">
        <v>11177</v>
      </c>
      <c r="W16" s="82">
        <v>22783</v>
      </c>
      <c r="X16" s="82">
        <v>14715</v>
      </c>
      <c r="Y16" s="82">
        <v>10674</v>
      </c>
      <c r="Z16" s="82">
        <v>16482</v>
      </c>
      <c r="AA16" s="82">
        <v>31102</v>
      </c>
      <c r="AB16" s="82">
        <v>29980</v>
      </c>
      <c r="AC16" s="82">
        <v>9569</v>
      </c>
      <c r="AD16" s="82">
        <v>32545</v>
      </c>
      <c r="AE16" s="82">
        <v>3493</v>
      </c>
      <c r="AF16" s="82">
        <v>38917</v>
      </c>
      <c r="AG16" s="82">
        <v>14076</v>
      </c>
      <c r="AH16" s="82">
        <v>8874</v>
      </c>
      <c r="AI16" s="82">
        <v>780355</v>
      </c>
      <c r="AK16" s="82" t="s">
        <v>586</v>
      </c>
    </row>
    <row r="17" spans="1:37" x14ac:dyDescent="0.2">
      <c r="A17" s="254">
        <v>36800</v>
      </c>
      <c r="B17" s="82" t="s">
        <v>723</v>
      </c>
      <c r="C17" s="82">
        <v>11464</v>
      </c>
      <c r="D17" s="82">
        <v>35806</v>
      </c>
      <c r="E17" s="82">
        <v>8528</v>
      </c>
      <c r="F17" s="82">
        <v>4875</v>
      </c>
      <c r="G17" s="82">
        <v>28918</v>
      </c>
      <c r="H17" s="82">
        <v>7297</v>
      </c>
      <c r="I17" s="82">
        <v>12178</v>
      </c>
      <c r="J17" s="82">
        <v>34764</v>
      </c>
      <c r="K17" s="82">
        <v>106285</v>
      </c>
      <c r="L17" s="82">
        <v>11890</v>
      </c>
      <c r="M17" s="82">
        <v>39054</v>
      </c>
      <c r="N17" s="82">
        <v>12351</v>
      </c>
      <c r="O17" s="82">
        <v>11093</v>
      </c>
      <c r="P17" s="82">
        <v>67683</v>
      </c>
      <c r="Q17" s="82">
        <v>48984</v>
      </c>
      <c r="R17" s="82">
        <v>23759</v>
      </c>
      <c r="S17" s="82">
        <v>9983</v>
      </c>
      <c r="T17" s="82">
        <v>8998</v>
      </c>
      <c r="U17" s="82">
        <v>55047</v>
      </c>
      <c r="V17" s="82">
        <v>11294</v>
      </c>
      <c r="W17" s="82">
        <v>22925</v>
      </c>
      <c r="X17" s="82">
        <v>14871</v>
      </c>
      <c r="Y17" s="82">
        <v>10693</v>
      </c>
      <c r="Z17" s="82">
        <v>16657</v>
      </c>
      <c r="AA17" s="82">
        <v>31291</v>
      </c>
      <c r="AB17" s="82">
        <v>30197</v>
      </c>
      <c r="AC17" s="82">
        <v>9601</v>
      </c>
      <c r="AD17" s="82">
        <v>32777</v>
      </c>
      <c r="AE17" s="82">
        <v>3558</v>
      </c>
      <c r="AF17" s="82">
        <v>39000</v>
      </c>
      <c r="AG17" s="82">
        <v>14176</v>
      </c>
      <c r="AH17" s="82">
        <v>8982</v>
      </c>
      <c r="AI17" s="82">
        <v>784979</v>
      </c>
      <c r="AK17" s="82" t="s">
        <v>587</v>
      </c>
    </row>
    <row r="18" spans="1:37" x14ac:dyDescent="0.2">
      <c r="A18" s="254">
        <v>36831</v>
      </c>
      <c r="B18" s="82" t="s">
        <v>724</v>
      </c>
      <c r="C18" s="82">
        <v>11516</v>
      </c>
      <c r="D18" s="82">
        <v>36075</v>
      </c>
      <c r="E18" s="82">
        <v>8598</v>
      </c>
      <c r="F18" s="82">
        <v>4882</v>
      </c>
      <c r="G18" s="82">
        <v>29060</v>
      </c>
      <c r="H18" s="82">
        <v>7314</v>
      </c>
      <c r="I18" s="82">
        <v>12189</v>
      </c>
      <c r="J18" s="82">
        <v>34830</v>
      </c>
      <c r="K18" s="82">
        <v>106562</v>
      </c>
      <c r="L18" s="82">
        <v>11913</v>
      </c>
      <c r="M18" s="82">
        <v>39170</v>
      </c>
      <c r="N18" s="82">
        <v>12416</v>
      </c>
      <c r="O18" s="82">
        <v>11128</v>
      </c>
      <c r="P18" s="82">
        <v>68114</v>
      </c>
      <c r="Q18" s="82">
        <v>49243</v>
      </c>
      <c r="R18" s="82">
        <v>23757</v>
      </c>
      <c r="S18" s="82">
        <v>9967</v>
      </c>
      <c r="T18" s="82">
        <v>9112</v>
      </c>
      <c r="U18" s="82">
        <v>55438</v>
      </c>
      <c r="V18" s="82">
        <v>11305</v>
      </c>
      <c r="W18" s="82">
        <v>23009</v>
      </c>
      <c r="X18" s="82">
        <v>15026</v>
      </c>
      <c r="Y18" s="82">
        <v>10776</v>
      </c>
      <c r="Z18" s="82">
        <v>16741</v>
      </c>
      <c r="AA18" s="82">
        <v>31443</v>
      </c>
      <c r="AB18" s="82">
        <v>30445</v>
      </c>
      <c r="AC18" s="82">
        <v>9602</v>
      </c>
      <c r="AD18" s="82">
        <v>32880</v>
      </c>
      <c r="AE18" s="82">
        <v>3547</v>
      </c>
      <c r="AF18" s="82">
        <v>39013</v>
      </c>
      <c r="AG18" s="82">
        <v>14243</v>
      </c>
      <c r="AH18" s="82">
        <v>9050</v>
      </c>
      <c r="AI18" s="82">
        <v>788364</v>
      </c>
      <c r="AK18" s="82" t="s">
        <v>588</v>
      </c>
    </row>
    <row r="19" spans="1:37" x14ac:dyDescent="0.2">
      <c r="A19" s="254">
        <v>36861</v>
      </c>
      <c r="B19" s="82" t="s">
        <v>725</v>
      </c>
      <c r="C19" s="82">
        <v>11419</v>
      </c>
      <c r="D19" s="82">
        <v>35731</v>
      </c>
      <c r="E19" s="82">
        <v>8494</v>
      </c>
      <c r="F19" s="82">
        <v>4851</v>
      </c>
      <c r="G19" s="82">
        <v>28886</v>
      </c>
      <c r="H19" s="82">
        <v>7249</v>
      </c>
      <c r="I19" s="82">
        <v>11982</v>
      </c>
      <c r="J19" s="82">
        <v>34634</v>
      </c>
      <c r="K19" s="82">
        <v>106242</v>
      </c>
      <c r="L19" s="82">
        <v>11819</v>
      </c>
      <c r="M19" s="82">
        <v>38872</v>
      </c>
      <c r="N19" s="82">
        <v>12275</v>
      </c>
      <c r="O19" s="82">
        <v>11023</v>
      </c>
      <c r="P19" s="82">
        <v>67754</v>
      </c>
      <c r="Q19" s="82">
        <v>49105</v>
      </c>
      <c r="R19" s="82">
        <v>23588</v>
      </c>
      <c r="S19" s="82">
        <v>9877</v>
      </c>
      <c r="T19" s="82">
        <v>8984</v>
      </c>
      <c r="U19" s="82">
        <v>55186</v>
      </c>
      <c r="V19" s="82">
        <v>11188</v>
      </c>
      <c r="W19" s="82">
        <v>22869</v>
      </c>
      <c r="X19" s="82">
        <v>14907</v>
      </c>
      <c r="Y19" s="82">
        <v>10679</v>
      </c>
      <c r="Z19" s="82">
        <v>16693</v>
      </c>
      <c r="AA19" s="82">
        <v>31276</v>
      </c>
      <c r="AB19" s="82">
        <v>30192</v>
      </c>
      <c r="AC19" s="82">
        <v>9472</v>
      </c>
      <c r="AD19" s="82">
        <v>32619</v>
      </c>
      <c r="AE19" s="82">
        <v>3533</v>
      </c>
      <c r="AF19" s="82">
        <v>38555</v>
      </c>
      <c r="AG19" s="82">
        <v>14160</v>
      </c>
      <c r="AH19" s="82">
        <v>8971</v>
      </c>
      <c r="AI19" s="82">
        <v>783085</v>
      </c>
      <c r="AK19" s="82" t="s">
        <v>580</v>
      </c>
    </row>
    <row r="20" spans="1:37" x14ac:dyDescent="0.2">
      <c r="A20" s="254">
        <v>36892</v>
      </c>
      <c r="B20" s="82" t="s">
        <v>962</v>
      </c>
      <c r="C20" s="82">
        <v>11390</v>
      </c>
      <c r="D20" s="82">
        <v>35655</v>
      </c>
      <c r="E20" s="82">
        <v>8530</v>
      </c>
      <c r="F20" s="82">
        <v>4866</v>
      </c>
      <c r="G20" s="82">
        <v>28915</v>
      </c>
      <c r="H20" s="82">
        <v>7286</v>
      </c>
      <c r="I20" s="82">
        <v>11899</v>
      </c>
      <c r="J20" s="82">
        <v>34655</v>
      </c>
      <c r="K20" s="82">
        <v>105885</v>
      </c>
      <c r="L20" s="82">
        <v>11893</v>
      </c>
      <c r="M20" s="82">
        <v>38768</v>
      </c>
      <c r="N20" s="82">
        <v>12317</v>
      </c>
      <c r="O20" s="82">
        <v>11025</v>
      </c>
      <c r="P20" s="82">
        <v>67670</v>
      </c>
      <c r="Q20" s="82">
        <v>49054</v>
      </c>
      <c r="R20" s="82">
        <v>23591</v>
      </c>
      <c r="S20" s="82">
        <v>9857</v>
      </c>
      <c r="T20" s="82">
        <v>9019</v>
      </c>
      <c r="U20" s="82">
        <v>55159</v>
      </c>
      <c r="V20" s="82">
        <v>11219</v>
      </c>
      <c r="W20" s="82">
        <v>22757</v>
      </c>
      <c r="X20" s="82">
        <v>14945</v>
      </c>
      <c r="Y20" s="82">
        <v>10575</v>
      </c>
      <c r="Z20" s="82">
        <v>16720</v>
      </c>
      <c r="AA20" s="82">
        <v>31322</v>
      </c>
      <c r="AB20" s="82">
        <v>30173</v>
      </c>
      <c r="AC20" s="82">
        <v>9444</v>
      </c>
      <c r="AD20" s="82">
        <v>32671</v>
      </c>
      <c r="AE20" s="82">
        <v>3503</v>
      </c>
      <c r="AF20" s="82">
        <v>38652</v>
      </c>
      <c r="AG20" s="82">
        <v>14236</v>
      </c>
      <c r="AH20" s="82">
        <v>8971</v>
      </c>
      <c r="AI20" s="82">
        <v>782622</v>
      </c>
      <c r="AJ20" s="82">
        <v>2001</v>
      </c>
      <c r="AK20" s="82" t="s">
        <v>581</v>
      </c>
    </row>
    <row r="21" spans="1:37" x14ac:dyDescent="0.2">
      <c r="A21" s="254">
        <v>36923</v>
      </c>
      <c r="B21" s="82" t="s">
        <v>726</v>
      </c>
      <c r="C21" s="82">
        <v>11461</v>
      </c>
      <c r="D21" s="82">
        <v>35798</v>
      </c>
      <c r="E21" s="82">
        <v>8640</v>
      </c>
      <c r="F21" s="82">
        <v>4892</v>
      </c>
      <c r="G21" s="82">
        <v>29087</v>
      </c>
      <c r="H21" s="82">
        <v>7315</v>
      </c>
      <c r="I21" s="82">
        <v>11970</v>
      </c>
      <c r="J21" s="82">
        <v>34754</v>
      </c>
      <c r="K21" s="82">
        <v>105983</v>
      </c>
      <c r="L21" s="82">
        <v>11937</v>
      </c>
      <c r="M21" s="82">
        <v>38734</v>
      </c>
      <c r="N21" s="82">
        <v>12415</v>
      </c>
      <c r="O21" s="82">
        <v>11102</v>
      </c>
      <c r="P21" s="82">
        <v>68021</v>
      </c>
      <c r="Q21" s="82">
        <v>49314</v>
      </c>
      <c r="R21" s="82">
        <v>23812</v>
      </c>
      <c r="S21" s="82">
        <v>9928</v>
      </c>
      <c r="T21" s="82">
        <v>9106</v>
      </c>
      <c r="U21" s="82">
        <v>55495</v>
      </c>
      <c r="V21" s="82">
        <v>11282</v>
      </c>
      <c r="W21" s="82">
        <v>22859</v>
      </c>
      <c r="X21" s="82">
        <v>15079</v>
      </c>
      <c r="Y21" s="82">
        <v>10669</v>
      </c>
      <c r="Z21" s="82">
        <v>16827</v>
      </c>
      <c r="AA21" s="82">
        <v>31461</v>
      </c>
      <c r="AB21" s="82">
        <v>30416</v>
      </c>
      <c r="AC21" s="82">
        <v>9501</v>
      </c>
      <c r="AD21" s="82">
        <v>32684</v>
      </c>
      <c r="AE21" s="82">
        <v>3457</v>
      </c>
      <c r="AF21" s="82">
        <v>38912</v>
      </c>
      <c r="AG21" s="82">
        <v>14276</v>
      </c>
      <c r="AH21" s="82">
        <v>8994</v>
      </c>
      <c r="AI21" s="82">
        <v>786181</v>
      </c>
      <c r="AK21" s="82" t="s">
        <v>541</v>
      </c>
    </row>
    <row r="22" spans="1:37" x14ac:dyDescent="0.2">
      <c r="A22" s="254">
        <v>36951</v>
      </c>
      <c r="B22" s="82" t="s">
        <v>727</v>
      </c>
      <c r="C22" s="82">
        <v>11492</v>
      </c>
      <c r="D22" s="82">
        <v>35991</v>
      </c>
      <c r="E22" s="82">
        <v>8737</v>
      </c>
      <c r="F22" s="82">
        <v>4920</v>
      </c>
      <c r="G22" s="82">
        <v>29257</v>
      </c>
      <c r="H22" s="82">
        <v>7391</v>
      </c>
      <c r="I22" s="82">
        <v>11993</v>
      </c>
      <c r="J22" s="82">
        <v>34966</v>
      </c>
      <c r="K22" s="82">
        <v>106130</v>
      </c>
      <c r="L22" s="82">
        <v>11920</v>
      </c>
      <c r="M22" s="82">
        <v>38877</v>
      </c>
      <c r="N22" s="82">
        <v>12489</v>
      </c>
      <c r="O22" s="82">
        <v>11139</v>
      </c>
      <c r="P22" s="82">
        <v>68315</v>
      </c>
      <c r="Q22" s="82">
        <v>49602</v>
      </c>
      <c r="R22" s="82">
        <v>23922</v>
      </c>
      <c r="S22" s="82">
        <v>10008</v>
      </c>
      <c r="T22" s="82">
        <v>9100</v>
      </c>
      <c r="U22" s="82">
        <v>55802</v>
      </c>
      <c r="V22" s="82">
        <v>11289</v>
      </c>
      <c r="W22" s="82">
        <v>22889</v>
      </c>
      <c r="X22" s="82">
        <v>15143</v>
      </c>
      <c r="Y22" s="82">
        <v>10706</v>
      </c>
      <c r="Z22" s="82">
        <v>16850</v>
      </c>
      <c r="AA22" s="82">
        <v>31538</v>
      </c>
      <c r="AB22" s="82">
        <v>30674</v>
      </c>
      <c r="AC22" s="82">
        <v>9615</v>
      </c>
      <c r="AD22" s="82">
        <v>32877</v>
      </c>
      <c r="AE22" s="82">
        <v>3448</v>
      </c>
      <c r="AF22" s="82">
        <v>39112</v>
      </c>
      <c r="AG22" s="82">
        <v>14307</v>
      </c>
      <c r="AH22" s="82">
        <v>9053</v>
      </c>
      <c r="AI22" s="82">
        <v>789552</v>
      </c>
      <c r="AK22" s="82" t="s">
        <v>578</v>
      </c>
    </row>
    <row r="23" spans="1:37" x14ac:dyDescent="0.2">
      <c r="A23" s="254">
        <v>36982</v>
      </c>
      <c r="B23" s="82" t="s">
        <v>728</v>
      </c>
      <c r="C23" s="82">
        <v>11503</v>
      </c>
      <c r="D23" s="82">
        <v>36239</v>
      </c>
      <c r="E23" s="82">
        <v>8808</v>
      </c>
      <c r="F23" s="82">
        <v>4977</v>
      </c>
      <c r="G23" s="82">
        <v>29267</v>
      </c>
      <c r="H23" s="82">
        <v>7447</v>
      </c>
      <c r="I23" s="82">
        <v>12101</v>
      </c>
      <c r="J23" s="82">
        <v>35017</v>
      </c>
      <c r="K23" s="82">
        <v>106281</v>
      </c>
      <c r="L23" s="82">
        <v>11847</v>
      </c>
      <c r="M23" s="82">
        <v>38885</v>
      </c>
      <c r="N23" s="82">
        <v>12516</v>
      </c>
      <c r="O23" s="82">
        <v>11226</v>
      </c>
      <c r="P23" s="82">
        <v>68944</v>
      </c>
      <c r="Q23" s="82">
        <v>49799</v>
      </c>
      <c r="R23" s="82">
        <v>24131</v>
      </c>
      <c r="S23" s="82">
        <v>10042</v>
      </c>
      <c r="T23" s="82">
        <v>9054</v>
      </c>
      <c r="U23" s="82">
        <v>56022</v>
      </c>
      <c r="V23" s="82">
        <v>11336</v>
      </c>
      <c r="W23" s="82">
        <v>23001</v>
      </c>
      <c r="X23" s="82">
        <v>15161</v>
      </c>
      <c r="Y23" s="82">
        <v>10799</v>
      </c>
      <c r="Z23" s="82">
        <v>16970</v>
      </c>
      <c r="AA23" s="82">
        <v>31688</v>
      </c>
      <c r="AB23" s="82">
        <v>30904</v>
      </c>
      <c r="AC23" s="82">
        <v>9717</v>
      </c>
      <c r="AD23" s="82">
        <v>32987</v>
      </c>
      <c r="AE23" s="82">
        <v>3457</v>
      </c>
      <c r="AF23" s="82">
        <v>39555</v>
      </c>
      <c r="AG23" s="82">
        <v>14407</v>
      </c>
      <c r="AH23" s="82">
        <v>9101</v>
      </c>
      <c r="AI23" s="82">
        <v>793189</v>
      </c>
      <c r="AK23" s="82" t="s">
        <v>579</v>
      </c>
    </row>
    <row r="24" spans="1:37" x14ac:dyDescent="0.2">
      <c r="A24" s="254">
        <v>37012</v>
      </c>
      <c r="B24" s="82" t="s">
        <v>729</v>
      </c>
      <c r="C24" s="82">
        <v>11533</v>
      </c>
      <c r="D24" s="82">
        <v>36513</v>
      </c>
      <c r="E24" s="82">
        <v>8896</v>
      </c>
      <c r="F24" s="82">
        <v>5006</v>
      </c>
      <c r="G24" s="82">
        <v>29321</v>
      </c>
      <c r="H24" s="82">
        <v>7509</v>
      </c>
      <c r="I24" s="82">
        <v>12220</v>
      </c>
      <c r="J24" s="82">
        <v>35153</v>
      </c>
      <c r="K24" s="82">
        <v>106573</v>
      </c>
      <c r="L24" s="82">
        <v>11775</v>
      </c>
      <c r="M24" s="82">
        <v>38994</v>
      </c>
      <c r="N24" s="82">
        <v>12554</v>
      </c>
      <c r="O24" s="82">
        <v>11241</v>
      </c>
      <c r="P24" s="82">
        <v>69277</v>
      </c>
      <c r="Q24" s="82">
        <v>50092</v>
      </c>
      <c r="R24" s="82">
        <v>24260</v>
      </c>
      <c r="S24" s="82">
        <v>10119</v>
      </c>
      <c r="T24" s="82">
        <v>9160</v>
      </c>
      <c r="U24" s="82">
        <v>56273</v>
      </c>
      <c r="V24" s="82">
        <v>11326</v>
      </c>
      <c r="W24" s="82">
        <v>23125</v>
      </c>
      <c r="X24" s="82">
        <v>15252</v>
      </c>
      <c r="Y24" s="82">
        <v>10882</v>
      </c>
      <c r="Z24" s="82">
        <v>17132</v>
      </c>
      <c r="AA24" s="82">
        <v>31909</v>
      </c>
      <c r="AB24" s="82">
        <v>30988</v>
      </c>
      <c r="AC24" s="82">
        <v>9787</v>
      </c>
      <c r="AD24" s="82">
        <v>33221</v>
      </c>
      <c r="AE24" s="82">
        <v>3472</v>
      </c>
      <c r="AF24" s="82">
        <v>39870</v>
      </c>
      <c r="AG24" s="82">
        <v>14510</v>
      </c>
      <c r="AH24" s="82">
        <v>9160</v>
      </c>
      <c r="AI24" s="82">
        <v>797103</v>
      </c>
      <c r="AK24" s="82" t="s">
        <v>582</v>
      </c>
    </row>
    <row r="25" spans="1:37" x14ac:dyDescent="0.2">
      <c r="A25" s="254">
        <v>37043</v>
      </c>
      <c r="B25" s="82" t="s">
        <v>730</v>
      </c>
      <c r="C25" s="82">
        <v>11545</v>
      </c>
      <c r="D25" s="82">
        <v>36786</v>
      </c>
      <c r="E25" s="82">
        <v>8951</v>
      </c>
      <c r="F25" s="82">
        <v>5041</v>
      </c>
      <c r="G25" s="82">
        <v>29378</v>
      </c>
      <c r="H25" s="82">
        <v>7591</v>
      </c>
      <c r="I25" s="82">
        <v>12370</v>
      </c>
      <c r="J25" s="82">
        <v>35114</v>
      </c>
      <c r="K25" s="82">
        <v>106774</v>
      </c>
      <c r="L25" s="82">
        <v>11754</v>
      </c>
      <c r="M25" s="82">
        <v>39203</v>
      </c>
      <c r="N25" s="82">
        <v>12574</v>
      </c>
      <c r="O25" s="82">
        <v>11287</v>
      </c>
      <c r="P25" s="82">
        <v>69555</v>
      </c>
      <c r="Q25" s="82">
        <v>50473</v>
      </c>
      <c r="R25" s="82">
        <v>24408</v>
      </c>
      <c r="S25" s="82">
        <v>10174</v>
      </c>
      <c r="T25" s="82">
        <v>9229</v>
      </c>
      <c r="U25" s="82">
        <v>56462</v>
      </c>
      <c r="V25" s="82">
        <v>11376</v>
      </c>
      <c r="W25" s="82">
        <v>23166</v>
      </c>
      <c r="X25" s="82">
        <v>15331</v>
      </c>
      <c r="Y25" s="82">
        <v>10964</v>
      </c>
      <c r="Z25" s="82">
        <v>17230</v>
      </c>
      <c r="AA25" s="82">
        <v>32092</v>
      </c>
      <c r="AB25" s="82">
        <v>31029</v>
      </c>
      <c r="AC25" s="82">
        <v>9883</v>
      </c>
      <c r="AD25" s="82">
        <v>33288</v>
      </c>
      <c r="AE25" s="82">
        <v>3517</v>
      </c>
      <c r="AF25" s="82">
        <v>40096</v>
      </c>
      <c r="AG25" s="82">
        <v>14581</v>
      </c>
      <c r="AH25" s="82">
        <v>9165</v>
      </c>
      <c r="AI25" s="82">
        <v>800387</v>
      </c>
      <c r="AK25" s="82" t="s">
        <v>583</v>
      </c>
    </row>
    <row r="26" spans="1:37" x14ac:dyDescent="0.2">
      <c r="A26" s="254">
        <v>37073</v>
      </c>
      <c r="B26" s="82" t="s">
        <v>731</v>
      </c>
      <c r="C26" s="82">
        <v>11549</v>
      </c>
      <c r="D26" s="82">
        <v>36822</v>
      </c>
      <c r="E26" s="82">
        <v>8972</v>
      </c>
      <c r="F26" s="82">
        <v>5078</v>
      </c>
      <c r="G26" s="82">
        <v>29364</v>
      </c>
      <c r="H26" s="82">
        <v>7620</v>
      </c>
      <c r="I26" s="82">
        <v>12385</v>
      </c>
      <c r="J26" s="82">
        <v>35116</v>
      </c>
      <c r="K26" s="82">
        <v>106986</v>
      </c>
      <c r="L26" s="82">
        <v>11708</v>
      </c>
      <c r="M26" s="82">
        <v>39262</v>
      </c>
      <c r="N26" s="82">
        <v>12564</v>
      </c>
      <c r="O26" s="82">
        <v>11349</v>
      </c>
      <c r="P26" s="82">
        <v>69751</v>
      </c>
      <c r="Q26" s="82">
        <v>50584</v>
      </c>
      <c r="R26" s="82">
        <v>24329</v>
      </c>
      <c r="S26" s="82">
        <v>10174</v>
      </c>
      <c r="T26" s="82">
        <v>9213</v>
      </c>
      <c r="U26" s="82">
        <v>56638</v>
      </c>
      <c r="V26" s="82">
        <v>11391</v>
      </c>
      <c r="W26" s="82">
        <v>23306</v>
      </c>
      <c r="X26" s="82">
        <v>15326</v>
      </c>
      <c r="Y26" s="82">
        <v>11064</v>
      </c>
      <c r="Z26" s="82">
        <v>17294</v>
      </c>
      <c r="AA26" s="82">
        <v>32166</v>
      </c>
      <c r="AB26" s="82">
        <v>31002</v>
      </c>
      <c r="AC26" s="82">
        <v>9943</v>
      </c>
      <c r="AD26" s="82">
        <v>33303</v>
      </c>
      <c r="AE26" s="82">
        <v>3568</v>
      </c>
      <c r="AF26" s="82">
        <v>40162</v>
      </c>
      <c r="AG26" s="82">
        <v>14653</v>
      </c>
      <c r="AH26" s="82">
        <v>9246</v>
      </c>
      <c r="AI26" s="82">
        <v>801888</v>
      </c>
      <c r="AK26" s="82" t="s">
        <v>584</v>
      </c>
    </row>
    <row r="27" spans="1:37" x14ac:dyDescent="0.2">
      <c r="A27" s="254">
        <v>37104</v>
      </c>
      <c r="B27" s="82" t="s">
        <v>732</v>
      </c>
      <c r="C27" s="82">
        <v>11653</v>
      </c>
      <c r="D27" s="82">
        <v>37110</v>
      </c>
      <c r="E27" s="82">
        <v>8984</v>
      </c>
      <c r="F27" s="82">
        <v>5119</v>
      </c>
      <c r="G27" s="82">
        <v>29412</v>
      </c>
      <c r="H27" s="82">
        <v>7703</v>
      </c>
      <c r="I27" s="82">
        <v>12425</v>
      </c>
      <c r="J27" s="82">
        <v>35144</v>
      </c>
      <c r="K27" s="82">
        <v>107278</v>
      </c>
      <c r="L27" s="82">
        <v>11736</v>
      </c>
      <c r="M27" s="82">
        <v>39351</v>
      </c>
      <c r="N27" s="82">
        <v>12597</v>
      </c>
      <c r="O27" s="82">
        <v>11431</v>
      </c>
      <c r="P27" s="82">
        <v>70430</v>
      </c>
      <c r="Q27" s="82">
        <v>50954</v>
      </c>
      <c r="R27" s="82">
        <v>24520</v>
      </c>
      <c r="S27" s="82">
        <v>10199</v>
      </c>
      <c r="T27" s="82">
        <v>9247</v>
      </c>
      <c r="U27" s="82">
        <v>56931</v>
      </c>
      <c r="V27" s="82">
        <v>11450</v>
      </c>
      <c r="W27" s="82">
        <v>23436</v>
      </c>
      <c r="X27" s="82">
        <v>15393</v>
      </c>
      <c r="Y27" s="82">
        <v>11178</v>
      </c>
      <c r="Z27" s="82">
        <v>17433</v>
      </c>
      <c r="AA27" s="82">
        <v>32234</v>
      </c>
      <c r="AB27" s="82">
        <v>31090</v>
      </c>
      <c r="AC27" s="82">
        <v>10085</v>
      </c>
      <c r="AD27" s="82">
        <v>33504</v>
      </c>
      <c r="AE27" s="82">
        <v>3607</v>
      </c>
      <c r="AF27" s="82">
        <v>40286</v>
      </c>
      <c r="AG27" s="82">
        <v>14769</v>
      </c>
      <c r="AH27" s="82">
        <v>9318</v>
      </c>
      <c r="AI27" s="82">
        <v>806007</v>
      </c>
      <c r="AK27" s="82" t="s">
        <v>585</v>
      </c>
    </row>
    <row r="28" spans="1:37" x14ac:dyDescent="0.2">
      <c r="A28" s="254">
        <v>37135</v>
      </c>
      <c r="B28" s="82" t="s">
        <v>733</v>
      </c>
      <c r="C28" s="82">
        <v>11611</v>
      </c>
      <c r="D28" s="82">
        <v>37084</v>
      </c>
      <c r="E28" s="82">
        <v>8967</v>
      </c>
      <c r="F28" s="82">
        <v>5142</v>
      </c>
      <c r="G28" s="82">
        <v>29346</v>
      </c>
      <c r="H28" s="82">
        <v>7699</v>
      </c>
      <c r="I28" s="82">
        <v>12449</v>
      </c>
      <c r="J28" s="82">
        <v>35085</v>
      </c>
      <c r="K28" s="82">
        <v>107359</v>
      </c>
      <c r="L28" s="82">
        <v>11746</v>
      </c>
      <c r="M28" s="82">
        <v>39298</v>
      </c>
      <c r="N28" s="82">
        <v>12546</v>
      </c>
      <c r="O28" s="82">
        <v>11448</v>
      </c>
      <c r="P28" s="82">
        <v>70666</v>
      </c>
      <c r="Q28" s="82">
        <v>51133</v>
      </c>
      <c r="R28" s="82">
        <v>24591</v>
      </c>
      <c r="S28" s="82">
        <v>10201</v>
      </c>
      <c r="T28" s="82">
        <v>9240</v>
      </c>
      <c r="U28" s="82">
        <v>56886</v>
      </c>
      <c r="V28" s="82">
        <v>11427</v>
      </c>
      <c r="W28" s="82">
        <v>23391</v>
      </c>
      <c r="X28" s="82">
        <v>15394</v>
      </c>
      <c r="Y28" s="82">
        <v>11072</v>
      </c>
      <c r="Z28" s="82">
        <v>17516</v>
      </c>
      <c r="AA28" s="82">
        <v>32286</v>
      </c>
      <c r="AB28" s="82">
        <v>31092</v>
      </c>
      <c r="AC28" s="82">
        <v>10127</v>
      </c>
      <c r="AD28" s="82">
        <v>33521</v>
      </c>
      <c r="AE28" s="82">
        <v>3630</v>
      </c>
      <c r="AF28" s="82">
        <v>40173</v>
      </c>
      <c r="AG28" s="82">
        <v>14855</v>
      </c>
      <c r="AH28" s="82">
        <v>9314</v>
      </c>
      <c r="AI28" s="82">
        <v>806295</v>
      </c>
      <c r="AK28" s="82" t="s">
        <v>586</v>
      </c>
    </row>
    <row r="29" spans="1:37" x14ac:dyDescent="0.2">
      <c r="A29" s="254">
        <v>37165</v>
      </c>
      <c r="B29" s="82" t="s">
        <v>734</v>
      </c>
      <c r="C29" s="82">
        <v>11629</v>
      </c>
      <c r="D29" s="82">
        <v>37081</v>
      </c>
      <c r="E29" s="82">
        <v>8925</v>
      </c>
      <c r="F29" s="82">
        <v>5164</v>
      </c>
      <c r="G29" s="82">
        <v>29420</v>
      </c>
      <c r="H29" s="82">
        <v>7725</v>
      </c>
      <c r="I29" s="82">
        <v>12536</v>
      </c>
      <c r="J29" s="82">
        <v>35108</v>
      </c>
      <c r="K29" s="82">
        <v>107723</v>
      </c>
      <c r="L29" s="82">
        <v>11791</v>
      </c>
      <c r="M29" s="82">
        <v>39346</v>
      </c>
      <c r="N29" s="82">
        <v>12556</v>
      </c>
      <c r="O29" s="82">
        <v>11512</v>
      </c>
      <c r="P29" s="82">
        <v>70967</v>
      </c>
      <c r="Q29" s="82">
        <v>51495</v>
      </c>
      <c r="R29" s="82">
        <v>24693</v>
      </c>
      <c r="S29" s="82">
        <v>10256</v>
      </c>
      <c r="T29" s="82">
        <v>9319</v>
      </c>
      <c r="U29" s="82">
        <v>57172</v>
      </c>
      <c r="V29" s="82">
        <v>11481</v>
      </c>
      <c r="W29" s="82">
        <v>23485</v>
      </c>
      <c r="X29" s="82">
        <v>15626</v>
      </c>
      <c r="Y29" s="82">
        <v>11082</v>
      </c>
      <c r="Z29" s="82">
        <v>17675</v>
      </c>
      <c r="AA29" s="82">
        <v>32435</v>
      </c>
      <c r="AB29" s="82">
        <v>31177</v>
      </c>
      <c r="AC29" s="82">
        <v>10134</v>
      </c>
      <c r="AD29" s="82">
        <v>33689</v>
      </c>
      <c r="AE29" s="82">
        <v>3655</v>
      </c>
      <c r="AF29" s="82">
        <v>40265</v>
      </c>
      <c r="AG29" s="82">
        <v>14966</v>
      </c>
      <c r="AH29" s="82">
        <v>9357</v>
      </c>
      <c r="AI29" s="82">
        <v>809445</v>
      </c>
      <c r="AK29" s="82" t="s">
        <v>587</v>
      </c>
    </row>
    <row r="30" spans="1:37" x14ac:dyDescent="0.2">
      <c r="A30" s="254">
        <v>37196</v>
      </c>
      <c r="B30" s="82" t="s">
        <v>735</v>
      </c>
      <c r="C30" s="82">
        <v>11664</v>
      </c>
      <c r="D30" s="82">
        <v>36868</v>
      </c>
      <c r="E30" s="82">
        <v>8878</v>
      </c>
      <c r="F30" s="82">
        <v>5175</v>
      </c>
      <c r="G30" s="82">
        <v>29458</v>
      </c>
      <c r="H30" s="82">
        <v>7818</v>
      </c>
      <c r="I30" s="82">
        <v>12550</v>
      </c>
      <c r="J30" s="82">
        <v>35154</v>
      </c>
      <c r="K30" s="82">
        <v>107747</v>
      </c>
      <c r="L30" s="82">
        <v>11809</v>
      </c>
      <c r="M30" s="82">
        <v>39503</v>
      </c>
      <c r="N30" s="82">
        <v>12562</v>
      </c>
      <c r="O30" s="82">
        <v>11496</v>
      </c>
      <c r="P30" s="82">
        <v>71309</v>
      </c>
      <c r="Q30" s="82">
        <v>51853</v>
      </c>
      <c r="R30" s="82">
        <v>24709</v>
      </c>
      <c r="S30" s="82">
        <v>10232</v>
      </c>
      <c r="T30" s="82">
        <v>9442</v>
      </c>
      <c r="U30" s="82">
        <v>57332</v>
      </c>
      <c r="V30" s="82">
        <v>11475</v>
      </c>
      <c r="W30" s="82">
        <v>23631</v>
      </c>
      <c r="X30" s="82">
        <v>15673</v>
      </c>
      <c r="Y30" s="82">
        <v>11114</v>
      </c>
      <c r="Z30" s="82">
        <v>17718</v>
      </c>
      <c r="AA30" s="82">
        <v>32600</v>
      </c>
      <c r="AB30" s="82">
        <v>31294</v>
      </c>
      <c r="AC30" s="82">
        <v>10139</v>
      </c>
      <c r="AD30" s="82">
        <v>33645</v>
      </c>
      <c r="AE30" s="82">
        <v>3670</v>
      </c>
      <c r="AF30" s="82">
        <v>40169</v>
      </c>
      <c r="AG30" s="82">
        <v>15052</v>
      </c>
      <c r="AH30" s="82">
        <v>9396</v>
      </c>
      <c r="AI30" s="82">
        <v>811135</v>
      </c>
      <c r="AK30" s="82" t="s">
        <v>588</v>
      </c>
    </row>
    <row r="31" spans="1:37" x14ac:dyDescent="0.2">
      <c r="A31" s="254">
        <v>37226</v>
      </c>
      <c r="B31" s="82" t="s">
        <v>736</v>
      </c>
      <c r="C31" s="82">
        <v>11659</v>
      </c>
      <c r="D31" s="82">
        <v>36553</v>
      </c>
      <c r="E31" s="82">
        <v>8789</v>
      </c>
      <c r="F31" s="82">
        <v>5147</v>
      </c>
      <c r="G31" s="82">
        <v>29233</v>
      </c>
      <c r="H31" s="82">
        <v>7760</v>
      </c>
      <c r="I31" s="82">
        <v>12393</v>
      </c>
      <c r="J31" s="82">
        <v>34891</v>
      </c>
      <c r="K31" s="82">
        <v>107537</v>
      </c>
      <c r="L31" s="82">
        <v>11695</v>
      </c>
      <c r="M31" s="82">
        <v>39251</v>
      </c>
      <c r="N31" s="82">
        <v>12461</v>
      </c>
      <c r="O31" s="82">
        <v>11406</v>
      </c>
      <c r="P31" s="82">
        <v>70983</v>
      </c>
      <c r="Q31" s="82">
        <v>51657</v>
      </c>
      <c r="R31" s="82">
        <v>24555</v>
      </c>
      <c r="S31" s="82">
        <v>10128</v>
      </c>
      <c r="T31" s="82">
        <v>9434</v>
      </c>
      <c r="U31" s="82">
        <v>57119</v>
      </c>
      <c r="V31" s="82">
        <v>11372</v>
      </c>
      <c r="W31" s="82">
        <v>23508</v>
      </c>
      <c r="X31" s="82">
        <v>15519</v>
      </c>
      <c r="Y31" s="82">
        <v>11011</v>
      </c>
      <c r="Z31" s="82">
        <v>17618</v>
      </c>
      <c r="AA31" s="82">
        <v>32447</v>
      </c>
      <c r="AB31" s="82">
        <v>31096</v>
      </c>
      <c r="AC31" s="82">
        <v>10004</v>
      </c>
      <c r="AD31" s="82">
        <v>33504</v>
      </c>
      <c r="AE31" s="82">
        <v>3602</v>
      </c>
      <c r="AF31" s="82">
        <v>39809</v>
      </c>
      <c r="AG31" s="82">
        <v>15022</v>
      </c>
      <c r="AH31" s="82">
        <v>9301</v>
      </c>
      <c r="AI31" s="82">
        <v>806464</v>
      </c>
      <c r="AK31" s="82" t="s">
        <v>580</v>
      </c>
    </row>
    <row r="32" spans="1:37" x14ac:dyDescent="0.2">
      <c r="A32" s="254">
        <v>37257</v>
      </c>
      <c r="B32" s="82" t="s">
        <v>963</v>
      </c>
      <c r="C32" s="82">
        <v>11630</v>
      </c>
      <c r="D32" s="82">
        <v>36284</v>
      </c>
      <c r="E32" s="82">
        <v>8822</v>
      </c>
      <c r="F32" s="82">
        <v>5115</v>
      </c>
      <c r="G32" s="82">
        <v>29261</v>
      </c>
      <c r="H32" s="82">
        <v>7753</v>
      </c>
      <c r="I32" s="82">
        <v>12331</v>
      </c>
      <c r="J32" s="82">
        <v>34742</v>
      </c>
      <c r="K32" s="82">
        <v>107156</v>
      </c>
      <c r="L32" s="82">
        <v>11698</v>
      </c>
      <c r="M32" s="82">
        <v>39118</v>
      </c>
      <c r="N32" s="82">
        <v>12359</v>
      </c>
      <c r="O32" s="82">
        <v>11376</v>
      </c>
      <c r="P32" s="82">
        <v>70868</v>
      </c>
      <c r="Q32" s="82">
        <v>51413</v>
      </c>
      <c r="R32" s="82">
        <v>24501</v>
      </c>
      <c r="S32" s="82">
        <v>10090</v>
      </c>
      <c r="T32" s="82">
        <v>9438</v>
      </c>
      <c r="U32" s="82">
        <v>57029</v>
      </c>
      <c r="V32" s="82">
        <v>11336</v>
      </c>
      <c r="W32" s="82">
        <v>23381</v>
      </c>
      <c r="X32" s="82">
        <v>15451</v>
      </c>
      <c r="Y32" s="82">
        <v>11018</v>
      </c>
      <c r="Z32" s="82">
        <v>17605</v>
      </c>
      <c r="AA32" s="82">
        <v>32266</v>
      </c>
      <c r="AB32" s="82">
        <v>31065</v>
      </c>
      <c r="AC32" s="82">
        <v>9964</v>
      </c>
      <c r="AD32" s="82">
        <v>33538</v>
      </c>
      <c r="AE32" s="82">
        <v>3550</v>
      </c>
      <c r="AF32" s="82">
        <v>39645</v>
      </c>
      <c r="AG32" s="82">
        <v>14974</v>
      </c>
      <c r="AH32" s="82">
        <v>9287</v>
      </c>
      <c r="AI32" s="82">
        <v>804064</v>
      </c>
      <c r="AJ32" s="82">
        <v>2002</v>
      </c>
      <c r="AK32" s="82" t="s">
        <v>581</v>
      </c>
    </row>
    <row r="33" spans="1:37" x14ac:dyDescent="0.2">
      <c r="A33" s="254">
        <v>37288</v>
      </c>
      <c r="B33" s="82" t="s">
        <v>737</v>
      </c>
      <c r="C33" s="82">
        <v>11657</v>
      </c>
      <c r="D33" s="82">
        <v>36364</v>
      </c>
      <c r="E33" s="82">
        <v>8880</v>
      </c>
      <c r="F33" s="82">
        <v>5113</v>
      </c>
      <c r="G33" s="82">
        <v>29415</v>
      </c>
      <c r="H33" s="82">
        <v>7846</v>
      </c>
      <c r="I33" s="82">
        <v>12366</v>
      </c>
      <c r="J33" s="82">
        <v>34886</v>
      </c>
      <c r="K33" s="82">
        <v>107096</v>
      </c>
      <c r="L33" s="82">
        <v>11767</v>
      </c>
      <c r="M33" s="82">
        <v>39190</v>
      </c>
      <c r="N33" s="82">
        <v>12360</v>
      </c>
      <c r="O33" s="82">
        <v>11419</v>
      </c>
      <c r="P33" s="82">
        <v>71197</v>
      </c>
      <c r="Q33" s="82">
        <v>51455</v>
      </c>
      <c r="R33" s="82">
        <v>24492</v>
      </c>
      <c r="S33" s="82">
        <v>10145</v>
      </c>
      <c r="T33" s="82">
        <v>9423</v>
      </c>
      <c r="U33" s="82">
        <v>57200</v>
      </c>
      <c r="V33" s="82">
        <v>11329</v>
      </c>
      <c r="W33" s="82">
        <v>23475</v>
      </c>
      <c r="X33" s="82">
        <v>15583</v>
      </c>
      <c r="Y33" s="82">
        <v>11121</v>
      </c>
      <c r="Z33" s="82">
        <v>17728</v>
      </c>
      <c r="AA33" s="82">
        <v>32451</v>
      </c>
      <c r="AB33" s="82">
        <v>31334</v>
      </c>
      <c r="AC33" s="82">
        <v>10080</v>
      </c>
      <c r="AD33" s="82">
        <v>33710</v>
      </c>
      <c r="AE33" s="82">
        <v>3568</v>
      </c>
      <c r="AF33" s="82">
        <v>39673</v>
      </c>
      <c r="AG33" s="82">
        <v>14941</v>
      </c>
      <c r="AH33" s="82">
        <v>9284</v>
      </c>
      <c r="AI33" s="82">
        <v>806548</v>
      </c>
      <c r="AK33" s="82" t="s">
        <v>541</v>
      </c>
    </row>
    <row r="34" spans="1:37" x14ac:dyDescent="0.2">
      <c r="A34" s="254">
        <v>37316</v>
      </c>
      <c r="B34" s="82" t="s">
        <v>738</v>
      </c>
      <c r="C34" s="82">
        <v>11731</v>
      </c>
      <c r="D34" s="82">
        <v>36387</v>
      </c>
      <c r="E34" s="82">
        <v>8967</v>
      </c>
      <c r="F34" s="82">
        <v>5140</v>
      </c>
      <c r="G34" s="82">
        <v>29368</v>
      </c>
      <c r="H34" s="82">
        <v>7842</v>
      </c>
      <c r="I34" s="82">
        <v>12383</v>
      </c>
      <c r="J34" s="82">
        <v>34942</v>
      </c>
      <c r="K34" s="82">
        <v>106981</v>
      </c>
      <c r="L34" s="82">
        <v>11716</v>
      </c>
      <c r="M34" s="82">
        <v>39217</v>
      </c>
      <c r="N34" s="82">
        <v>12389</v>
      </c>
      <c r="O34" s="82">
        <v>11451</v>
      </c>
      <c r="P34" s="82">
        <v>71284</v>
      </c>
      <c r="Q34" s="82">
        <v>51475</v>
      </c>
      <c r="R34" s="82">
        <v>24472</v>
      </c>
      <c r="S34" s="82">
        <v>10136</v>
      </c>
      <c r="T34" s="82">
        <v>9360</v>
      </c>
      <c r="U34" s="82">
        <v>57281</v>
      </c>
      <c r="V34" s="82">
        <v>11292</v>
      </c>
      <c r="W34" s="82">
        <v>23463</v>
      </c>
      <c r="X34" s="82">
        <v>15496</v>
      </c>
      <c r="Y34" s="82">
        <v>11160</v>
      </c>
      <c r="Z34" s="82">
        <v>17778</v>
      </c>
      <c r="AA34" s="82">
        <v>32503</v>
      </c>
      <c r="AB34" s="82">
        <v>31422</v>
      </c>
      <c r="AC34" s="82">
        <v>10158</v>
      </c>
      <c r="AD34" s="82">
        <v>33811</v>
      </c>
      <c r="AE34" s="82">
        <v>3610</v>
      </c>
      <c r="AF34" s="82">
        <v>39722</v>
      </c>
      <c r="AG34" s="82">
        <v>15015</v>
      </c>
      <c r="AH34" s="82">
        <v>9267</v>
      </c>
      <c r="AI34" s="82">
        <v>807219</v>
      </c>
      <c r="AK34" s="82" t="s">
        <v>578</v>
      </c>
    </row>
    <row r="35" spans="1:37" x14ac:dyDescent="0.2">
      <c r="A35" s="254">
        <v>37347</v>
      </c>
      <c r="B35" s="82" t="s">
        <v>739</v>
      </c>
      <c r="C35" s="82">
        <v>11814</v>
      </c>
      <c r="D35" s="82">
        <v>36593</v>
      </c>
      <c r="E35" s="82">
        <v>9023</v>
      </c>
      <c r="F35" s="82">
        <v>5183</v>
      </c>
      <c r="G35" s="82">
        <v>29459</v>
      </c>
      <c r="H35" s="82">
        <v>7909</v>
      </c>
      <c r="I35" s="82">
        <v>12516</v>
      </c>
      <c r="J35" s="82">
        <v>35067</v>
      </c>
      <c r="K35" s="82">
        <v>107173</v>
      </c>
      <c r="L35" s="82">
        <v>11797</v>
      </c>
      <c r="M35" s="82">
        <v>39479</v>
      </c>
      <c r="N35" s="82">
        <v>12447</v>
      </c>
      <c r="O35" s="82">
        <v>11486</v>
      </c>
      <c r="P35" s="82">
        <v>71641</v>
      </c>
      <c r="Q35" s="82">
        <v>51622</v>
      </c>
      <c r="R35" s="82">
        <v>24656</v>
      </c>
      <c r="S35" s="82">
        <v>10228</v>
      </c>
      <c r="T35" s="82">
        <v>9480</v>
      </c>
      <c r="U35" s="82">
        <v>57707</v>
      </c>
      <c r="V35" s="82">
        <v>11453</v>
      </c>
      <c r="W35" s="82">
        <v>23624</v>
      </c>
      <c r="X35" s="82">
        <v>15638</v>
      </c>
      <c r="Y35" s="82">
        <v>11278</v>
      </c>
      <c r="Z35" s="82">
        <v>17925</v>
      </c>
      <c r="AA35" s="82">
        <v>32723</v>
      </c>
      <c r="AB35" s="82">
        <v>31573</v>
      </c>
      <c r="AC35" s="82">
        <v>10206</v>
      </c>
      <c r="AD35" s="82">
        <v>34026</v>
      </c>
      <c r="AE35" s="82">
        <v>3655</v>
      </c>
      <c r="AF35" s="82">
        <v>40146</v>
      </c>
      <c r="AG35" s="82">
        <v>15133</v>
      </c>
      <c r="AH35" s="82">
        <v>9331</v>
      </c>
      <c r="AI35" s="82">
        <v>811991</v>
      </c>
      <c r="AK35" s="82" t="s">
        <v>579</v>
      </c>
    </row>
    <row r="36" spans="1:37" x14ac:dyDescent="0.2">
      <c r="A36" s="254">
        <v>37377</v>
      </c>
      <c r="B36" s="82" t="s">
        <v>740</v>
      </c>
      <c r="C36" s="82">
        <v>11821</v>
      </c>
      <c r="D36" s="82">
        <v>36733</v>
      </c>
      <c r="E36" s="82">
        <v>9076</v>
      </c>
      <c r="F36" s="82">
        <v>5201</v>
      </c>
      <c r="G36" s="82">
        <v>29493</v>
      </c>
      <c r="H36" s="82">
        <v>8008</v>
      </c>
      <c r="I36" s="82">
        <v>12584</v>
      </c>
      <c r="J36" s="82">
        <v>35080</v>
      </c>
      <c r="K36" s="82">
        <v>107243</v>
      </c>
      <c r="L36" s="82">
        <v>11736</v>
      </c>
      <c r="M36" s="82">
        <v>39443</v>
      </c>
      <c r="N36" s="82">
        <v>12407</v>
      </c>
      <c r="O36" s="82">
        <v>11548</v>
      </c>
      <c r="P36" s="82">
        <v>71793</v>
      </c>
      <c r="Q36" s="82">
        <v>51645</v>
      </c>
      <c r="R36" s="82">
        <v>24697</v>
      </c>
      <c r="S36" s="82">
        <v>10275</v>
      </c>
      <c r="T36" s="82">
        <v>9557</v>
      </c>
      <c r="U36" s="82">
        <v>57841</v>
      </c>
      <c r="V36" s="82">
        <v>11469</v>
      </c>
      <c r="W36" s="82">
        <v>23649</v>
      </c>
      <c r="X36" s="82">
        <v>15607</v>
      </c>
      <c r="Y36" s="82">
        <v>11268</v>
      </c>
      <c r="Z36" s="82">
        <v>18011</v>
      </c>
      <c r="AA36" s="82">
        <v>32771</v>
      </c>
      <c r="AB36" s="82">
        <v>31625</v>
      </c>
      <c r="AC36" s="82">
        <v>10229</v>
      </c>
      <c r="AD36" s="82">
        <v>34102</v>
      </c>
      <c r="AE36" s="82">
        <v>3637</v>
      </c>
      <c r="AF36" s="82">
        <v>40186</v>
      </c>
      <c r="AG36" s="82">
        <v>15192</v>
      </c>
      <c r="AH36" s="82">
        <v>9296</v>
      </c>
      <c r="AI36" s="82">
        <v>813223</v>
      </c>
      <c r="AK36" s="82" t="s">
        <v>582</v>
      </c>
    </row>
    <row r="37" spans="1:37" x14ac:dyDescent="0.2">
      <c r="A37" s="254">
        <v>37408</v>
      </c>
      <c r="B37" s="82" t="s">
        <v>741</v>
      </c>
      <c r="C37" s="82">
        <v>11866</v>
      </c>
      <c r="D37" s="82">
        <v>36730</v>
      </c>
      <c r="E37" s="82">
        <v>9094</v>
      </c>
      <c r="F37" s="82">
        <v>5215</v>
      </c>
      <c r="G37" s="82">
        <v>29473</v>
      </c>
      <c r="H37" s="82">
        <v>8001</v>
      </c>
      <c r="I37" s="82">
        <v>12615</v>
      </c>
      <c r="J37" s="82">
        <v>35132</v>
      </c>
      <c r="K37" s="82">
        <v>107163</v>
      </c>
      <c r="L37" s="82">
        <v>11703</v>
      </c>
      <c r="M37" s="82">
        <v>39472</v>
      </c>
      <c r="N37" s="82">
        <v>12367</v>
      </c>
      <c r="O37" s="82">
        <v>11531</v>
      </c>
      <c r="P37" s="82">
        <v>71896</v>
      </c>
      <c r="Q37" s="82">
        <v>51832</v>
      </c>
      <c r="R37" s="82">
        <v>24738</v>
      </c>
      <c r="S37" s="82">
        <v>10248</v>
      </c>
      <c r="T37" s="82">
        <v>9589</v>
      </c>
      <c r="U37" s="82">
        <v>57829</v>
      </c>
      <c r="V37" s="82">
        <v>11524</v>
      </c>
      <c r="W37" s="82">
        <v>23748</v>
      </c>
      <c r="X37" s="82">
        <v>15584</v>
      </c>
      <c r="Y37" s="82">
        <v>11358</v>
      </c>
      <c r="Z37" s="82">
        <v>18019</v>
      </c>
      <c r="AA37" s="82">
        <v>32823</v>
      </c>
      <c r="AB37" s="82">
        <v>31703</v>
      </c>
      <c r="AC37" s="82">
        <v>10299</v>
      </c>
      <c r="AD37" s="82">
        <v>33939</v>
      </c>
      <c r="AE37" s="82">
        <v>3619</v>
      </c>
      <c r="AF37" s="82">
        <v>40236</v>
      </c>
      <c r="AG37" s="82">
        <v>15253</v>
      </c>
      <c r="AH37" s="82">
        <v>9290</v>
      </c>
      <c r="AI37" s="82">
        <v>813889</v>
      </c>
      <c r="AK37" s="82" t="s">
        <v>583</v>
      </c>
    </row>
    <row r="38" spans="1:37" x14ac:dyDescent="0.2">
      <c r="A38" s="254">
        <v>37438</v>
      </c>
      <c r="B38" s="82" t="s">
        <v>742</v>
      </c>
      <c r="C38" s="82">
        <v>11882</v>
      </c>
      <c r="D38" s="82">
        <v>36758</v>
      </c>
      <c r="E38" s="82">
        <v>9147</v>
      </c>
      <c r="F38" s="82">
        <v>5224</v>
      </c>
      <c r="G38" s="82">
        <v>29608</v>
      </c>
      <c r="H38" s="82">
        <v>8044</v>
      </c>
      <c r="I38" s="82">
        <v>12687</v>
      </c>
      <c r="J38" s="82">
        <v>35099</v>
      </c>
      <c r="K38" s="82">
        <v>107148</v>
      </c>
      <c r="L38" s="82">
        <v>11662</v>
      </c>
      <c r="M38" s="82">
        <v>39428</v>
      </c>
      <c r="N38" s="82">
        <v>12393</v>
      </c>
      <c r="O38" s="82">
        <v>11581</v>
      </c>
      <c r="P38" s="82">
        <v>71960</v>
      </c>
      <c r="Q38" s="82">
        <v>51997</v>
      </c>
      <c r="R38" s="82">
        <v>24698</v>
      </c>
      <c r="S38" s="82">
        <v>10279</v>
      </c>
      <c r="T38" s="82">
        <v>9604</v>
      </c>
      <c r="U38" s="82">
        <v>57831</v>
      </c>
      <c r="V38" s="82">
        <v>11734</v>
      </c>
      <c r="W38" s="82">
        <v>23816</v>
      </c>
      <c r="X38" s="82">
        <v>15720</v>
      </c>
      <c r="Y38" s="82">
        <v>11375</v>
      </c>
      <c r="Z38" s="82">
        <v>18093</v>
      </c>
      <c r="AA38" s="82">
        <v>32854</v>
      </c>
      <c r="AB38" s="82">
        <v>31694</v>
      </c>
      <c r="AC38" s="82">
        <v>10363</v>
      </c>
      <c r="AD38" s="82">
        <v>33853</v>
      </c>
      <c r="AE38" s="82">
        <v>3628</v>
      </c>
      <c r="AF38" s="82">
        <v>40428</v>
      </c>
      <c r="AG38" s="82">
        <v>15407</v>
      </c>
      <c r="AH38" s="82">
        <v>9319</v>
      </c>
      <c r="AI38" s="82">
        <v>815314</v>
      </c>
      <c r="AK38" s="82" t="s">
        <v>584</v>
      </c>
    </row>
    <row r="39" spans="1:37" x14ac:dyDescent="0.2">
      <c r="A39" s="254">
        <v>37469</v>
      </c>
      <c r="B39" s="82" t="s">
        <v>743</v>
      </c>
      <c r="C39" s="82">
        <v>11913</v>
      </c>
      <c r="D39" s="82">
        <v>36756</v>
      </c>
      <c r="E39" s="82">
        <v>9189</v>
      </c>
      <c r="F39" s="82">
        <v>5226</v>
      </c>
      <c r="G39" s="82">
        <v>29641</v>
      </c>
      <c r="H39" s="82">
        <v>8026</v>
      </c>
      <c r="I39" s="82">
        <v>12696</v>
      </c>
      <c r="J39" s="82">
        <v>35052</v>
      </c>
      <c r="K39" s="82">
        <v>107144</v>
      </c>
      <c r="L39" s="82">
        <v>11631</v>
      </c>
      <c r="M39" s="82">
        <v>39506</v>
      </c>
      <c r="N39" s="82">
        <v>12461</v>
      </c>
      <c r="O39" s="82">
        <v>11646</v>
      </c>
      <c r="P39" s="82">
        <v>71973</v>
      </c>
      <c r="Q39" s="82">
        <v>52250</v>
      </c>
      <c r="R39" s="82">
        <v>24665</v>
      </c>
      <c r="S39" s="82">
        <v>10295</v>
      </c>
      <c r="T39" s="82">
        <v>9621</v>
      </c>
      <c r="U39" s="82">
        <v>57912</v>
      </c>
      <c r="V39" s="82">
        <v>11782</v>
      </c>
      <c r="W39" s="82">
        <v>23857</v>
      </c>
      <c r="X39" s="82">
        <v>15768</v>
      </c>
      <c r="Y39" s="82">
        <v>11411</v>
      </c>
      <c r="Z39" s="82">
        <v>18168</v>
      </c>
      <c r="AA39" s="82">
        <v>32891</v>
      </c>
      <c r="AB39" s="82">
        <v>31667</v>
      </c>
      <c r="AC39" s="82">
        <v>10364</v>
      </c>
      <c r="AD39" s="82">
        <v>33826</v>
      </c>
      <c r="AE39" s="82">
        <v>3640</v>
      </c>
      <c r="AF39" s="82">
        <v>40589</v>
      </c>
      <c r="AG39" s="82">
        <v>15450</v>
      </c>
      <c r="AH39" s="82">
        <v>9333</v>
      </c>
      <c r="AI39" s="82">
        <v>816349</v>
      </c>
      <c r="AK39" s="82" t="s">
        <v>585</v>
      </c>
    </row>
    <row r="40" spans="1:37" x14ac:dyDescent="0.2">
      <c r="A40" s="254">
        <v>37500</v>
      </c>
      <c r="B40" s="82" t="s">
        <v>744</v>
      </c>
      <c r="C40" s="82">
        <v>11864</v>
      </c>
      <c r="D40" s="82">
        <v>36812</v>
      </c>
      <c r="E40" s="82">
        <v>9227</v>
      </c>
      <c r="F40" s="82">
        <v>5214</v>
      </c>
      <c r="G40" s="82">
        <v>29657</v>
      </c>
      <c r="H40" s="82">
        <v>7999</v>
      </c>
      <c r="I40" s="82">
        <v>12717</v>
      </c>
      <c r="J40" s="82">
        <v>35007</v>
      </c>
      <c r="K40" s="82">
        <v>107066</v>
      </c>
      <c r="L40" s="82">
        <v>11592</v>
      </c>
      <c r="M40" s="82">
        <v>39560</v>
      </c>
      <c r="N40" s="82">
        <v>12461</v>
      </c>
      <c r="O40" s="82">
        <v>11662</v>
      </c>
      <c r="P40" s="82">
        <v>71963</v>
      </c>
      <c r="Q40" s="82">
        <v>52348</v>
      </c>
      <c r="R40" s="82">
        <v>24654</v>
      </c>
      <c r="S40" s="82">
        <v>10313</v>
      </c>
      <c r="T40" s="82">
        <v>9597</v>
      </c>
      <c r="U40" s="82">
        <v>57898</v>
      </c>
      <c r="V40" s="82">
        <v>11850</v>
      </c>
      <c r="W40" s="82">
        <v>23858</v>
      </c>
      <c r="X40" s="82">
        <v>15770</v>
      </c>
      <c r="Y40" s="82">
        <v>11411</v>
      </c>
      <c r="Z40" s="82">
        <v>18197</v>
      </c>
      <c r="AA40" s="82">
        <v>32901</v>
      </c>
      <c r="AB40" s="82">
        <v>31672</v>
      </c>
      <c r="AC40" s="82">
        <v>10298</v>
      </c>
      <c r="AD40" s="82">
        <v>33817</v>
      </c>
      <c r="AE40" s="82">
        <v>3637</v>
      </c>
      <c r="AF40" s="82">
        <v>40722</v>
      </c>
      <c r="AG40" s="82">
        <v>15446</v>
      </c>
      <c r="AH40" s="82">
        <v>9351</v>
      </c>
      <c r="AI40" s="82">
        <v>816541</v>
      </c>
      <c r="AK40" s="82" t="s">
        <v>586</v>
      </c>
    </row>
    <row r="41" spans="1:37" x14ac:dyDescent="0.2">
      <c r="A41" s="254">
        <v>37530</v>
      </c>
      <c r="B41" s="82" t="s">
        <v>745</v>
      </c>
      <c r="C41" s="82">
        <v>11919</v>
      </c>
      <c r="D41" s="82">
        <v>36962</v>
      </c>
      <c r="E41" s="82">
        <v>9196</v>
      </c>
      <c r="F41" s="82">
        <v>5206</v>
      </c>
      <c r="G41" s="82">
        <v>29658</v>
      </c>
      <c r="H41" s="82">
        <v>7949</v>
      </c>
      <c r="I41" s="82">
        <v>12740</v>
      </c>
      <c r="J41" s="82">
        <v>34905</v>
      </c>
      <c r="K41" s="82">
        <v>107026</v>
      </c>
      <c r="L41" s="82">
        <v>11634</v>
      </c>
      <c r="M41" s="82">
        <v>39710</v>
      </c>
      <c r="N41" s="82">
        <v>12450</v>
      </c>
      <c r="O41" s="82">
        <v>11675</v>
      </c>
      <c r="P41" s="82">
        <v>72171</v>
      </c>
      <c r="Q41" s="82">
        <v>52437</v>
      </c>
      <c r="R41" s="82">
        <v>24653</v>
      </c>
      <c r="S41" s="82">
        <v>10329</v>
      </c>
      <c r="T41" s="82">
        <v>9662</v>
      </c>
      <c r="U41" s="82">
        <v>58074</v>
      </c>
      <c r="V41" s="82">
        <v>11848</v>
      </c>
      <c r="W41" s="82">
        <v>23963</v>
      </c>
      <c r="X41" s="82">
        <v>15908</v>
      </c>
      <c r="Y41" s="82">
        <v>11417</v>
      </c>
      <c r="Z41" s="82">
        <v>18201</v>
      </c>
      <c r="AA41" s="82">
        <v>32984</v>
      </c>
      <c r="AB41" s="82">
        <v>31722</v>
      </c>
      <c r="AC41" s="82">
        <v>10329</v>
      </c>
      <c r="AD41" s="82">
        <v>33740</v>
      </c>
      <c r="AE41" s="82">
        <v>3650</v>
      </c>
      <c r="AF41" s="82">
        <v>40731</v>
      </c>
      <c r="AG41" s="82">
        <v>15448</v>
      </c>
      <c r="AH41" s="82">
        <v>9367</v>
      </c>
      <c r="AI41" s="82">
        <v>817664</v>
      </c>
      <c r="AK41" s="82" t="s">
        <v>587</v>
      </c>
    </row>
    <row r="42" spans="1:37" x14ac:dyDescent="0.2">
      <c r="A42" s="254">
        <v>37561</v>
      </c>
      <c r="B42" s="82" t="s">
        <v>746</v>
      </c>
      <c r="C42" s="82">
        <v>11885</v>
      </c>
      <c r="D42" s="82">
        <v>36872</v>
      </c>
      <c r="E42" s="82">
        <v>9210</v>
      </c>
      <c r="F42" s="82">
        <v>5209</v>
      </c>
      <c r="G42" s="82">
        <v>29679</v>
      </c>
      <c r="H42" s="82">
        <v>7841</v>
      </c>
      <c r="I42" s="82">
        <v>12712</v>
      </c>
      <c r="J42" s="82">
        <v>34819</v>
      </c>
      <c r="K42" s="82">
        <v>106854</v>
      </c>
      <c r="L42" s="82">
        <v>11622</v>
      </c>
      <c r="M42" s="82">
        <v>39676</v>
      </c>
      <c r="N42" s="82">
        <v>12382</v>
      </c>
      <c r="O42" s="82">
        <v>11666</v>
      </c>
      <c r="P42" s="82">
        <v>72154</v>
      </c>
      <c r="Q42" s="82">
        <v>52350</v>
      </c>
      <c r="R42" s="82">
        <v>24593</v>
      </c>
      <c r="S42" s="82">
        <v>10331</v>
      </c>
      <c r="T42" s="82">
        <v>9635</v>
      </c>
      <c r="U42" s="82">
        <v>58019</v>
      </c>
      <c r="V42" s="82">
        <v>11808</v>
      </c>
      <c r="W42" s="82">
        <v>23975</v>
      </c>
      <c r="X42" s="82">
        <v>15947</v>
      </c>
      <c r="Y42" s="82">
        <v>11448</v>
      </c>
      <c r="Z42" s="82">
        <v>18160</v>
      </c>
      <c r="AA42" s="82">
        <v>32952</v>
      </c>
      <c r="AB42" s="82">
        <v>31690</v>
      </c>
      <c r="AC42" s="82">
        <v>10268</v>
      </c>
      <c r="AD42" s="82">
        <v>33547</v>
      </c>
      <c r="AE42" s="82">
        <v>3624</v>
      </c>
      <c r="AF42" s="82">
        <v>40522</v>
      </c>
      <c r="AG42" s="82">
        <v>15524</v>
      </c>
      <c r="AH42" s="82">
        <v>9361</v>
      </c>
      <c r="AI42" s="82">
        <v>816335</v>
      </c>
      <c r="AK42" s="82" t="s">
        <v>588</v>
      </c>
    </row>
    <row r="43" spans="1:37" x14ac:dyDescent="0.2">
      <c r="A43" s="254">
        <v>37591</v>
      </c>
      <c r="B43" s="82" t="s">
        <v>747</v>
      </c>
      <c r="C43" s="82">
        <v>11772</v>
      </c>
      <c r="D43" s="82">
        <v>36710</v>
      </c>
      <c r="E43" s="82">
        <v>9138</v>
      </c>
      <c r="F43" s="82">
        <v>5175</v>
      </c>
      <c r="G43" s="82">
        <v>29485</v>
      </c>
      <c r="H43" s="82">
        <v>7781</v>
      </c>
      <c r="I43" s="82">
        <v>12621</v>
      </c>
      <c r="J43" s="82">
        <v>34597</v>
      </c>
      <c r="K43" s="82">
        <v>106515</v>
      </c>
      <c r="L43" s="82">
        <v>11509</v>
      </c>
      <c r="M43" s="82">
        <v>39402</v>
      </c>
      <c r="N43" s="82">
        <v>12251</v>
      </c>
      <c r="O43" s="82">
        <v>11580</v>
      </c>
      <c r="P43" s="82">
        <v>71718</v>
      </c>
      <c r="Q43" s="82">
        <v>52135</v>
      </c>
      <c r="R43" s="82">
        <v>24408</v>
      </c>
      <c r="S43" s="82">
        <v>10249</v>
      </c>
      <c r="T43" s="82">
        <v>9558</v>
      </c>
      <c r="U43" s="82">
        <v>57775</v>
      </c>
      <c r="V43" s="82">
        <v>11684</v>
      </c>
      <c r="W43" s="82">
        <v>23820</v>
      </c>
      <c r="X43" s="82">
        <v>15778</v>
      </c>
      <c r="Y43" s="82">
        <v>11350</v>
      </c>
      <c r="Z43" s="82">
        <v>18029</v>
      </c>
      <c r="AA43" s="82">
        <v>32726</v>
      </c>
      <c r="AB43" s="82">
        <v>31539</v>
      </c>
      <c r="AC43" s="82">
        <v>10178</v>
      </c>
      <c r="AD43" s="82">
        <v>33219</v>
      </c>
      <c r="AE43" s="82">
        <v>3572</v>
      </c>
      <c r="AF43" s="82">
        <v>40178</v>
      </c>
      <c r="AG43" s="82">
        <v>15543</v>
      </c>
      <c r="AH43" s="82">
        <v>9312</v>
      </c>
      <c r="AI43" s="82">
        <v>811307</v>
      </c>
      <c r="AK43" s="82" t="s">
        <v>580</v>
      </c>
    </row>
    <row r="44" spans="1:37" x14ac:dyDescent="0.2">
      <c r="A44" s="254">
        <v>37622</v>
      </c>
      <c r="B44" s="82" t="s">
        <v>964</v>
      </c>
      <c r="C44" s="82">
        <v>11800</v>
      </c>
      <c r="D44" s="82">
        <v>36565</v>
      </c>
      <c r="E44" s="82">
        <v>9155</v>
      </c>
      <c r="F44" s="82">
        <v>5162</v>
      </c>
      <c r="G44" s="82">
        <v>29349</v>
      </c>
      <c r="H44" s="82">
        <v>7716</v>
      </c>
      <c r="I44" s="82">
        <v>12525</v>
      </c>
      <c r="J44" s="82">
        <v>34520</v>
      </c>
      <c r="K44" s="82">
        <v>106142</v>
      </c>
      <c r="L44" s="82">
        <v>11556</v>
      </c>
      <c r="M44" s="82">
        <v>39221</v>
      </c>
      <c r="N44" s="82">
        <v>12185</v>
      </c>
      <c r="O44" s="82">
        <v>11549</v>
      </c>
      <c r="P44" s="82">
        <v>71421</v>
      </c>
      <c r="Q44" s="82">
        <v>52056</v>
      </c>
      <c r="R44" s="82">
        <v>24372</v>
      </c>
      <c r="S44" s="82">
        <v>10231</v>
      </c>
      <c r="T44" s="82">
        <v>9581</v>
      </c>
      <c r="U44" s="82">
        <v>57572</v>
      </c>
      <c r="V44" s="82">
        <v>11609</v>
      </c>
      <c r="W44" s="82">
        <v>23734</v>
      </c>
      <c r="X44" s="82">
        <v>15740</v>
      </c>
      <c r="Y44" s="82">
        <v>11291</v>
      </c>
      <c r="Z44" s="82">
        <v>17973</v>
      </c>
      <c r="AA44" s="82">
        <v>32645</v>
      </c>
      <c r="AB44" s="82">
        <v>31458</v>
      </c>
      <c r="AC44" s="82">
        <v>10158</v>
      </c>
      <c r="AD44" s="82">
        <v>33073</v>
      </c>
      <c r="AE44" s="82">
        <v>3573</v>
      </c>
      <c r="AF44" s="82">
        <v>39995</v>
      </c>
      <c r="AG44" s="82">
        <v>15539</v>
      </c>
      <c r="AH44" s="82">
        <v>9321</v>
      </c>
      <c r="AI44" s="82">
        <v>808787</v>
      </c>
      <c r="AJ44" s="82">
        <v>2003</v>
      </c>
      <c r="AK44" s="82" t="s">
        <v>581</v>
      </c>
    </row>
    <row r="45" spans="1:37" x14ac:dyDescent="0.2">
      <c r="A45" s="254">
        <v>37653</v>
      </c>
      <c r="B45" s="82" t="s">
        <v>748</v>
      </c>
      <c r="C45" s="82">
        <v>11804</v>
      </c>
      <c r="D45" s="82">
        <v>36533</v>
      </c>
      <c r="E45" s="82">
        <v>9225</v>
      </c>
      <c r="F45" s="82">
        <v>5211</v>
      </c>
      <c r="G45" s="82">
        <v>29238</v>
      </c>
      <c r="H45" s="82">
        <v>7686</v>
      </c>
      <c r="I45" s="82">
        <v>12566</v>
      </c>
      <c r="J45" s="82">
        <v>34637</v>
      </c>
      <c r="K45" s="82">
        <v>106003</v>
      </c>
      <c r="L45" s="82">
        <v>11623</v>
      </c>
      <c r="M45" s="82">
        <v>39271</v>
      </c>
      <c r="N45" s="82">
        <v>12228</v>
      </c>
      <c r="O45" s="82">
        <v>11603</v>
      </c>
      <c r="P45" s="82">
        <v>71535</v>
      </c>
      <c r="Q45" s="82">
        <v>52041</v>
      </c>
      <c r="R45" s="82">
        <v>24407</v>
      </c>
      <c r="S45" s="82">
        <v>10264</v>
      </c>
      <c r="T45" s="82">
        <v>9592</v>
      </c>
      <c r="U45" s="82">
        <v>57647</v>
      </c>
      <c r="V45" s="82">
        <v>11573</v>
      </c>
      <c r="W45" s="82">
        <v>23800</v>
      </c>
      <c r="X45" s="82">
        <v>15820</v>
      </c>
      <c r="Y45" s="82">
        <v>11347</v>
      </c>
      <c r="Z45" s="82">
        <v>18048</v>
      </c>
      <c r="AA45" s="82">
        <v>32606</v>
      </c>
      <c r="AB45" s="82">
        <v>31484</v>
      </c>
      <c r="AC45" s="82">
        <v>10219</v>
      </c>
      <c r="AD45" s="82">
        <v>33166</v>
      </c>
      <c r="AE45" s="82">
        <v>3577</v>
      </c>
      <c r="AF45" s="82">
        <v>40047</v>
      </c>
      <c r="AG45" s="82">
        <v>15652</v>
      </c>
      <c r="AH45" s="82">
        <v>9379</v>
      </c>
      <c r="AI45" s="82">
        <v>809832</v>
      </c>
      <c r="AK45" s="82" t="s">
        <v>541</v>
      </c>
    </row>
    <row r="46" spans="1:37" x14ac:dyDescent="0.2">
      <c r="A46" s="254">
        <v>37681</v>
      </c>
      <c r="B46" s="82" t="s">
        <v>749</v>
      </c>
      <c r="C46" s="82">
        <v>11858</v>
      </c>
      <c r="D46" s="82">
        <v>36716</v>
      </c>
      <c r="E46" s="82">
        <v>9252</v>
      </c>
      <c r="F46" s="82">
        <v>5213</v>
      </c>
      <c r="G46" s="82">
        <v>29178</v>
      </c>
      <c r="H46" s="82">
        <v>7655</v>
      </c>
      <c r="I46" s="82">
        <v>12597</v>
      </c>
      <c r="J46" s="82">
        <v>34713</v>
      </c>
      <c r="K46" s="82">
        <v>105819</v>
      </c>
      <c r="L46" s="82">
        <v>11638</v>
      </c>
      <c r="M46" s="82">
        <v>39442</v>
      </c>
      <c r="N46" s="82">
        <v>12268</v>
      </c>
      <c r="O46" s="82">
        <v>11663</v>
      </c>
      <c r="P46" s="82">
        <v>71599</v>
      </c>
      <c r="Q46" s="82">
        <v>52066</v>
      </c>
      <c r="R46" s="82">
        <v>24594</v>
      </c>
      <c r="S46" s="82">
        <v>10296</v>
      </c>
      <c r="T46" s="82">
        <v>9674</v>
      </c>
      <c r="U46" s="82">
        <v>57869</v>
      </c>
      <c r="V46" s="82">
        <v>11546</v>
      </c>
      <c r="W46" s="82">
        <v>23838</v>
      </c>
      <c r="X46" s="82">
        <v>15847</v>
      </c>
      <c r="Y46" s="82">
        <v>11406</v>
      </c>
      <c r="Z46" s="82">
        <v>18121</v>
      </c>
      <c r="AA46" s="82">
        <v>32444</v>
      </c>
      <c r="AB46" s="82">
        <v>31499</v>
      </c>
      <c r="AC46" s="82">
        <v>10255</v>
      </c>
      <c r="AD46" s="82">
        <v>33437</v>
      </c>
      <c r="AE46" s="82">
        <v>3585</v>
      </c>
      <c r="AF46" s="82">
        <v>40098</v>
      </c>
      <c r="AG46" s="82">
        <v>15633</v>
      </c>
      <c r="AH46" s="82">
        <v>9418</v>
      </c>
      <c r="AI46" s="82">
        <v>811237</v>
      </c>
      <c r="AK46" s="82" t="s">
        <v>578</v>
      </c>
    </row>
    <row r="47" spans="1:37" x14ac:dyDescent="0.2">
      <c r="A47" s="254">
        <v>37712</v>
      </c>
      <c r="B47" s="82" t="s">
        <v>750</v>
      </c>
      <c r="C47" s="82">
        <v>11913</v>
      </c>
      <c r="D47" s="82">
        <v>36763</v>
      </c>
      <c r="E47" s="82">
        <v>9274</v>
      </c>
      <c r="F47" s="82">
        <v>5244</v>
      </c>
      <c r="G47" s="82">
        <v>29124</v>
      </c>
      <c r="H47" s="82">
        <v>7687</v>
      </c>
      <c r="I47" s="82">
        <v>12550</v>
      </c>
      <c r="J47" s="82">
        <v>34594</v>
      </c>
      <c r="K47" s="82">
        <v>105637</v>
      </c>
      <c r="L47" s="82">
        <v>11539</v>
      </c>
      <c r="M47" s="82">
        <v>39476</v>
      </c>
      <c r="N47" s="82">
        <v>12309</v>
      </c>
      <c r="O47" s="82">
        <v>11722</v>
      </c>
      <c r="P47" s="82">
        <v>71753</v>
      </c>
      <c r="Q47" s="82">
        <v>51931</v>
      </c>
      <c r="R47" s="82">
        <v>24761</v>
      </c>
      <c r="S47" s="82">
        <v>10327</v>
      </c>
      <c r="T47" s="82">
        <v>9781</v>
      </c>
      <c r="U47" s="82">
        <v>57892</v>
      </c>
      <c r="V47" s="82">
        <v>11560</v>
      </c>
      <c r="W47" s="82">
        <v>23932</v>
      </c>
      <c r="X47" s="82">
        <v>15958</v>
      </c>
      <c r="Y47" s="82">
        <v>11458</v>
      </c>
      <c r="Z47" s="82">
        <v>18166</v>
      </c>
      <c r="AA47" s="82">
        <v>32303</v>
      </c>
      <c r="AB47" s="82">
        <v>31464</v>
      </c>
      <c r="AC47" s="82">
        <v>10278</v>
      </c>
      <c r="AD47" s="82">
        <v>33392</v>
      </c>
      <c r="AE47" s="82">
        <v>3591</v>
      </c>
      <c r="AF47" s="82">
        <v>40286</v>
      </c>
      <c r="AG47" s="82">
        <v>15660</v>
      </c>
      <c r="AH47" s="82">
        <v>9383</v>
      </c>
      <c r="AI47" s="82">
        <v>811708</v>
      </c>
      <c r="AK47" s="82" t="s">
        <v>579</v>
      </c>
    </row>
    <row r="48" spans="1:37" x14ac:dyDescent="0.2">
      <c r="A48" s="254">
        <v>37742</v>
      </c>
      <c r="B48" s="82" t="s">
        <v>751</v>
      </c>
      <c r="C48" s="82">
        <v>11891</v>
      </c>
      <c r="D48" s="82">
        <v>36703</v>
      </c>
      <c r="E48" s="82">
        <v>9294</v>
      </c>
      <c r="F48" s="82">
        <v>5225</v>
      </c>
      <c r="G48" s="82">
        <v>28993</v>
      </c>
      <c r="H48" s="82">
        <v>7702</v>
      </c>
      <c r="I48" s="82">
        <v>12635</v>
      </c>
      <c r="J48" s="82">
        <v>34514</v>
      </c>
      <c r="K48" s="82">
        <v>105319</v>
      </c>
      <c r="L48" s="82">
        <v>11476</v>
      </c>
      <c r="M48" s="82">
        <v>39443</v>
      </c>
      <c r="N48" s="82">
        <v>12329</v>
      </c>
      <c r="O48" s="82">
        <v>11736</v>
      </c>
      <c r="P48" s="82">
        <v>71625</v>
      </c>
      <c r="Q48" s="82">
        <v>51807</v>
      </c>
      <c r="R48" s="82">
        <v>24874</v>
      </c>
      <c r="S48" s="82">
        <v>10313</v>
      </c>
      <c r="T48" s="82">
        <v>9881</v>
      </c>
      <c r="U48" s="82">
        <v>57963</v>
      </c>
      <c r="V48" s="82">
        <v>11546</v>
      </c>
      <c r="W48" s="82">
        <v>23912</v>
      </c>
      <c r="X48" s="82">
        <v>15817</v>
      </c>
      <c r="Y48" s="82">
        <v>11502</v>
      </c>
      <c r="Z48" s="82">
        <v>18169</v>
      </c>
      <c r="AA48" s="82">
        <v>32217</v>
      </c>
      <c r="AB48" s="82">
        <v>31453</v>
      </c>
      <c r="AC48" s="82">
        <v>10267</v>
      </c>
      <c r="AD48" s="82">
        <v>33280</v>
      </c>
      <c r="AE48" s="82">
        <v>3637</v>
      </c>
      <c r="AF48" s="82">
        <v>40276</v>
      </c>
      <c r="AG48" s="82">
        <v>15655</v>
      </c>
      <c r="AH48" s="82">
        <v>9347</v>
      </c>
      <c r="AI48" s="82">
        <v>810801</v>
      </c>
      <c r="AK48" s="82" t="s">
        <v>582</v>
      </c>
    </row>
    <row r="49" spans="1:37" x14ac:dyDescent="0.2">
      <c r="A49" s="254">
        <v>37773</v>
      </c>
      <c r="B49" s="82" t="s">
        <v>752</v>
      </c>
      <c r="C49" s="82">
        <v>11917</v>
      </c>
      <c r="D49" s="82">
        <v>36750</v>
      </c>
      <c r="E49" s="82">
        <v>9253</v>
      </c>
      <c r="F49" s="82">
        <v>5240</v>
      </c>
      <c r="G49" s="82">
        <v>28877</v>
      </c>
      <c r="H49" s="82">
        <v>7713</v>
      </c>
      <c r="I49" s="82">
        <v>12748</v>
      </c>
      <c r="J49" s="82">
        <v>34458</v>
      </c>
      <c r="K49" s="82">
        <v>105104</v>
      </c>
      <c r="L49" s="82">
        <v>11474</v>
      </c>
      <c r="M49" s="82">
        <v>39466</v>
      </c>
      <c r="N49" s="82">
        <v>12289</v>
      </c>
      <c r="O49" s="82">
        <v>11733</v>
      </c>
      <c r="P49" s="82">
        <v>71727</v>
      </c>
      <c r="Q49" s="82">
        <v>51889</v>
      </c>
      <c r="R49" s="82">
        <v>25020</v>
      </c>
      <c r="S49" s="82">
        <v>10321</v>
      </c>
      <c r="T49" s="82">
        <v>9901</v>
      </c>
      <c r="U49" s="82">
        <v>57829</v>
      </c>
      <c r="V49" s="82">
        <v>11611</v>
      </c>
      <c r="W49" s="82">
        <v>24003</v>
      </c>
      <c r="X49" s="82">
        <v>15855</v>
      </c>
      <c r="Y49" s="82">
        <v>11563</v>
      </c>
      <c r="Z49" s="82">
        <v>18213</v>
      </c>
      <c r="AA49" s="82">
        <v>32259</v>
      </c>
      <c r="AB49" s="82">
        <v>31405</v>
      </c>
      <c r="AC49" s="82">
        <v>10327</v>
      </c>
      <c r="AD49" s="82">
        <v>33273</v>
      </c>
      <c r="AE49" s="82">
        <v>3634</v>
      </c>
      <c r="AF49" s="82">
        <v>40439</v>
      </c>
      <c r="AG49" s="82">
        <v>15669</v>
      </c>
      <c r="AH49" s="82">
        <v>9388</v>
      </c>
      <c r="AI49" s="82">
        <v>811348</v>
      </c>
      <c r="AK49" s="82" t="s">
        <v>583</v>
      </c>
    </row>
    <row r="50" spans="1:37" x14ac:dyDescent="0.2">
      <c r="A50" s="254">
        <v>37803</v>
      </c>
      <c r="B50" s="82" t="s">
        <v>753</v>
      </c>
      <c r="C50" s="82">
        <v>11914</v>
      </c>
      <c r="D50" s="82">
        <v>36818</v>
      </c>
      <c r="E50" s="82">
        <v>9196</v>
      </c>
      <c r="F50" s="82">
        <v>5280</v>
      </c>
      <c r="G50" s="82">
        <v>28676</v>
      </c>
      <c r="H50" s="82">
        <v>7722</v>
      </c>
      <c r="I50" s="82">
        <v>12804</v>
      </c>
      <c r="J50" s="82">
        <v>34410</v>
      </c>
      <c r="K50" s="82">
        <v>104987</v>
      </c>
      <c r="L50" s="82">
        <v>11468</v>
      </c>
      <c r="M50" s="82">
        <v>39470</v>
      </c>
      <c r="N50" s="82">
        <v>12297</v>
      </c>
      <c r="O50" s="82">
        <v>11684</v>
      </c>
      <c r="P50" s="82">
        <v>71568</v>
      </c>
      <c r="Q50" s="82">
        <v>51848</v>
      </c>
      <c r="R50" s="82">
        <v>25051</v>
      </c>
      <c r="S50" s="82">
        <v>10291</v>
      </c>
      <c r="T50" s="82">
        <v>9773</v>
      </c>
      <c r="U50" s="82">
        <v>57674</v>
      </c>
      <c r="V50" s="82">
        <v>11603</v>
      </c>
      <c r="W50" s="82">
        <v>24077</v>
      </c>
      <c r="X50" s="82">
        <v>15905</v>
      </c>
      <c r="Y50" s="82">
        <v>11562</v>
      </c>
      <c r="Z50" s="82">
        <v>18121</v>
      </c>
      <c r="AA50" s="82">
        <v>32132</v>
      </c>
      <c r="AB50" s="82">
        <v>31368</v>
      </c>
      <c r="AC50" s="82">
        <v>10338</v>
      </c>
      <c r="AD50" s="82">
        <v>33212</v>
      </c>
      <c r="AE50" s="82">
        <v>3658</v>
      </c>
      <c r="AF50" s="82">
        <v>40557</v>
      </c>
      <c r="AG50" s="82">
        <v>15666</v>
      </c>
      <c r="AH50" s="82">
        <v>9370</v>
      </c>
      <c r="AI50" s="82">
        <v>810500</v>
      </c>
      <c r="AK50" s="82" t="s">
        <v>584</v>
      </c>
    </row>
    <row r="51" spans="1:37" x14ac:dyDescent="0.2">
      <c r="A51" s="254">
        <v>37834</v>
      </c>
      <c r="B51" s="82" t="s">
        <v>754</v>
      </c>
      <c r="C51" s="82">
        <v>11927</v>
      </c>
      <c r="D51" s="82">
        <v>36813</v>
      </c>
      <c r="E51" s="82">
        <v>9156</v>
      </c>
      <c r="F51" s="82">
        <v>5282</v>
      </c>
      <c r="G51" s="82">
        <v>28570</v>
      </c>
      <c r="H51" s="82">
        <v>7746</v>
      </c>
      <c r="I51" s="82">
        <v>12846</v>
      </c>
      <c r="J51" s="82">
        <v>34334</v>
      </c>
      <c r="K51" s="82">
        <v>104834</v>
      </c>
      <c r="L51" s="82">
        <v>11439</v>
      </c>
      <c r="M51" s="82">
        <v>39505</v>
      </c>
      <c r="N51" s="82">
        <v>12289</v>
      </c>
      <c r="O51" s="82">
        <v>11692</v>
      </c>
      <c r="P51" s="82">
        <v>71557</v>
      </c>
      <c r="Q51" s="82">
        <v>51835</v>
      </c>
      <c r="R51" s="82">
        <v>25071</v>
      </c>
      <c r="S51" s="82">
        <v>10287</v>
      </c>
      <c r="T51" s="82">
        <v>9778</v>
      </c>
      <c r="U51" s="82">
        <v>57543</v>
      </c>
      <c r="V51" s="82">
        <v>11570</v>
      </c>
      <c r="W51" s="82">
        <v>24080</v>
      </c>
      <c r="X51" s="82">
        <v>15889</v>
      </c>
      <c r="Y51" s="82">
        <v>11516</v>
      </c>
      <c r="Z51" s="82">
        <v>18049</v>
      </c>
      <c r="AA51" s="82">
        <v>32041</v>
      </c>
      <c r="AB51" s="82">
        <v>31244</v>
      </c>
      <c r="AC51" s="82">
        <v>10328</v>
      </c>
      <c r="AD51" s="82">
        <v>33130</v>
      </c>
      <c r="AE51" s="82">
        <v>3654</v>
      </c>
      <c r="AF51" s="82">
        <v>40520</v>
      </c>
      <c r="AG51" s="82">
        <v>15696</v>
      </c>
      <c r="AH51" s="82">
        <v>9325</v>
      </c>
      <c r="AI51" s="82">
        <v>809546</v>
      </c>
      <c r="AK51" s="82" t="s">
        <v>585</v>
      </c>
    </row>
    <row r="52" spans="1:37" x14ac:dyDescent="0.2">
      <c r="A52" s="254">
        <v>37865</v>
      </c>
      <c r="B52" s="82" t="s">
        <v>755</v>
      </c>
      <c r="C52" s="82">
        <v>11910</v>
      </c>
      <c r="D52" s="82">
        <v>36853</v>
      </c>
      <c r="E52" s="82">
        <v>9195</v>
      </c>
      <c r="F52" s="82">
        <v>5283</v>
      </c>
      <c r="G52" s="82">
        <v>28580</v>
      </c>
      <c r="H52" s="82">
        <v>7776</v>
      </c>
      <c r="I52" s="82">
        <v>12943</v>
      </c>
      <c r="J52" s="82">
        <v>34423</v>
      </c>
      <c r="K52" s="82">
        <v>104830</v>
      </c>
      <c r="L52" s="82">
        <v>11392</v>
      </c>
      <c r="M52" s="82">
        <v>39499</v>
      </c>
      <c r="N52" s="82">
        <v>12290</v>
      </c>
      <c r="O52" s="82">
        <v>11696</v>
      </c>
      <c r="P52" s="82">
        <v>71553</v>
      </c>
      <c r="Q52" s="82">
        <v>52058</v>
      </c>
      <c r="R52" s="82">
        <v>25028</v>
      </c>
      <c r="S52" s="82">
        <v>10290</v>
      </c>
      <c r="T52" s="82">
        <v>9790</v>
      </c>
      <c r="U52" s="82">
        <v>57444</v>
      </c>
      <c r="V52" s="82">
        <v>11647</v>
      </c>
      <c r="W52" s="82">
        <v>24164</v>
      </c>
      <c r="X52" s="82">
        <v>15859</v>
      </c>
      <c r="Y52" s="82">
        <v>11521</v>
      </c>
      <c r="Z52" s="82">
        <v>18122</v>
      </c>
      <c r="AA52" s="82">
        <v>31984</v>
      </c>
      <c r="AB52" s="82">
        <v>31259</v>
      </c>
      <c r="AC52" s="82">
        <v>10343</v>
      </c>
      <c r="AD52" s="82">
        <v>33012</v>
      </c>
      <c r="AE52" s="82">
        <v>3684</v>
      </c>
      <c r="AF52" s="82">
        <v>40549</v>
      </c>
      <c r="AG52" s="82">
        <v>15744</v>
      </c>
      <c r="AH52" s="82">
        <v>9364</v>
      </c>
      <c r="AI52" s="82">
        <v>810085</v>
      </c>
      <c r="AK52" s="82" t="s">
        <v>586</v>
      </c>
    </row>
    <row r="53" spans="1:37" x14ac:dyDescent="0.2">
      <c r="A53" s="254">
        <v>37895</v>
      </c>
      <c r="B53" s="82" t="s">
        <v>756</v>
      </c>
      <c r="C53" s="82">
        <v>11972</v>
      </c>
      <c r="D53" s="82">
        <v>36949</v>
      </c>
      <c r="E53" s="82">
        <v>9195</v>
      </c>
      <c r="F53" s="82">
        <v>5300</v>
      </c>
      <c r="G53" s="82">
        <v>28649</v>
      </c>
      <c r="H53" s="82">
        <v>7769</v>
      </c>
      <c r="I53" s="82">
        <v>12977</v>
      </c>
      <c r="J53" s="82">
        <v>34397</v>
      </c>
      <c r="K53" s="82">
        <v>104886</v>
      </c>
      <c r="L53" s="82">
        <v>11459</v>
      </c>
      <c r="M53" s="82">
        <v>39480</v>
      </c>
      <c r="N53" s="82">
        <v>12349</v>
      </c>
      <c r="O53" s="82">
        <v>11713</v>
      </c>
      <c r="P53" s="82">
        <v>71683</v>
      </c>
      <c r="Q53" s="82">
        <v>52189</v>
      </c>
      <c r="R53" s="82">
        <v>25085</v>
      </c>
      <c r="S53" s="82">
        <v>10272</v>
      </c>
      <c r="T53" s="82">
        <v>9828</v>
      </c>
      <c r="U53" s="82">
        <v>57579</v>
      </c>
      <c r="V53" s="82">
        <v>11748</v>
      </c>
      <c r="W53" s="82">
        <v>24290</v>
      </c>
      <c r="X53" s="82">
        <v>15845</v>
      </c>
      <c r="Y53" s="82">
        <v>11587</v>
      </c>
      <c r="Z53" s="82">
        <v>18227</v>
      </c>
      <c r="AA53" s="82">
        <v>32054</v>
      </c>
      <c r="AB53" s="82">
        <v>31310</v>
      </c>
      <c r="AC53" s="82">
        <v>10307</v>
      </c>
      <c r="AD53" s="82">
        <v>32992</v>
      </c>
      <c r="AE53" s="82">
        <v>3703</v>
      </c>
      <c r="AF53" s="82">
        <v>40552</v>
      </c>
      <c r="AG53" s="82">
        <v>15789</v>
      </c>
      <c r="AH53" s="82">
        <v>9427</v>
      </c>
      <c r="AI53" s="82">
        <v>811562</v>
      </c>
      <c r="AK53" s="82" t="s">
        <v>587</v>
      </c>
    </row>
    <row r="54" spans="1:37" x14ac:dyDescent="0.2">
      <c r="A54" s="254">
        <v>37926</v>
      </c>
      <c r="B54" s="82" t="s">
        <v>757</v>
      </c>
      <c r="C54" s="82">
        <v>11900</v>
      </c>
      <c r="D54" s="82">
        <v>36982</v>
      </c>
      <c r="E54" s="82">
        <v>9168</v>
      </c>
      <c r="F54" s="82">
        <v>5276</v>
      </c>
      <c r="G54" s="82">
        <v>28472</v>
      </c>
      <c r="H54" s="82">
        <v>7716</v>
      </c>
      <c r="I54" s="82">
        <v>12956</v>
      </c>
      <c r="J54" s="82">
        <v>34301</v>
      </c>
      <c r="K54" s="82">
        <v>104722</v>
      </c>
      <c r="L54" s="82">
        <v>11464</v>
      </c>
      <c r="M54" s="82">
        <v>39356</v>
      </c>
      <c r="N54" s="82">
        <v>12333</v>
      </c>
      <c r="O54" s="82">
        <v>11685</v>
      </c>
      <c r="P54" s="82">
        <v>71467</v>
      </c>
      <c r="Q54" s="82">
        <v>52103</v>
      </c>
      <c r="R54" s="82">
        <v>25001</v>
      </c>
      <c r="S54" s="82">
        <v>10238</v>
      </c>
      <c r="T54" s="82">
        <v>9876</v>
      </c>
      <c r="U54" s="82">
        <v>57468</v>
      </c>
      <c r="V54" s="82">
        <v>11678</v>
      </c>
      <c r="W54" s="82">
        <v>24308</v>
      </c>
      <c r="X54" s="82">
        <v>15796</v>
      </c>
      <c r="Y54" s="82">
        <v>11578</v>
      </c>
      <c r="Z54" s="82">
        <v>18358</v>
      </c>
      <c r="AA54" s="82">
        <v>32013</v>
      </c>
      <c r="AB54" s="82">
        <v>31234</v>
      </c>
      <c r="AC54" s="82">
        <v>10254</v>
      </c>
      <c r="AD54" s="82">
        <v>32833</v>
      </c>
      <c r="AE54" s="82">
        <v>3664</v>
      </c>
      <c r="AF54" s="82">
        <v>40264</v>
      </c>
      <c r="AG54" s="82">
        <v>15763</v>
      </c>
      <c r="AH54" s="82">
        <v>9423</v>
      </c>
      <c r="AI54" s="82">
        <v>809650</v>
      </c>
      <c r="AK54" s="82" t="s">
        <v>588</v>
      </c>
    </row>
    <row r="55" spans="1:37" x14ac:dyDescent="0.2">
      <c r="A55" s="254">
        <v>37956</v>
      </c>
      <c r="B55" s="82" t="s">
        <v>758</v>
      </c>
      <c r="C55" s="82">
        <v>11807</v>
      </c>
      <c r="D55" s="82">
        <v>36841</v>
      </c>
      <c r="E55" s="82">
        <v>9114</v>
      </c>
      <c r="F55" s="82">
        <v>5280</v>
      </c>
      <c r="G55" s="82">
        <v>28343</v>
      </c>
      <c r="H55" s="82">
        <v>7660</v>
      </c>
      <c r="I55" s="82">
        <v>12820</v>
      </c>
      <c r="J55" s="82">
        <v>34014</v>
      </c>
      <c r="K55" s="82">
        <v>104516</v>
      </c>
      <c r="L55" s="82">
        <v>11397</v>
      </c>
      <c r="M55" s="82">
        <v>39214</v>
      </c>
      <c r="N55" s="82">
        <v>12306</v>
      </c>
      <c r="O55" s="82">
        <v>11625</v>
      </c>
      <c r="P55" s="82">
        <v>71354</v>
      </c>
      <c r="Q55" s="82">
        <v>51943</v>
      </c>
      <c r="R55" s="82">
        <v>24849</v>
      </c>
      <c r="S55" s="82">
        <v>10160</v>
      </c>
      <c r="T55" s="82">
        <v>9793</v>
      </c>
      <c r="U55" s="82">
        <v>57243</v>
      </c>
      <c r="V55" s="82">
        <v>11611</v>
      </c>
      <c r="W55" s="82">
        <v>24207</v>
      </c>
      <c r="X55" s="82">
        <v>15752</v>
      </c>
      <c r="Y55" s="82">
        <v>11504</v>
      </c>
      <c r="Z55" s="82">
        <v>18251</v>
      </c>
      <c r="AA55" s="82">
        <v>31755</v>
      </c>
      <c r="AB55" s="82">
        <v>31079</v>
      </c>
      <c r="AC55" s="82">
        <v>10197</v>
      </c>
      <c r="AD55" s="82">
        <v>32730</v>
      </c>
      <c r="AE55" s="82">
        <v>3632</v>
      </c>
      <c r="AF55" s="82">
        <v>39933</v>
      </c>
      <c r="AG55" s="82">
        <v>15656</v>
      </c>
      <c r="AH55" s="82">
        <v>9378</v>
      </c>
      <c r="AI55" s="82">
        <v>805964</v>
      </c>
      <c r="AK55" s="82" t="s">
        <v>580</v>
      </c>
    </row>
    <row r="56" spans="1:37" x14ac:dyDescent="0.2">
      <c r="A56" s="254">
        <v>37987</v>
      </c>
      <c r="B56" s="82" t="s">
        <v>965</v>
      </c>
      <c r="C56" s="82">
        <v>11758</v>
      </c>
      <c r="D56" s="82">
        <v>36710</v>
      </c>
      <c r="E56" s="82">
        <v>9112</v>
      </c>
      <c r="F56" s="82">
        <v>5277</v>
      </c>
      <c r="G56" s="82">
        <v>28255</v>
      </c>
      <c r="H56" s="82">
        <v>7602</v>
      </c>
      <c r="I56" s="82">
        <v>12624</v>
      </c>
      <c r="J56" s="82">
        <v>33915</v>
      </c>
      <c r="K56" s="82">
        <v>103988</v>
      </c>
      <c r="L56" s="82">
        <v>11387</v>
      </c>
      <c r="M56" s="82">
        <v>38897</v>
      </c>
      <c r="N56" s="82">
        <v>12214</v>
      </c>
      <c r="O56" s="82">
        <v>11519</v>
      </c>
      <c r="P56" s="82">
        <v>71061</v>
      </c>
      <c r="Q56" s="82">
        <v>51723</v>
      </c>
      <c r="R56" s="82">
        <v>24717</v>
      </c>
      <c r="S56" s="82">
        <v>10116</v>
      </c>
      <c r="T56" s="82">
        <v>9749</v>
      </c>
      <c r="U56" s="82">
        <v>57025</v>
      </c>
      <c r="V56" s="82">
        <v>11532</v>
      </c>
      <c r="W56" s="82">
        <v>24110</v>
      </c>
      <c r="X56" s="82">
        <v>15629</v>
      </c>
      <c r="Y56" s="82">
        <v>11495</v>
      </c>
      <c r="Z56" s="82">
        <v>18186</v>
      </c>
      <c r="AA56" s="82">
        <v>31494</v>
      </c>
      <c r="AB56" s="82">
        <v>30900</v>
      </c>
      <c r="AC56" s="82">
        <v>10164</v>
      </c>
      <c r="AD56" s="82">
        <v>32573</v>
      </c>
      <c r="AE56" s="82">
        <v>3587</v>
      </c>
      <c r="AF56" s="82">
        <v>39772</v>
      </c>
      <c r="AG56" s="82">
        <v>15546</v>
      </c>
      <c r="AH56" s="82">
        <v>9323</v>
      </c>
      <c r="AI56" s="82">
        <v>801960</v>
      </c>
      <c r="AJ56" s="82">
        <v>2004</v>
      </c>
      <c r="AK56" s="82" t="s">
        <v>581</v>
      </c>
    </row>
    <row r="57" spans="1:37" x14ac:dyDescent="0.2">
      <c r="A57" s="254">
        <v>38018</v>
      </c>
      <c r="B57" s="82" t="s">
        <v>759</v>
      </c>
      <c r="C57" s="82">
        <v>11817</v>
      </c>
      <c r="D57" s="82">
        <v>36793</v>
      </c>
      <c r="E57" s="82">
        <v>9148</v>
      </c>
      <c r="F57" s="82">
        <v>5282</v>
      </c>
      <c r="G57" s="82">
        <v>28301</v>
      </c>
      <c r="H57" s="82">
        <v>7587</v>
      </c>
      <c r="I57" s="82">
        <v>12594</v>
      </c>
      <c r="J57" s="82">
        <v>33867</v>
      </c>
      <c r="K57" s="82">
        <v>103619</v>
      </c>
      <c r="L57" s="82">
        <v>11474</v>
      </c>
      <c r="M57" s="82">
        <v>38814</v>
      </c>
      <c r="N57" s="82">
        <v>12238</v>
      </c>
      <c r="O57" s="82">
        <v>11487</v>
      </c>
      <c r="P57" s="82">
        <v>71186</v>
      </c>
      <c r="Q57" s="82">
        <v>51672</v>
      </c>
      <c r="R57" s="82">
        <v>24790</v>
      </c>
      <c r="S57" s="82">
        <v>10125</v>
      </c>
      <c r="T57" s="82">
        <v>9746</v>
      </c>
      <c r="U57" s="82">
        <v>57036</v>
      </c>
      <c r="V57" s="82">
        <v>11548</v>
      </c>
      <c r="W57" s="82">
        <v>24067</v>
      </c>
      <c r="X57" s="82">
        <v>15644</v>
      </c>
      <c r="Y57" s="82">
        <v>11587</v>
      </c>
      <c r="Z57" s="82">
        <v>18179</v>
      </c>
      <c r="AA57" s="82">
        <v>31459</v>
      </c>
      <c r="AB57" s="82">
        <v>31013</v>
      </c>
      <c r="AC57" s="82">
        <v>10224</v>
      </c>
      <c r="AD57" s="82">
        <v>32631</v>
      </c>
      <c r="AE57" s="82">
        <v>3616</v>
      </c>
      <c r="AF57" s="82">
        <v>39815</v>
      </c>
      <c r="AG57" s="82">
        <v>15530</v>
      </c>
      <c r="AH57" s="82">
        <v>9329</v>
      </c>
      <c r="AI57" s="82">
        <v>802218</v>
      </c>
      <c r="AK57" s="82" t="s">
        <v>541</v>
      </c>
    </row>
    <row r="58" spans="1:37" x14ac:dyDescent="0.2">
      <c r="A58" s="254">
        <v>38047</v>
      </c>
      <c r="B58" s="82" t="s">
        <v>760</v>
      </c>
      <c r="C58" s="82">
        <v>11927</v>
      </c>
      <c r="D58" s="82">
        <v>37084</v>
      </c>
      <c r="E58" s="82">
        <v>9188</v>
      </c>
      <c r="F58" s="82">
        <v>5297</v>
      </c>
      <c r="G58" s="82">
        <v>28353</v>
      </c>
      <c r="H58" s="82">
        <v>7649</v>
      </c>
      <c r="I58" s="82">
        <v>12665</v>
      </c>
      <c r="J58" s="82">
        <v>33933</v>
      </c>
      <c r="K58" s="82">
        <v>103640</v>
      </c>
      <c r="L58" s="82">
        <v>11411</v>
      </c>
      <c r="M58" s="82">
        <v>39067</v>
      </c>
      <c r="N58" s="82">
        <v>12296</v>
      </c>
      <c r="O58" s="82">
        <v>11501</v>
      </c>
      <c r="P58" s="82">
        <v>71481</v>
      </c>
      <c r="Q58" s="82">
        <v>51936</v>
      </c>
      <c r="R58" s="82">
        <v>24843</v>
      </c>
      <c r="S58" s="82">
        <v>10192</v>
      </c>
      <c r="T58" s="82">
        <v>9788</v>
      </c>
      <c r="U58" s="82">
        <v>57184</v>
      </c>
      <c r="V58" s="82">
        <v>11595</v>
      </c>
      <c r="W58" s="82">
        <v>24259</v>
      </c>
      <c r="X58" s="82">
        <v>15686</v>
      </c>
      <c r="Y58" s="82">
        <v>11708</v>
      </c>
      <c r="Z58" s="82">
        <v>18306</v>
      </c>
      <c r="AA58" s="82">
        <v>31541</v>
      </c>
      <c r="AB58" s="82">
        <v>31248</v>
      </c>
      <c r="AC58" s="82">
        <v>10292</v>
      </c>
      <c r="AD58" s="82">
        <v>32797</v>
      </c>
      <c r="AE58" s="82">
        <v>3688</v>
      </c>
      <c r="AF58" s="82">
        <v>40123</v>
      </c>
      <c r="AG58" s="82">
        <v>15571</v>
      </c>
      <c r="AH58" s="82">
        <v>9350</v>
      </c>
      <c r="AI58" s="82">
        <v>805599</v>
      </c>
      <c r="AK58" s="82" t="s">
        <v>578</v>
      </c>
    </row>
    <row r="59" spans="1:37" x14ac:dyDescent="0.2">
      <c r="A59" s="254">
        <v>38078</v>
      </c>
      <c r="B59" s="82" t="s">
        <v>761</v>
      </c>
      <c r="C59" s="82">
        <v>11939</v>
      </c>
      <c r="D59" s="82">
        <v>37148</v>
      </c>
      <c r="E59" s="82">
        <v>9176</v>
      </c>
      <c r="F59" s="82">
        <v>5299</v>
      </c>
      <c r="G59" s="82">
        <v>28346</v>
      </c>
      <c r="H59" s="82">
        <v>7649</v>
      </c>
      <c r="I59" s="82">
        <v>12729</v>
      </c>
      <c r="J59" s="82">
        <v>33911</v>
      </c>
      <c r="K59" s="82">
        <v>103561</v>
      </c>
      <c r="L59" s="82">
        <v>11382</v>
      </c>
      <c r="M59" s="82">
        <v>39117</v>
      </c>
      <c r="N59" s="82">
        <v>12305</v>
      </c>
      <c r="O59" s="82">
        <v>11545</v>
      </c>
      <c r="P59" s="82">
        <v>71573</v>
      </c>
      <c r="Q59" s="82">
        <v>51932</v>
      </c>
      <c r="R59" s="82">
        <v>24825</v>
      </c>
      <c r="S59" s="82">
        <v>10212</v>
      </c>
      <c r="T59" s="82">
        <v>9832</v>
      </c>
      <c r="U59" s="82">
        <v>57160</v>
      </c>
      <c r="V59" s="82">
        <v>11644</v>
      </c>
      <c r="W59" s="82">
        <v>24318</v>
      </c>
      <c r="X59" s="82">
        <v>15702</v>
      </c>
      <c r="Y59" s="82">
        <v>11768</v>
      </c>
      <c r="Z59" s="82">
        <v>18338</v>
      </c>
      <c r="AA59" s="82">
        <v>31488</v>
      </c>
      <c r="AB59" s="82">
        <v>31277</v>
      </c>
      <c r="AC59" s="82">
        <v>10253</v>
      </c>
      <c r="AD59" s="82">
        <v>32740</v>
      </c>
      <c r="AE59" s="82">
        <v>3720</v>
      </c>
      <c r="AF59" s="82">
        <v>40161</v>
      </c>
      <c r="AG59" s="82">
        <v>15645</v>
      </c>
      <c r="AH59" s="82">
        <v>9374</v>
      </c>
      <c r="AI59" s="82">
        <v>806069</v>
      </c>
      <c r="AK59" s="82" t="s">
        <v>579</v>
      </c>
    </row>
    <row r="60" spans="1:37" x14ac:dyDescent="0.2">
      <c r="A60" s="254">
        <v>38108</v>
      </c>
      <c r="B60" s="82" t="s">
        <v>762</v>
      </c>
      <c r="C60" s="82">
        <v>11892</v>
      </c>
      <c r="D60" s="82">
        <v>37177</v>
      </c>
      <c r="E60" s="82">
        <v>9202</v>
      </c>
      <c r="F60" s="82">
        <v>5342</v>
      </c>
      <c r="G60" s="82">
        <v>28282</v>
      </c>
      <c r="H60" s="82">
        <v>7625</v>
      </c>
      <c r="I60" s="82">
        <v>12771</v>
      </c>
      <c r="J60" s="82">
        <v>33910</v>
      </c>
      <c r="K60" s="82">
        <v>103440</v>
      </c>
      <c r="L60" s="82">
        <v>11351</v>
      </c>
      <c r="M60" s="82">
        <v>38969</v>
      </c>
      <c r="N60" s="82">
        <v>12303</v>
      </c>
      <c r="O60" s="82">
        <v>11537</v>
      </c>
      <c r="P60" s="82">
        <v>71606</v>
      </c>
      <c r="Q60" s="82">
        <v>52008</v>
      </c>
      <c r="R60" s="82">
        <v>24805</v>
      </c>
      <c r="S60" s="82">
        <v>10203</v>
      </c>
      <c r="T60" s="82">
        <v>9824</v>
      </c>
      <c r="U60" s="82">
        <v>57117</v>
      </c>
      <c r="V60" s="82">
        <v>11624</v>
      </c>
      <c r="W60" s="82">
        <v>24407</v>
      </c>
      <c r="X60" s="82">
        <v>15700</v>
      </c>
      <c r="Y60" s="82">
        <v>11828</v>
      </c>
      <c r="Z60" s="82">
        <v>18394</v>
      </c>
      <c r="AA60" s="82">
        <v>31395</v>
      </c>
      <c r="AB60" s="82">
        <v>31338</v>
      </c>
      <c r="AC60" s="82">
        <v>10232</v>
      </c>
      <c r="AD60" s="82">
        <v>32712</v>
      </c>
      <c r="AE60" s="82">
        <v>3714</v>
      </c>
      <c r="AF60" s="82">
        <v>40175</v>
      </c>
      <c r="AG60" s="82">
        <v>15639</v>
      </c>
      <c r="AH60" s="82">
        <v>9357</v>
      </c>
      <c r="AI60" s="82">
        <v>805879</v>
      </c>
      <c r="AK60" s="82" t="s">
        <v>582</v>
      </c>
    </row>
    <row r="61" spans="1:37" x14ac:dyDescent="0.2">
      <c r="A61" s="254">
        <v>38139</v>
      </c>
      <c r="B61" s="82" t="s">
        <v>763</v>
      </c>
      <c r="C61" s="82">
        <v>11917</v>
      </c>
      <c r="D61" s="82">
        <v>37392</v>
      </c>
      <c r="E61" s="82">
        <v>9275</v>
      </c>
      <c r="F61" s="82">
        <v>5359</v>
      </c>
      <c r="G61" s="82">
        <v>28263</v>
      </c>
      <c r="H61" s="82">
        <v>7600</v>
      </c>
      <c r="I61" s="82">
        <v>12816</v>
      </c>
      <c r="J61" s="82">
        <v>33919</v>
      </c>
      <c r="K61" s="82">
        <v>103343</v>
      </c>
      <c r="L61" s="82">
        <v>11353</v>
      </c>
      <c r="M61" s="82">
        <v>39051</v>
      </c>
      <c r="N61" s="82">
        <v>12327</v>
      </c>
      <c r="O61" s="82">
        <v>11580</v>
      </c>
      <c r="P61" s="82">
        <v>71781</v>
      </c>
      <c r="Q61" s="82">
        <v>52044</v>
      </c>
      <c r="R61" s="82">
        <v>24836</v>
      </c>
      <c r="S61" s="82">
        <v>10255</v>
      </c>
      <c r="T61" s="82">
        <v>9902</v>
      </c>
      <c r="U61" s="82">
        <v>57256</v>
      </c>
      <c r="V61" s="82">
        <v>11657</v>
      </c>
      <c r="W61" s="82">
        <v>24487</v>
      </c>
      <c r="X61" s="82">
        <v>15716</v>
      </c>
      <c r="Y61" s="82">
        <v>11858</v>
      </c>
      <c r="Z61" s="82">
        <v>18519</v>
      </c>
      <c r="AA61" s="82">
        <v>31433</v>
      </c>
      <c r="AB61" s="82">
        <v>31413</v>
      </c>
      <c r="AC61" s="82">
        <v>10277</v>
      </c>
      <c r="AD61" s="82">
        <v>32739</v>
      </c>
      <c r="AE61" s="82">
        <v>3744</v>
      </c>
      <c r="AF61" s="82">
        <v>40173</v>
      </c>
      <c r="AG61" s="82">
        <v>15655</v>
      </c>
      <c r="AH61" s="82">
        <v>9444</v>
      </c>
      <c r="AI61" s="82">
        <v>807384</v>
      </c>
      <c r="AK61" s="82" t="s">
        <v>583</v>
      </c>
    </row>
    <row r="62" spans="1:37" x14ac:dyDescent="0.2">
      <c r="A62" s="254">
        <v>38169</v>
      </c>
      <c r="B62" s="82" t="s">
        <v>764</v>
      </c>
      <c r="C62" s="82">
        <v>11913</v>
      </c>
      <c r="D62" s="82">
        <v>37410</v>
      </c>
      <c r="E62" s="82">
        <v>9257</v>
      </c>
      <c r="F62" s="82">
        <v>5357</v>
      </c>
      <c r="G62" s="82">
        <v>28135</v>
      </c>
      <c r="H62" s="82">
        <v>7580</v>
      </c>
      <c r="I62" s="82">
        <v>12739</v>
      </c>
      <c r="J62" s="82">
        <v>33823</v>
      </c>
      <c r="K62" s="82">
        <v>103217</v>
      </c>
      <c r="L62" s="82">
        <v>11280</v>
      </c>
      <c r="M62" s="82">
        <v>39305</v>
      </c>
      <c r="N62" s="82">
        <v>12368</v>
      </c>
      <c r="O62" s="82">
        <v>11545</v>
      </c>
      <c r="P62" s="82">
        <v>71741</v>
      </c>
      <c r="Q62" s="82">
        <v>52017</v>
      </c>
      <c r="R62" s="82">
        <v>24844</v>
      </c>
      <c r="S62" s="82">
        <v>10216</v>
      </c>
      <c r="T62" s="82">
        <v>9977</v>
      </c>
      <c r="U62" s="82">
        <v>57174</v>
      </c>
      <c r="V62" s="82">
        <v>11658</v>
      </c>
      <c r="W62" s="82">
        <v>24514</v>
      </c>
      <c r="X62" s="82">
        <v>15751</v>
      </c>
      <c r="Y62" s="82">
        <v>11841</v>
      </c>
      <c r="Z62" s="82">
        <v>18536</v>
      </c>
      <c r="AA62" s="82">
        <v>31383</v>
      </c>
      <c r="AB62" s="82">
        <v>31354</v>
      </c>
      <c r="AC62" s="82">
        <v>10215</v>
      </c>
      <c r="AD62" s="82">
        <v>32600</v>
      </c>
      <c r="AE62" s="82">
        <v>3715</v>
      </c>
      <c r="AF62" s="82">
        <v>40102</v>
      </c>
      <c r="AG62" s="82">
        <v>15593</v>
      </c>
      <c r="AH62" s="82">
        <v>9424</v>
      </c>
      <c r="AI62" s="82">
        <v>806584</v>
      </c>
      <c r="AK62" s="82" t="s">
        <v>584</v>
      </c>
    </row>
    <row r="63" spans="1:37" x14ac:dyDescent="0.2">
      <c r="A63" s="254">
        <v>38200</v>
      </c>
      <c r="B63" s="82" t="s">
        <v>765</v>
      </c>
      <c r="C63" s="82">
        <v>11921</v>
      </c>
      <c r="D63" s="82">
        <v>37581</v>
      </c>
      <c r="E63" s="82">
        <v>9227</v>
      </c>
      <c r="F63" s="82">
        <v>5363</v>
      </c>
      <c r="G63" s="82">
        <v>28097</v>
      </c>
      <c r="H63" s="82">
        <v>7580</v>
      </c>
      <c r="I63" s="82">
        <v>12721</v>
      </c>
      <c r="J63" s="82">
        <v>33817</v>
      </c>
      <c r="K63" s="82">
        <v>103321</v>
      </c>
      <c r="L63" s="82">
        <v>11298</v>
      </c>
      <c r="M63" s="82">
        <v>39452</v>
      </c>
      <c r="N63" s="82">
        <v>12387</v>
      </c>
      <c r="O63" s="82">
        <v>11551</v>
      </c>
      <c r="P63" s="82">
        <v>71752</v>
      </c>
      <c r="Q63" s="82">
        <v>52086</v>
      </c>
      <c r="R63" s="82">
        <v>24904</v>
      </c>
      <c r="S63" s="82">
        <v>10249</v>
      </c>
      <c r="T63" s="82">
        <v>10013</v>
      </c>
      <c r="U63" s="82">
        <v>57224</v>
      </c>
      <c r="V63" s="82">
        <v>11628</v>
      </c>
      <c r="W63" s="82">
        <v>24586</v>
      </c>
      <c r="X63" s="82">
        <v>15774</v>
      </c>
      <c r="Y63" s="82">
        <v>11908</v>
      </c>
      <c r="Z63" s="82">
        <v>18535</v>
      </c>
      <c r="AA63" s="82">
        <v>31343</v>
      </c>
      <c r="AB63" s="82">
        <v>31316</v>
      </c>
      <c r="AC63" s="82">
        <v>10232</v>
      </c>
      <c r="AD63" s="82">
        <v>32584</v>
      </c>
      <c r="AE63" s="82">
        <v>3743</v>
      </c>
      <c r="AF63" s="82">
        <v>40123</v>
      </c>
      <c r="AG63" s="82">
        <v>15604</v>
      </c>
      <c r="AH63" s="82">
        <v>9438</v>
      </c>
      <c r="AI63" s="82">
        <v>807358</v>
      </c>
      <c r="AK63" s="82" t="s">
        <v>585</v>
      </c>
    </row>
    <row r="64" spans="1:37" x14ac:dyDescent="0.2">
      <c r="A64" s="254">
        <v>38231</v>
      </c>
      <c r="B64" s="82" t="s">
        <v>766</v>
      </c>
      <c r="C64" s="82">
        <v>11941</v>
      </c>
      <c r="D64" s="82">
        <v>37667</v>
      </c>
      <c r="E64" s="82">
        <v>9282</v>
      </c>
      <c r="F64" s="82">
        <v>5372</v>
      </c>
      <c r="G64" s="82">
        <v>28076</v>
      </c>
      <c r="H64" s="82">
        <v>7594</v>
      </c>
      <c r="I64" s="82">
        <v>12755</v>
      </c>
      <c r="J64" s="82">
        <v>33725</v>
      </c>
      <c r="K64" s="82">
        <v>103196</v>
      </c>
      <c r="L64" s="82">
        <v>11251</v>
      </c>
      <c r="M64" s="82">
        <v>39382</v>
      </c>
      <c r="N64" s="82">
        <v>12382</v>
      </c>
      <c r="O64" s="82">
        <v>11552</v>
      </c>
      <c r="P64" s="82">
        <v>71757</v>
      </c>
      <c r="Q64" s="82">
        <v>52254</v>
      </c>
      <c r="R64" s="82">
        <v>24963</v>
      </c>
      <c r="S64" s="82">
        <v>10245</v>
      </c>
      <c r="T64" s="82">
        <v>10033</v>
      </c>
      <c r="U64" s="82">
        <v>57132</v>
      </c>
      <c r="V64" s="82">
        <v>11620</v>
      </c>
      <c r="W64" s="82">
        <v>24674</v>
      </c>
      <c r="X64" s="82">
        <v>15818</v>
      </c>
      <c r="Y64" s="82">
        <v>11950</v>
      </c>
      <c r="Z64" s="82">
        <v>18532</v>
      </c>
      <c r="AA64" s="82">
        <v>31314</v>
      </c>
      <c r="AB64" s="82">
        <v>31422</v>
      </c>
      <c r="AC64" s="82">
        <v>10260</v>
      </c>
      <c r="AD64" s="82">
        <v>32574</v>
      </c>
      <c r="AE64" s="82">
        <v>3761</v>
      </c>
      <c r="AF64" s="82">
        <v>40035</v>
      </c>
      <c r="AG64" s="82">
        <v>15573</v>
      </c>
      <c r="AH64" s="82">
        <v>9372</v>
      </c>
      <c r="AI64" s="82">
        <v>807464</v>
      </c>
      <c r="AK64" s="82" t="s">
        <v>586</v>
      </c>
    </row>
    <row r="65" spans="1:37" x14ac:dyDescent="0.2">
      <c r="A65" s="254">
        <v>38261</v>
      </c>
      <c r="B65" s="82" t="s">
        <v>767</v>
      </c>
      <c r="C65" s="82">
        <v>11972</v>
      </c>
      <c r="D65" s="82">
        <v>37644</v>
      </c>
      <c r="E65" s="82">
        <v>9310</v>
      </c>
      <c r="F65" s="82">
        <v>5397</v>
      </c>
      <c r="G65" s="82">
        <v>28066</v>
      </c>
      <c r="H65" s="82">
        <v>7593</v>
      </c>
      <c r="I65" s="82">
        <v>12683</v>
      </c>
      <c r="J65" s="82">
        <v>33582</v>
      </c>
      <c r="K65" s="82">
        <v>103098</v>
      </c>
      <c r="L65" s="82">
        <v>11271</v>
      </c>
      <c r="M65" s="82">
        <v>39286</v>
      </c>
      <c r="N65" s="82">
        <v>12387</v>
      </c>
      <c r="O65" s="82">
        <v>11529</v>
      </c>
      <c r="P65" s="82">
        <v>71642</v>
      </c>
      <c r="Q65" s="82">
        <v>52303</v>
      </c>
      <c r="R65" s="82">
        <v>24967</v>
      </c>
      <c r="S65" s="82">
        <v>10276</v>
      </c>
      <c r="T65" s="82">
        <v>10045</v>
      </c>
      <c r="U65" s="82">
        <v>56992</v>
      </c>
      <c r="V65" s="82">
        <v>11604</v>
      </c>
      <c r="W65" s="82">
        <v>24654</v>
      </c>
      <c r="X65" s="82">
        <v>15826</v>
      </c>
      <c r="Y65" s="82">
        <v>11932</v>
      </c>
      <c r="Z65" s="82">
        <v>18523</v>
      </c>
      <c r="AA65" s="82">
        <v>31244</v>
      </c>
      <c r="AB65" s="82">
        <v>31400</v>
      </c>
      <c r="AC65" s="82">
        <v>10300</v>
      </c>
      <c r="AD65" s="82">
        <v>32487</v>
      </c>
      <c r="AE65" s="82">
        <v>3744</v>
      </c>
      <c r="AF65" s="82">
        <v>39942</v>
      </c>
      <c r="AG65" s="82">
        <v>15568</v>
      </c>
      <c r="AH65" s="82">
        <v>9365</v>
      </c>
      <c r="AI65" s="82">
        <v>806632</v>
      </c>
      <c r="AK65" s="82" t="s">
        <v>587</v>
      </c>
    </row>
    <row r="66" spans="1:37" x14ac:dyDescent="0.2">
      <c r="A66" s="254">
        <v>38292</v>
      </c>
      <c r="B66" s="82" t="s">
        <v>768</v>
      </c>
      <c r="C66" s="82">
        <v>11971</v>
      </c>
      <c r="D66" s="82">
        <v>37681</v>
      </c>
      <c r="E66" s="82">
        <v>9289</v>
      </c>
      <c r="F66" s="82">
        <v>5435</v>
      </c>
      <c r="G66" s="82">
        <v>28075</v>
      </c>
      <c r="H66" s="82">
        <v>7613</v>
      </c>
      <c r="I66" s="82">
        <v>12642</v>
      </c>
      <c r="J66" s="82">
        <v>33570</v>
      </c>
      <c r="K66" s="82">
        <v>103120</v>
      </c>
      <c r="L66" s="82">
        <v>11297</v>
      </c>
      <c r="M66" s="82">
        <v>39242</v>
      </c>
      <c r="N66" s="82">
        <v>12417</v>
      </c>
      <c r="O66" s="82">
        <v>11493</v>
      </c>
      <c r="P66" s="82">
        <v>71726</v>
      </c>
      <c r="Q66" s="82">
        <v>52399</v>
      </c>
      <c r="R66" s="82">
        <v>25021</v>
      </c>
      <c r="S66" s="82">
        <v>10272</v>
      </c>
      <c r="T66" s="82">
        <v>10096</v>
      </c>
      <c r="U66" s="82">
        <v>57033</v>
      </c>
      <c r="V66" s="82">
        <v>11583</v>
      </c>
      <c r="W66" s="82">
        <v>24596</v>
      </c>
      <c r="X66" s="82">
        <v>15825</v>
      </c>
      <c r="Y66" s="82">
        <v>11986</v>
      </c>
      <c r="Z66" s="82">
        <v>18607</v>
      </c>
      <c r="AA66" s="82">
        <v>31194</v>
      </c>
      <c r="AB66" s="82">
        <v>31402</v>
      </c>
      <c r="AC66" s="82">
        <v>10272</v>
      </c>
      <c r="AD66" s="82">
        <v>32436</v>
      </c>
      <c r="AE66" s="82">
        <v>3746</v>
      </c>
      <c r="AF66" s="82">
        <v>39947</v>
      </c>
      <c r="AG66" s="82">
        <v>15653</v>
      </c>
      <c r="AH66" s="82">
        <v>9414</v>
      </c>
      <c r="AI66" s="82">
        <v>807053</v>
      </c>
      <c r="AK66" s="82" t="s">
        <v>588</v>
      </c>
    </row>
    <row r="67" spans="1:37" x14ac:dyDescent="0.2">
      <c r="A67" s="254">
        <v>38322</v>
      </c>
      <c r="B67" s="82" t="s">
        <v>769</v>
      </c>
      <c r="C67" s="82">
        <v>11912</v>
      </c>
      <c r="D67" s="82">
        <v>37438</v>
      </c>
      <c r="E67" s="82">
        <v>9259</v>
      </c>
      <c r="F67" s="82">
        <v>5415</v>
      </c>
      <c r="G67" s="82">
        <v>27980</v>
      </c>
      <c r="H67" s="82">
        <v>7539</v>
      </c>
      <c r="I67" s="82">
        <v>12475</v>
      </c>
      <c r="J67" s="82">
        <v>33263</v>
      </c>
      <c r="K67" s="82">
        <v>102484</v>
      </c>
      <c r="L67" s="82">
        <v>11252</v>
      </c>
      <c r="M67" s="82">
        <v>39070</v>
      </c>
      <c r="N67" s="82">
        <v>12302</v>
      </c>
      <c r="O67" s="82">
        <v>11393</v>
      </c>
      <c r="P67" s="82">
        <v>71373</v>
      </c>
      <c r="Q67" s="82">
        <v>52281</v>
      </c>
      <c r="R67" s="82">
        <v>24841</v>
      </c>
      <c r="S67" s="82">
        <v>10218</v>
      </c>
      <c r="T67" s="82">
        <v>10043</v>
      </c>
      <c r="U67" s="82">
        <v>56792</v>
      </c>
      <c r="V67" s="82">
        <v>11465</v>
      </c>
      <c r="W67" s="82">
        <v>24460</v>
      </c>
      <c r="X67" s="82">
        <v>15639</v>
      </c>
      <c r="Y67" s="82">
        <v>11925</v>
      </c>
      <c r="Z67" s="82">
        <v>18511</v>
      </c>
      <c r="AA67" s="82">
        <v>31029</v>
      </c>
      <c r="AB67" s="82">
        <v>31157</v>
      </c>
      <c r="AC67" s="82">
        <v>10156</v>
      </c>
      <c r="AD67" s="82">
        <v>32234</v>
      </c>
      <c r="AE67" s="82">
        <v>3698</v>
      </c>
      <c r="AF67" s="82">
        <v>39508</v>
      </c>
      <c r="AG67" s="82">
        <v>15553</v>
      </c>
      <c r="AH67" s="82">
        <v>9347</v>
      </c>
      <c r="AI67" s="82">
        <v>802012</v>
      </c>
      <c r="AK67" s="82" t="s">
        <v>580</v>
      </c>
    </row>
    <row r="68" spans="1:37" x14ac:dyDescent="0.2">
      <c r="A68" s="254">
        <v>38353</v>
      </c>
      <c r="B68" s="82" t="s">
        <v>966</v>
      </c>
      <c r="C68" s="82">
        <v>11866</v>
      </c>
      <c r="D68" s="82">
        <v>37315</v>
      </c>
      <c r="E68" s="82">
        <v>9311</v>
      </c>
      <c r="F68" s="82">
        <v>5436</v>
      </c>
      <c r="G68" s="82">
        <v>27954</v>
      </c>
      <c r="H68" s="82">
        <v>7499</v>
      </c>
      <c r="I68" s="82">
        <v>12376</v>
      </c>
      <c r="J68" s="82">
        <v>33102</v>
      </c>
      <c r="K68" s="82">
        <v>102235</v>
      </c>
      <c r="L68" s="82">
        <v>11223</v>
      </c>
      <c r="M68" s="82">
        <v>38767</v>
      </c>
      <c r="N68" s="82">
        <v>12309</v>
      </c>
      <c r="O68" s="82">
        <v>11381</v>
      </c>
      <c r="P68" s="82">
        <v>71035</v>
      </c>
      <c r="Q68" s="82">
        <v>52088</v>
      </c>
      <c r="R68" s="82">
        <v>24815</v>
      </c>
      <c r="S68" s="82">
        <v>10227</v>
      </c>
      <c r="T68" s="82">
        <v>10056</v>
      </c>
      <c r="U68" s="82">
        <v>56600</v>
      </c>
      <c r="V68" s="82">
        <v>11423</v>
      </c>
      <c r="W68" s="82">
        <v>24322</v>
      </c>
      <c r="X68" s="82">
        <v>15588</v>
      </c>
      <c r="Y68" s="82">
        <v>11941</v>
      </c>
      <c r="Z68" s="82">
        <v>18449</v>
      </c>
      <c r="AA68" s="82">
        <v>30854</v>
      </c>
      <c r="AB68" s="82">
        <v>31100</v>
      </c>
      <c r="AC68" s="82">
        <v>10075</v>
      </c>
      <c r="AD68" s="82">
        <v>32115</v>
      </c>
      <c r="AE68" s="82">
        <v>3653</v>
      </c>
      <c r="AF68" s="82">
        <v>39387</v>
      </c>
      <c r="AG68" s="82">
        <v>15513</v>
      </c>
      <c r="AH68" s="82">
        <v>9313</v>
      </c>
      <c r="AI68" s="82">
        <v>799328</v>
      </c>
      <c r="AJ68" s="82">
        <v>2005</v>
      </c>
      <c r="AK68" s="82" t="s">
        <v>581</v>
      </c>
    </row>
    <row r="69" spans="1:37" x14ac:dyDescent="0.2">
      <c r="A69" s="254">
        <v>38384</v>
      </c>
      <c r="B69" s="82" t="s">
        <v>770</v>
      </c>
      <c r="C69" s="82">
        <v>11914</v>
      </c>
      <c r="D69" s="82">
        <v>37297</v>
      </c>
      <c r="E69" s="82">
        <v>9353</v>
      </c>
      <c r="F69" s="82">
        <v>5457</v>
      </c>
      <c r="G69" s="82">
        <v>27956</v>
      </c>
      <c r="H69" s="82">
        <v>7514</v>
      </c>
      <c r="I69" s="82">
        <v>12421</v>
      </c>
      <c r="J69" s="82">
        <v>33126</v>
      </c>
      <c r="K69" s="82">
        <v>102074</v>
      </c>
      <c r="L69" s="82">
        <v>11247</v>
      </c>
      <c r="M69" s="82">
        <v>38703</v>
      </c>
      <c r="N69" s="82">
        <v>12284</v>
      </c>
      <c r="O69" s="82">
        <v>11399</v>
      </c>
      <c r="P69" s="82">
        <v>71219</v>
      </c>
      <c r="Q69" s="82">
        <v>52164</v>
      </c>
      <c r="R69" s="82">
        <v>24923</v>
      </c>
      <c r="S69" s="82">
        <v>10270</v>
      </c>
      <c r="T69" s="82">
        <v>10062</v>
      </c>
      <c r="U69" s="82">
        <v>56574</v>
      </c>
      <c r="V69" s="82">
        <v>11435</v>
      </c>
      <c r="W69" s="82">
        <v>24347</v>
      </c>
      <c r="X69" s="82">
        <v>15581</v>
      </c>
      <c r="Y69" s="82">
        <v>11987</v>
      </c>
      <c r="Z69" s="82">
        <v>18544</v>
      </c>
      <c r="AA69" s="82">
        <v>30831</v>
      </c>
      <c r="AB69" s="82">
        <v>31210</v>
      </c>
      <c r="AC69" s="82">
        <v>10140</v>
      </c>
      <c r="AD69" s="82">
        <v>32249</v>
      </c>
      <c r="AE69" s="82">
        <v>3641</v>
      </c>
      <c r="AF69" s="82">
        <v>39584</v>
      </c>
      <c r="AG69" s="82">
        <v>15590</v>
      </c>
      <c r="AH69" s="82">
        <v>9349</v>
      </c>
      <c r="AI69" s="82">
        <v>800445</v>
      </c>
      <c r="AK69" s="82" t="s">
        <v>541</v>
      </c>
    </row>
    <row r="70" spans="1:37" x14ac:dyDescent="0.2">
      <c r="A70" s="254">
        <v>38412</v>
      </c>
      <c r="B70" s="82" t="s">
        <v>771</v>
      </c>
      <c r="C70" s="82">
        <v>11878</v>
      </c>
      <c r="D70" s="82">
        <v>37339</v>
      </c>
      <c r="E70" s="82">
        <v>9381</v>
      </c>
      <c r="F70" s="82">
        <v>5478</v>
      </c>
      <c r="G70" s="82">
        <v>27975</v>
      </c>
      <c r="H70" s="82">
        <v>7477</v>
      </c>
      <c r="I70" s="82">
        <v>12517</v>
      </c>
      <c r="J70" s="82">
        <v>33124</v>
      </c>
      <c r="K70" s="82">
        <v>101979</v>
      </c>
      <c r="L70" s="82">
        <v>11229</v>
      </c>
      <c r="M70" s="82">
        <v>38578</v>
      </c>
      <c r="N70" s="82">
        <v>12299</v>
      </c>
      <c r="O70" s="82">
        <v>11344</v>
      </c>
      <c r="P70" s="82">
        <v>71205</v>
      </c>
      <c r="Q70" s="82">
        <v>52131</v>
      </c>
      <c r="R70" s="82">
        <v>24983</v>
      </c>
      <c r="S70" s="82">
        <v>10252</v>
      </c>
      <c r="T70" s="82">
        <v>10039</v>
      </c>
      <c r="U70" s="82">
        <v>56544</v>
      </c>
      <c r="V70" s="82">
        <v>11418</v>
      </c>
      <c r="W70" s="82">
        <v>24393</v>
      </c>
      <c r="X70" s="82">
        <v>15552</v>
      </c>
      <c r="Y70" s="82">
        <v>12069</v>
      </c>
      <c r="Z70" s="82">
        <v>18578</v>
      </c>
      <c r="AA70" s="82">
        <v>30742</v>
      </c>
      <c r="AB70" s="82">
        <v>31347</v>
      </c>
      <c r="AC70" s="82">
        <v>10151</v>
      </c>
      <c r="AD70" s="82">
        <v>32253</v>
      </c>
      <c r="AE70" s="82">
        <v>3615</v>
      </c>
      <c r="AF70" s="82">
        <v>39764</v>
      </c>
      <c r="AG70" s="82">
        <v>15618</v>
      </c>
      <c r="AH70" s="82">
        <v>9304</v>
      </c>
      <c r="AI70" s="82">
        <v>800556</v>
      </c>
      <c r="AK70" s="82" t="s">
        <v>578</v>
      </c>
    </row>
    <row r="71" spans="1:37" x14ac:dyDescent="0.2">
      <c r="A71" s="254">
        <v>38443</v>
      </c>
      <c r="B71" s="82" t="s">
        <v>772</v>
      </c>
      <c r="C71" s="82">
        <v>11881</v>
      </c>
      <c r="D71" s="82">
        <v>37508</v>
      </c>
      <c r="E71" s="82">
        <v>9421</v>
      </c>
      <c r="F71" s="82">
        <v>5482</v>
      </c>
      <c r="G71" s="82">
        <v>28040</v>
      </c>
      <c r="H71" s="82">
        <v>7488</v>
      </c>
      <c r="I71" s="82">
        <v>12542</v>
      </c>
      <c r="J71" s="82">
        <v>33181</v>
      </c>
      <c r="K71" s="82">
        <v>101903</v>
      </c>
      <c r="L71" s="82">
        <v>11266</v>
      </c>
      <c r="M71" s="82">
        <v>38722</v>
      </c>
      <c r="N71" s="82">
        <v>12294</v>
      </c>
      <c r="O71" s="82">
        <v>11389</v>
      </c>
      <c r="P71" s="82">
        <v>71242</v>
      </c>
      <c r="Q71" s="82">
        <v>52227</v>
      </c>
      <c r="R71" s="82">
        <v>25016</v>
      </c>
      <c r="S71" s="82">
        <v>10279</v>
      </c>
      <c r="T71" s="82">
        <v>10038</v>
      </c>
      <c r="U71" s="82">
        <v>56629</v>
      </c>
      <c r="V71" s="82">
        <v>11509</v>
      </c>
      <c r="W71" s="82">
        <v>24423</v>
      </c>
      <c r="X71" s="82">
        <v>15666</v>
      </c>
      <c r="Y71" s="82">
        <v>12162</v>
      </c>
      <c r="Z71" s="82">
        <v>18547</v>
      </c>
      <c r="AA71" s="82">
        <v>30845</v>
      </c>
      <c r="AB71" s="82">
        <v>31392</v>
      </c>
      <c r="AC71" s="82">
        <v>10177</v>
      </c>
      <c r="AD71" s="82">
        <v>32302</v>
      </c>
      <c r="AE71" s="82">
        <v>3651</v>
      </c>
      <c r="AF71" s="82">
        <v>40003</v>
      </c>
      <c r="AG71" s="82">
        <v>15639</v>
      </c>
      <c r="AH71" s="82">
        <v>9319</v>
      </c>
      <c r="AI71" s="82">
        <v>802183</v>
      </c>
      <c r="AK71" s="82" t="s">
        <v>579</v>
      </c>
    </row>
    <row r="72" spans="1:37" x14ac:dyDescent="0.2">
      <c r="A72" s="254">
        <v>38473</v>
      </c>
      <c r="B72" s="82" t="s">
        <v>773</v>
      </c>
      <c r="C72" s="82">
        <v>11888</v>
      </c>
      <c r="D72" s="82">
        <v>37500</v>
      </c>
      <c r="E72" s="82">
        <v>9489</v>
      </c>
      <c r="F72" s="82">
        <v>5461</v>
      </c>
      <c r="G72" s="82">
        <v>28045</v>
      </c>
      <c r="H72" s="82">
        <v>7496</v>
      </c>
      <c r="I72" s="82">
        <v>12551</v>
      </c>
      <c r="J72" s="82">
        <v>33202</v>
      </c>
      <c r="K72" s="82">
        <v>101822</v>
      </c>
      <c r="L72" s="82">
        <v>11234</v>
      </c>
      <c r="M72" s="82">
        <v>38806</v>
      </c>
      <c r="N72" s="82">
        <v>12284</v>
      </c>
      <c r="O72" s="82">
        <v>11390</v>
      </c>
      <c r="P72" s="82">
        <v>71398</v>
      </c>
      <c r="Q72" s="82">
        <v>52457</v>
      </c>
      <c r="R72" s="82">
        <v>24975</v>
      </c>
      <c r="S72" s="82">
        <v>10253</v>
      </c>
      <c r="T72" s="82">
        <v>10071</v>
      </c>
      <c r="U72" s="82">
        <v>56674</v>
      </c>
      <c r="V72" s="82">
        <v>11519</v>
      </c>
      <c r="W72" s="82">
        <v>24560</v>
      </c>
      <c r="X72" s="82">
        <v>15676</v>
      </c>
      <c r="Y72" s="82">
        <v>12214</v>
      </c>
      <c r="Z72" s="82">
        <v>18643</v>
      </c>
      <c r="AA72" s="82">
        <v>30810</v>
      </c>
      <c r="AB72" s="82">
        <v>31475</v>
      </c>
      <c r="AC72" s="82">
        <v>10168</v>
      </c>
      <c r="AD72" s="82">
        <v>32399</v>
      </c>
      <c r="AE72" s="82">
        <v>3665</v>
      </c>
      <c r="AF72" s="82">
        <v>40124</v>
      </c>
      <c r="AG72" s="82">
        <v>15644</v>
      </c>
      <c r="AH72" s="82">
        <v>9339</v>
      </c>
      <c r="AI72" s="82">
        <v>803232</v>
      </c>
      <c r="AK72" s="82" t="s">
        <v>582</v>
      </c>
    </row>
    <row r="73" spans="1:37" x14ac:dyDescent="0.2">
      <c r="A73" s="254">
        <v>38504</v>
      </c>
      <c r="B73" s="82" t="s">
        <v>774</v>
      </c>
      <c r="C73" s="82">
        <v>11881</v>
      </c>
      <c r="D73" s="82">
        <v>37728</v>
      </c>
      <c r="E73" s="82">
        <v>9566</v>
      </c>
      <c r="F73" s="82">
        <v>5471</v>
      </c>
      <c r="G73" s="82">
        <v>27963</v>
      </c>
      <c r="H73" s="82">
        <v>7528</v>
      </c>
      <c r="I73" s="82">
        <v>12607</v>
      </c>
      <c r="J73" s="82">
        <v>33199</v>
      </c>
      <c r="K73" s="82">
        <v>101993</v>
      </c>
      <c r="L73" s="82">
        <v>11235</v>
      </c>
      <c r="M73" s="82">
        <v>38850</v>
      </c>
      <c r="N73" s="82">
        <v>12251</v>
      </c>
      <c r="O73" s="82">
        <v>11405</v>
      </c>
      <c r="P73" s="82">
        <v>71695</v>
      </c>
      <c r="Q73" s="82">
        <v>52568</v>
      </c>
      <c r="R73" s="82">
        <v>25066</v>
      </c>
      <c r="S73" s="82">
        <v>10295</v>
      </c>
      <c r="T73" s="82">
        <v>10119</v>
      </c>
      <c r="U73" s="82">
        <v>56707</v>
      </c>
      <c r="V73" s="82">
        <v>11522</v>
      </c>
      <c r="W73" s="82">
        <v>24599</v>
      </c>
      <c r="X73" s="82">
        <v>15735</v>
      </c>
      <c r="Y73" s="82">
        <v>12261</v>
      </c>
      <c r="Z73" s="82">
        <v>18653</v>
      </c>
      <c r="AA73" s="82">
        <v>30858</v>
      </c>
      <c r="AB73" s="82">
        <v>31493</v>
      </c>
      <c r="AC73" s="82">
        <v>10237</v>
      </c>
      <c r="AD73" s="82">
        <v>32409</v>
      </c>
      <c r="AE73" s="82">
        <v>3669</v>
      </c>
      <c r="AF73" s="82">
        <v>40140</v>
      </c>
      <c r="AG73" s="82">
        <v>15696</v>
      </c>
      <c r="AH73" s="82">
        <v>9369</v>
      </c>
      <c r="AI73" s="82">
        <v>804768</v>
      </c>
      <c r="AK73" s="82" t="s">
        <v>583</v>
      </c>
    </row>
    <row r="74" spans="1:37" x14ac:dyDescent="0.2">
      <c r="A74" s="254">
        <v>38534</v>
      </c>
      <c r="B74" s="82" t="s">
        <v>775</v>
      </c>
      <c r="C74" s="82">
        <v>11815</v>
      </c>
      <c r="D74" s="82">
        <v>37716</v>
      </c>
      <c r="E74" s="82">
        <v>9546</v>
      </c>
      <c r="F74" s="82">
        <v>5480</v>
      </c>
      <c r="G74" s="82">
        <v>27947</v>
      </c>
      <c r="H74" s="82">
        <v>7499</v>
      </c>
      <c r="I74" s="82">
        <v>12669</v>
      </c>
      <c r="J74" s="82">
        <v>33111</v>
      </c>
      <c r="K74" s="82">
        <v>101959</v>
      </c>
      <c r="L74" s="82">
        <v>11213</v>
      </c>
      <c r="M74" s="82">
        <v>38730</v>
      </c>
      <c r="N74" s="82">
        <v>12228</v>
      </c>
      <c r="O74" s="82">
        <v>11409</v>
      </c>
      <c r="P74" s="82">
        <v>71419</v>
      </c>
      <c r="Q74" s="82">
        <v>52552</v>
      </c>
      <c r="R74" s="82">
        <v>24972</v>
      </c>
      <c r="S74" s="82">
        <v>10277</v>
      </c>
      <c r="T74" s="82">
        <v>10067</v>
      </c>
      <c r="U74" s="82">
        <v>56593</v>
      </c>
      <c r="V74" s="82">
        <v>11541</v>
      </c>
      <c r="W74" s="82">
        <v>24566</v>
      </c>
      <c r="X74" s="82">
        <v>15692</v>
      </c>
      <c r="Y74" s="82">
        <v>12282</v>
      </c>
      <c r="Z74" s="82">
        <v>18641</v>
      </c>
      <c r="AA74" s="82">
        <v>30676</v>
      </c>
      <c r="AB74" s="82">
        <v>31395</v>
      </c>
      <c r="AC74" s="82">
        <v>10254</v>
      </c>
      <c r="AD74" s="82">
        <v>32343</v>
      </c>
      <c r="AE74" s="82">
        <v>3662</v>
      </c>
      <c r="AF74" s="82">
        <v>40084</v>
      </c>
      <c r="AG74" s="82">
        <v>15686</v>
      </c>
      <c r="AH74" s="82">
        <v>9414</v>
      </c>
      <c r="AI74" s="82">
        <v>803438</v>
      </c>
      <c r="AK74" s="82" t="s">
        <v>584</v>
      </c>
    </row>
    <row r="75" spans="1:37" x14ac:dyDescent="0.2">
      <c r="A75" s="254">
        <v>38565</v>
      </c>
      <c r="B75" s="82" t="s">
        <v>776</v>
      </c>
      <c r="C75" s="82">
        <v>11828</v>
      </c>
      <c r="D75" s="82">
        <v>37854</v>
      </c>
      <c r="E75" s="82">
        <v>9581</v>
      </c>
      <c r="F75" s="82">
        <v>5507</v>
      </c>
      <c r="G75" s="82">
        <v>28040</v>
      </c>
      <c r="H75" s="82">
        <v>7520</v>
      </c>
      <c r="I75" s="82">
        <v>12742</v>
      </c>
      <c r="J75" s="82">
        <v>33160</v>
      </c>
      <c r="K75" s="82">
        <v>101976</v>
      </c>
      <c r="L75" s="82">
        <v>11215</v>
      </c>
      <c r="M75" s="82">
        <v>38765</v>
      </c>
      <c r="N75" s="82">
        <v>12243</v>
      </c>
      <c r="O75" s="82">
        <v>11419</v>
      </c>
      <c r="P75" s="82">
        <v>71621</v>
      </c>
      <c r="Q75" s="82">
        <v>52734</v>
      </c>
      <c r="R75" s="82">
        <v>24996</v>
      </c>
      <c r="S75" s="82">
        <v>10303</v>
      </c>
      <c r="T75" s="82">
        <v>10101</v>
      </c>
      <c r="U75" s="82">
        <v>56813</v>
      </c>
      <c r="V75" s="82">
        <v>11642</v>
      </c>
      <c r="W75" s="82">
        <v>24680</v>
      </c>
      <c r="X75" s="82">
        <v>15768</v>
      </c>
      <c r="Y75" s="82">
        <v>12345</v>
      </c>
      <c r="Z75" s="82">
        <v>18720</v>
      </c>
      <c r="AA75" s="82">
        <v>30615</v>
      </c>
      <c r="AB75" s="82">
        <v>31403</v>
      </c>
      <c r="AC75" s="82">
        <v>10293</v>
      </c>
      <c r="AD75" s="82">
        <v>32442</v>
      </c>
      <c r="AE75" s="82">
        <v>3700</v>
      </c>
      <c r="AF75" s="82">
        <v>40132</v>
      </c>
      <c r="AG75" s="82">
        <v>15710</v>
      </c>
      <c r="AH75" s="82">
        <v>9469</v>
      </c>
      <c r="AI75" s="82">
        <v>805337</v>
      </c>
      <c r="AK75" s="82" t="s">
        <v>585</v>
      </c>
    </row>
    <row r="76" spans="1:37" x14ac:dyDescent="0.2">
      <c r="A76" s="254">
        <v>38596</v>
      </c>
      <c r="B76" s="82" t="s">
        <v>777</v>
      </c>
      <c r="C76" s="82">
        <v>11837</v>
      </c>
      <c r="D76" s="82">
        <v>37977</v>
      </c>
      <c r="E76" s="82">
        <v>9591</v>
      </c>
      <c r="F76" s="82">
        <v>5509</v>
      </c>
      <c r="G76" s="82">
        <v>28042</v>
      </c>
      <c r="H76" s="82">
        <v>7524</v>
      </c>
      <c r="I76" s="82">
        <v>12738</v>
      </c>
      <c r="J76" s="82">
        <v>33107</v>
      </c>
      <c r="K76" s="82">
        <v>101996</v>
      </c>
      <c r="L76" s="82">
        <v>11237</v>
      </c>
      <c r="M76" s="82">
        <v>38749</v>
      </c>
      <c r="N76" s="82">
        <v>12294</v>
      </c>
      <c r="O76" s="82">
        <v>11451</v>
      </c>
      <c r="P76" s="82">
        <v>71594</v>
      </c>
      <c r="Q76" s="82">
        <v>52886</v>
      </c>
      <c r="R76" s="82">
        <v>25012</v>
      </c>
      <c r="S76" s="82">
        <v>10353</v>
      </c>
      <c r="T76" s="82">
        <v>10081</v>
      </c>
      <c r="U76" s="82">
        <v>56898</v>
      </c>
      <c r="V76" s="82">
        <v>11706</v>
      </c>
      <c r="W76" s="82">
        <v>24680</v>
      </c>
      <c r="X76" s="82">
        <v>15808</v>
      </c>
      <c r="Y76" s="82">
        <v>12430</v>
      </c>
      <c r="Z76" s="82">
        <v>18756</v>
      </c>
      <c r="AA76" s="82">
        <v>30541</v>
      </c>
      <c r="AB76" s="82">
        <v>31426</v>
      </c>
      <c r="AC76" s="82">
        <v>10312</v>
      </c>
      <c r="AD76" s="82">
        <v>32632</v>
      </c>
      <c r="AE76" s="82">
        <v>3743</v>
      </c>
      <c r="AF76" s="82">
        <v>40182</v>
      </c>
      <c r="AG76" s="82">
        <v>15669</v>
      </c>
      <c r="AH76" s="82">
        <v>9476</v>
      </c>
      <c r="AI76" s="82">
        <v>806237</v>
      </c>
      <c r="AK76" s="82" t="s">
        <v>586</v>
      </c>
    </row>
    <row r="77" spans="1:37" x14ac:dyDescent="0.2">
      <c r="A77" s="254">
        <v>38626</v>
      </c>
      <c r="B77" s="82" t="s">
        <v>778</v>
      </c>
      <c r="C77" s="82">
        <v>11818</v>
      </c>
      <c r="D77" s="82">
        <v>37998</v>
      </c>
      <c r="E77" s="82">
        <v>9606</v>
      </c>
      <c r="F77" s="82">
        <v>5543</v>
      </c>
      <c r="G77" s="82">
        <v>28064</v>
      </c>
      <c r="H77" s="82">
        <v>7537</v>
      </c>
      <c r="I77" s="82">
        <v>12695</v>
      </c>
      <c r="J77" s="82">
        <v>33134</v>
      </c>
      <c r="K77" s="82">
        <v>101980</v>
      </c>
      <c r="L77" s="82">
        <v>11317</v>
      </c>
      <c r="M77" s="82">
        <v>38779</v>
      </c>
      <c r="N77" s="82">
        <v>12261</v>
      </c>
      <c r="O77" s="82">
        <v>11464</v>
      </c>
      <c r="P77" s="82">
        <v>71856</v>
      </c>
      <c r="Q77" s="82">
        <v>53044</v>
      </c>
      <c r="R77" s="82">
        <v>25010</v>
      </c>
      <c r="S77" s="82">
        <v>10363</v>
      </c>
      <c r="T77" s="82">
        <v>10080</v>
      </c>
      <c r="U77" s="82">
        <v>56924</v>
      </c>
      <c r="V77" s="82">
        <v>11704</v>
      </c>
      <c r="W77" s="82">
        <v>24799</v>
      </c>
      <c r="X77" s="82">
        <v>15838</v>
      </c>
      <c r="Y77" s="82">
        <v>12407</v>
      </c>
      <c r="Z77" s="82">
        <v>18796</v>
      </c>
      <c r="AA77" s="82">
        <v>30554</v>
      </c>
      <c r="AB77" s="82">
        <v>31386</v>
      </c>
      <c r="AC77" s="82">
        <v>10324</v>
      </c>
      <c r="AD77" s="82">
        <v>32785</v>
      </c>
      <c r="AE77" s="82">
        <v>3811</v>
      </c>
      <c r="AF77" s="82">
        <v>40189</v>
      </c>
      <c r="AG77" s="82">
        <v>15682</v>
      </c>
      <c r="AH77" s="82">
        <v>9512</v>
      </c>
      <c r="AI77" s="82">
        <v>807260</v>
      </c>
      <c r="AK77" s="82" t="s">
        <v>587</v>
      </c>
    </row>
    <row r="78" spans="1:37" x14ac:dyDescent="0.2">
      <c r="A78" s="254">
        <v>38657</v>
      </c>
      <c r="B78" s="82" t="s">
        <v>779</v>
      </c>
      <c r="C78" s="82">
        <v>11820</v>
      </c>
      <c r="D78" s="82">
        <v>38058</v>
      </c>
      <c r="E78" s="82">
        <v>9633</v>
      </c>
      <c r="F78" s="82">
        <v>5579</v>
      </c>
      <c r="G78" s="82">
        <v>28072</v>
      </c>
      <c r="H78" s="82">
        <v>7520</v>
      </c>
      <c r="I78" s="82">
        <v>12629</v>
      </c>
      <c r="J78" s="82">
        <v>33151</v>
      </c>
      <c r="K78" s="82">
        <v>101805</v>
      </c>
      <c r="L78" s="82">
        <v>11352</v>
      </c>
      <c r="M78" s="82">
        <v>38793</v>
      </c>
      <c r="N78" s="82">
        <v>12287</v>
      </c>
      <c r="O78" s="82">
        <v>11463</v>
      </c>
      <c r="P78" s="82">
        <v>71972</v>
      </c>
      <c r="Q78" s="82">
        <v>53170</v>
      </c>
      <c r="R78" s="82">
        <v>25053</v>
      </c>
      <c r="S78" s="82">
        <v>10337</v>
      </c>
      <c r="T78" s="82">
        <v>10070</v>
      </c>
      <c r="U78" s="82">
        <v>56892</v>
      </c>
      <c r="V78" s="82">
        <v>11719</v>
      </c>
      <c r="W78" s="82">
        <v>24923</v>
      </c>
      <c r="X78" s="82">
        <v>15862</v>
      </c>
      <c r="Y78" s="82">
        <v>12229</v>
      </c>
      <c r="Z78" s="82">
        <v>18852</v>
      </c>
      <c r="AA78" s="82">
        <v>30544</v>
      </c>
      <c r="AB78" s="82">
        <v>31379</v>
      </c>
      <c r="AC78" s="82">
        <v>10360</v>
      </c>
      <c r="AD78" s="82">
        <v>32820</v>
      </c>
      <c r="AE78" s="82">
        <v>3841</v>
      </c>
      <c r="AF78" s="82">
        <v>40311</v>
      </c>
      <c r="AG78" s="82">
        <v>15684</v>
      </c>
      <c r="AH78" s="82">
        <v>9528</v>
      </c>
      <c r="AI78" s="82">
        <v>807708</v>
      </c>
      <c r="AK78" s="82" t="s">
        <v>588</v>
      </c>
    </row>
    <row r="79" spans="1:37" x14ac:dyDescent="0.2">
      <c r="A79" s="254">
        <v>38687</v>
      </c>
      <c r="B79" s="82" t="s">
        <v>780</v>
      </c>
      <c r="C79" s="82">
        <v>11789</v>
      </c>
      <c r="D79" s="82">
        <v>37920</v>
      </c>
      <c r="E79" s="82">
        <v>9595</v>
      </c>
      <c r="F79" s="82">
        <v>5518</v>
      </c>
      <c r="G79" s="82">
        <v>27974</v>
      </c>
      <c r="H79" s="82">
        <v>7476</v>
      </c>
      <c r="I79" s="82">
        <v>12514</v>
      </c>
      <c r="J79" s="82">
        <v>32941</v>
      </c>
      <c r="K79" s="82">
        <v>101379</v>
      </c>
      <c r="L79" s="82">
        <v>11266</v>
      </c>
      <c r="M79" s="82">
        <v>38504</v>
      </c>
      <c r="N79" s="82">
        <v>12261</v>
      </c>
      <c r="O79" s="82">
        <v>11387</v>
      </c>
      <c r="P79" s="82">
        <v>71703</v>
      </c>
      <c r="Q79" s="82">
        <v>53044</v>
      </c>
      <c r="R79" s="82">
        <v>24954</v>
      </c>
      <c r="S79" s="82">
        <v>10279</v>
      </c>
      <c r="T79" s="82">
        <v>10010</v>
      </c>
      <c r="U79" s="82">
        <v>56634</v>
      </c>
      <c r="V79" s="82">
        <v>11659</v>
      </c>
      <c r="W79" s="82">
        <v>24813</v>
      </c>
      <c r="X79" s="82">
        <v>15772</v>
      </c>
      <c r="Y79" s="82">
        <v>12139</v>
      </c>
      <c r="Z79" s="82">
        <v>18799</v>
      </c>
      <c r="AA79" s="82">
        <v>30379</v>
      </c>
      <c r="AB79" s="82">
        <v>31206</v>
      </c>
      <c r="AC79" s="82">
        <v>10261</v>
      </c>
      <c r="AD79" s="82">
        <v>32658</v>
      </c>
      <c r="AE79" s="82">
        <v>3830</v>
      </c>
      <c r="AF79" s="82">
        <v>40115</v>
      </c>
      <c r="AG79" s="82">
        <v>15608</v>
      </c>
      <c r="AH79" s="82">
        <v>9461</v>
      </c>
      <c r="AI79" s="82">
        <v>803848</v>
      </c>
      <c r="AK79" s="82" t="s">
        <v>580</v>
      </c>
    </row>
    <row r="80" spans="1:37" x14ac:dyDescent="0.2">
      <c r="A80" s="254">
        <v>38718</v>
      </c>
      <c r="B80" s="82" t="s">
        <v>967</v>
      </c>
      <c r="C80" s="82">
        <v>11762</v>
      </c>
      <c r="D80" s="82">
        <v>37827</v>
      </c>
      <c r="E80" s="82">
        <v>9641</v>
      </c>
      <c r="F80" s="82">
        <v>5525</v>
      </c>
      <c r="G80" s="82">
        <v>28011</v>
      </c>
      <c r="H80" s="82">
        <v>7456</v>
      </c>
      <c r="I80" s="82">
        <v>12504</v>
      </c>
      <c r="J80" s="82">
        <v>32853</v>
      </c>
      <c r="K80" s="82">
        <v>101184</v>
      </c>
      <c r="L80" s="82">
        <v>11324</v>
      </c>
      <c r="M80" s="82">
        <v>38367</v>
      </c>
      <c r="N80" s="82">
        <v>12215</v>
      </c>
      <c r="O80" s="82">
        <v>11366</v>
      </c>
      <c r="P80" s="82">
        <v>71670</v>
      </c>
      <c r="Q80" s="82">
        <v>53010</v>
      </c>
      <c r="R80" s="82">
        <v>24880</v>
      </c>
      <c r="S80" s="82">
        <v>10264</v>
      </c>
      <c r="T80" s="82">
        <v>10082</v>
      </c>
      <c r="U80" s="82">
        <v>56593</v>
      </c>
      <c r="V80" s="82">
        <v>11615</v>
      </c>
      <c r="W80" s="82">
        <v>24727</v>
      </c>
      <c r="X80" s="82">
        <v>15759</v>
      </c>
      <c r="Y80" s="82">
        <v>12203</v>
      </c>
      <c r="Z80" s="82">
        <v>18842</v>
      </c>
      <c r="AA80" s="82">
        <v>30334</v>
      </c>
      <c r="AB80" s="82">
        <v>31202</v>
      </c>
      <c r="AC80" s="82">
        <v>10140</v>
      </c>
      <c r="AD80" s="82">
        <v>32585</v>
      </c>
      <c r="AE80" s="82">
        <v>3810</v>
      </c>
      <c r="AF80" s="82">
        <v>40198</v>
      </c>
      <c r="AG80" s="82">
        <v>15586</v>
      </c>
      <c r="AH80" s="82">
        <v>9453</v>
      </c>
      <c r="AI80" s="82">
        <v>802988</v>
      </c>
      <c r="AJ80" s="82">
        <v>2006</v>
      </c>
      <c r="AK80" s="82" t="s">
        <v>581</v>
      </c>
    </row>
    <row r="81" spans="1:37" x14ac:dyDescent="0.2">
      <c r="A81" s="254">
        <v>38749</v>
      </c>
      <c r="B81" s="82" t="s">
        <v>781</v>
      </c>
      <c r="C81" s="82">
        <v>11755</v>
      </c>
      <c r="D81" s="82">
        <v>38007</v>
      </c>
      <c r="E81" s="82">
        <v>9691</v>
      </c>
      <c r="F81" s="82">
        <v>5531</v>
      </c>
      <c r="G81" s="82">
        <v>28047</v>
      </c>
      <c r="H81" s="82">
        <v>7426</v>
      </c>
      <c r="I81" s="82">
        <v>12509</v>
      </c>
      <c r="J81" s="82">
        <v>32980</v>
      </c>
      <c r="K81" s="82">
        <v>101091</v>
      </c>
      <c r="L81" s="82">
        <v>11336</v>
      </c>
      <c r="M81" s="82">
        <v>38365</v>
      </c>
      <c r="N81" s="82">
        <v>12250</v>
      </c>
      <c r="O81" s="82">
        <v>11426</v>
      </c>
      <c r="P81" s="82">
        <v>71807</v>
      </c>
      <c r="Q81" s="82">
        <v>53092</v>
      </c>
      <c r="R81" s="82">
        <v>25039</v>
      </c>
      <c r="S81" s="82">
        <v>10271</v>
      </c>
      <c r="T81" s="82">
        <v>10076</v>
      </c>
      <c r="U81" s="82">
        <v>56688</v>
      </c>
      <c r="V81" s="82">
        <v>11626</v>
      </c>
      <c r="W81" s="82">
        <v>24731</v>
      </c>
      <c r="X81" s="82">
        <v>15793</v>
      </c>
      <c r="Y81" s="82">
        <v>12333</v>
      </c>
      <c r="Z81" s="82">
        <v>18970</v>
      </c>
      <c r="AA81" s="82">
        <v>30458</v>
      </c>
      <c r="AB81" s="82">
        <v>31362</v>
      </c>
      <c r="AC81" s="82">
        <v>10213</v>
      </c>
      <c r="AD81" s="82">
        <v>32729</v>
      </c>
      <c r="AE81" s="82">
        <v>3803</v>
      </c>
      <c r="AF81" s="82">
        <v>40378</v>
      </c>
      <c r="AG81" s="82">
        <v>15683</v>
      </c>
      <c r="AH81" s="82">
        <v>9476</v>
      </c>
      <c r="AI81" s="82">
        <v>804942</v>
      </c>
      <c r="AK81" s="82" t="s">
        <v>541</v>
      </c>
    </row>
    <row r="82" spans="1:37" x14ac:dyDescent="0.2">
      <c r="A82" s="254">
        <v>38777</v>
      </c>
      <c r="B82" s="82" t="s">
        <v>782</v>
      </c>
      <c r="C82" s="82">
        <v>11772</v>
      </c>
      <c r="D82" s="82">
        <v>38240</v>
      </c>
      <c r="E82" s="82">
        <v>9791</v>
      </c>
      <c r="F82" s="82">
        <v>5558</v>
      </c>
      <c r="G82" s="82">
        <v>28265</v>
      </c>
      <c r="H82" s="82">
        <v>7457</v>
      </c>
      <c r="I82" s="82">
        <v>12619</v>
      </c>
      <c r="J82" s="82">
        <v>33130</v>
      </c>
      <c r="K82" s="82">
        <v>101026</v>
      </c>
      <c r="L82" s="82">
        <v>11354</v>
      </c>
      <c r="M82" s="82">
        <v>38557</v>
      </c>
      <c r="N82" s="82">
        <v>12311</v>
      </c>
      <c r="O82" s="82">
        <v>11445</v>
      </c>
      <c r="P82" s="82">
        <v>72117</v>
      </c>
      <c r="Q82" s="82">
        <v>53195</v>
      </c>
      <c r="R82" s="82">
        <v>25212</v>
      </c>
      <c r="S82" s="82">
        <v>10314</v>
      </c>
      <c r="T82" s="82">
        <v>10109</v>
      </c>
      <c r="U82" s="82">
        <v>56765</v>
      </c>
      <c r="V82" s="82">
        <v>11653</v>
      </c>
      <c r="W82" s="82">
        <v>24824</v>
      </c>
      <c r="X82" s="82">
        <v>15862</v>
      </c>
      <c r="Y82" s="82">
        <v>12422</v>
      </c>
      <c r="Z82" s="82">
        <v>19088</v>
      </c>
      <c r="AA82" s="82">
        <v>30605</v>
      </c>
      <c r="AB82" s="82">
        <v>31548</v>
      </c>
      <c r="AC82" s="82">
        <v>10287</v>
      </c>
      <c r="AD82" s="82">
        <v>32843</v>
      </c>
      <c r="AE82" s="82">
        <v>3817</v>
      </c>
      <c r="AF82" s="82">
        <v>40474</v>
      </c>
      <c r="AG82" s="82">
        <v>15793</v>
      </c>
      <c r="AH82" s="82">
        <v>9458</v>
      </c>
      <c r="AI82" s="82">
        <v>807911</v>
      </c>
      <c r="AK82" s="82" t="s">
        <v>578</v>
      </c>
    </row>
    <row r="83" spans="1:37" x14ac:dyDescent="0.2">
      <c r="A83" s="254">
        <v>38808</v>
      </c>
      <c r="B83" s="82" t="s">
        <v>783</v>
      </c>
      <c r="C83" s="82">
        <v>11792</v>
      </c>
      <c r="D83" s="82">
        <v>38330</v>
      </c>
      <c r="E83" s="82">
        <v>9812</v>
      </c>
      <c r="F83" s="82">
        <v>5596</v>
      </c>
      <c r="G83" s="82">
        <v>28287</v>
      </c>
      <c r="H83" s="82">
        <v>7464</v>
      </c>
      <c r="I83" s="82">
        <v>12694</v>
      </c>
      <c r="J83" s="82">
        <v>33109</v>
      </c>
      <c r="K83" s="82">
        <v>100998</v>
      </c>
      <c r="L83" s="82">
        <v>11366</v>
      </c>
      <c r="M83" s="82">
        <v>38596</v>
      </c>
      <c r="N83" s="82">
        <v>12415</v>
      </c>
      <c r="O83" s="82">
        <v>11451</v>
      </c>
      <c r="P83" s="82">
        <v>72086</v>
      </c>
      <c r="Q83" s="82">
        <v>53151</v>
      </c>
      <c r="R83" s="82">
        <v>25299</v>
      </c>
      <c r="S83" s="82">
        <v>10363</v>
      </c>
      <c r="T83" s="82">
        <v>10073</v>
      </c>
      <c r="U83" s="82">
        <v>56646</v>
      </c>
      <c r="V83" s="82">
        <v>11637</v>
      </c>
      <c r="W83" s="82">
        <v>24882</v>
      </c>
      <c r="X83" s="82">
        <v>15816</v>
      </c>
      <c r="Y83" s="82">
        <v>12464</v>
      </c>
      <c r="Z83" s="82">
        <v>19133</v>
      </c>
      <c r="AA83" s="82">
        <v>30611</v>
      </c>
      <c r="AB83" s="82">
        <v>31553</v>
      </c>
      <c r="AC83" s="82">
        <v>10309</v>
      </c>
      <c r="AD83" s="82">
        <v>32878</v>
      </c>
      <c r="AE83" s="82">
        <v>3797</v>
      </c>
      <c r="AF83" s="82">
        <v>40574</v>
      </c>
      <c r="AG83" s="82">
        <v>15834</v>
      </c>
      <c r="AH83" s="82">
        <v>9475</v>
      </c>
      <c r="AI83" s="82">
        <v>808491</v>
      </c>
      <c r="AK83" s="82" t="s">
        <v>579</v>
      </c>
    </row>
    <row r="84" spans="1:37" x14ac:dyDescent="0.2">
      <c r="A84" s="254">
        <v>38838</v>
      </c>
      <c r="B84" s="82" t="s">
        <v>784</v>
      </c>
      <c r="C84" s="82">
        <v>11750</v>
      </c>
      <c r="D84" s="82">
        <v>38434</v>
      </c>
      <c r="E84" s="82">
        <v>9896</v>
      </c>
      <c r="F84" s="82">
        <v>5640</v>
      </c>
      <c r="G84" s="82">
        <v>28336</v>
      </c>
      <c r="H84" s="82">
        <v>7522</v>
      </c>
      <c r="I84" s="82">
        <v>12759</v>
      </c>
      <c r="J84" s="82">
        <v>33139</v>
      </c>
      <c r="K84" s="82">
        <v>101122</v>
      </c>
      <c r="L84" s="82">
        <v>11432</v>
      </c>
      <c r="M84" s="82">
        <v>38790</v>
      </c>
      <c r="N84" s="82">
        <v>12449</v>
      </c>
      <c r="O84" s="82">
        <v>11449</v>
      </c>
      <c r="P84" s="82">
        <v>72195</v>
      </c>
      <c r="Q84" s="82">
        <v>53144</v>
      </c>
      <c r="R84" s="82">
        <v>25406</v>
      </c>
      <c r="S84" s="82">
        <v>10382</v>
      </c>
      <c r="T84" s="82">
        <v>10129</v>
      </c>
      <c r="U84" s="82">
        <v>56657</v>
      </c>
      <c r="V84" s="82">
        <v>11709</v>
      </c>
      <c r="W84" s="82">
        <v>24966</v>
      </c>
      <c r="X84" s="82">
        <v>15850</v>
      </c>
      <c r="Y84" s="82">
        <v>12547</v>
      </c>
      <c r="Z84" s="82">
        <v>19132</v>
      </c>
      <c r="AA84" s="82">
        <v>30662</v>
      </c>
      <c r="AB84" s="82">
        <v>31662</v>
      </c>
      <c r="AC84" s="82">
        <v>10350</v>
      </c>
      <c r="AD84" s="82">
        <v>32859</v>
      </c>
      <c r="AE84" s="82">
        <v>3758</v>
      </c>
      <c r="AF84" s="82">
        <v>40556</v>
      </c>
      <c r="AG84" s="82">
        <v>15901</v>
      </c>
      <c r="AH84" s="82">
        <v>9559</v>
      </c>
      <c r="AI84" s="82">
        <v>810142</v>
      </c>
      <c r="AK84" s="82" t="s">
        <v>582</v>
      </c>
    </row>
    <row r="85" spans="1:37" x14ac:dyDescent="0.2">
      <c r="A85" s="254">
        <v>38869</v>
      </c>
      <c r="B85" s="82" t="s">
        <v>785</v>
      </c>
      <c r="C85" s="82">
        <v>11800</v>
      </c>
      <c r="D85" s="82">
        <v>38557</v>
      </c>
      <c r="E85" s="82">
        <v>9928</v>
      </c>
      <c r="F85" s="82">
        <v>5701</v>
      </c>
      <c r="G85" s="82">
        <v>28427</v>
      </c>
      <c r="H85" s="82">
        <v>7533</v>
      </c>
      <c r="I85" s="82">
        <v>12892</v>
      </c>
      <c r="J85" s="82">
        <v>33238</v>
      </c>
      <c r="K85" s="82">
        <v>101306</v>
      </c>
      <c r="L85" s="82">
        <v>11481</v>
      </c>
      <c r="M85" s="82">
        <v>39055</v>
      </c>
      <c r="N85" s="82">
        <v>12476</v>
      </c>
      <c r="O85" s="82">
        <v>11432</v>
      </c>
      <c r="P85" s="82">
        <v>72517</v>
      </c>
      <c r="Q85" s="82">
        <v>53262</v>
      </c>
      <c r="R85" s="82">
        <v>25474</v>
      </c>
      <c r="S85" s="82">
        <v>10446</v>
      </c>
      <c r="T85" s="82">
        <v>10182</v>
      </c>
      <c r="U85" s="82">
        <v>56932</v>
      </c>
      <c r="V85" s="82">
        <v>11792</v>
      </c>
      <c r="W85" s="82">
        <v>25188</v>
      </c>
      <c r="X85" s="82">
        <v>15973</v>
      </c>
      <c r="Y85" s="82">
        <v>12636</v>
      </c>
      <c r="Z85" s="82">
        <v>19238</v>
      </c>
      <c r="AA85" s="82">
        <v>30745</v>
      </c>
      <c r="AB85" s="82">
        <v>31790</v>
      </c>
      <c r="AC85" s="82">
        <v>10403</v>
      </c>
      <c r="AD85" s="82">
        <v>32881</v>
      </c>
      <c r="AE85" s="82">
        <v>3785</v>
      </c>
      <c r="AF85" s="82">
        <v>40807</v>
      </c>
      <c r="AG85" s="82">
        <v>15923</v>
      </c>
      <c r="AH85" s="82">
        <v>9559</v>
      </c>
      <c r="AI85" s="82">
        <v>813359</v>
      </c>
      <c r="AK85" s="82" t="s">
        <v>583</v>
      </c>
    </row>
    <row r="86" spans="1:37" x14ac:dyDescent="0.2">
      <c r="A86" s="254">
        <v>38899</v>
      </c>
      <c r="B86" s="82" t="s">
        <v>786</v>
      </c>
      <c r="C86" s="82">
        <v>11804</v>
      </c>
      <c r="D86" s="82">
        <v>38561</v>
      </c>
      <c r="E86" s="82">
        <v>9961</v>
      </c>
      <c r="F86" s="82">
        <v>5711</v>
      </c>
      <c r="G86" s="82">
        <v>28505</v>
      </c>
      <c r="H86" s="82">
        <v>7548</v>
      </c>
      <c r="I86" s="82">
        <v>12871</v>
      </c>
      <c r="J86" s="82">
        <v>33239</v>
      </c>
      <c r="K86" s="82">
        <v>101219</v>
      </c>
      <c r="L86" s="82">
        <v>11484</v>
      </c>
      <c r="M86" s="82">
        <v>39120</v>
      </c>
      <c r="N86" s="82">
        <v>12472</v>
      </c>
      <c r="O86" s="82">
        <v>11411</v>
      </c>
      <c r="P86" s="82">
        <v>72512</v>
      </c>
      <c r="Q86" s="82">
        <v>53366</v>
      </c>
      <c r="R86" s="82">
        <v>25525</v>
      </c>
      <c r="S86" s="82">
        <v>10437</v>
      </c>
      <c r="T86" s="82">
        <v>10161</v>
      </c>
      <c r="U86" s="82">
        <v>56987</v>
      </c>
      <c r="V86" s="82">
        <v>11752</v>
      </c>
      <c r="W86" s="82">
        <v>25101</v>
      </c>
      <c r="X86" s="82">
        <v>15956</v>
      </c>
      <c r="Y86" s="82">
        <v>12711</v>
      </c>
      <c r="Z86" s="82">
        <v>19212</v>
      </c>
      <c r="AA86" s="82">
        <v>30727</v>
      </c>
      <c r="AB86" s="82">
        <v>31758</v>
      </c>
      <c r="AC86" s="82">
        <v>10393</v>
      </c>
      <c r="AD86" s="82">
        <v>32905</v>
      </c>
      <c r="AE86" s="82">
        <v>3805</v>
      </c>
      <c r="AF86" s="82">
        <v>40643</v>
      </c>
      <c r="AG86" s="82">
        <v>15917</v>
      </c>
      <c r="AH86" s="82">
        <v>9611</v>
      </c>
      <c r="AI86" s="82">
        <v>813385</v>
      </c>
      <c r="AK86" s="82" t="s">
        <v>584</v>
      </c>
    </row>
    <row r="87" spans="1:37" x14ac:dyDescent="0.2">
      <c r="A87" s="254">
        <v>38930</v>
      </c>
      <c r="B87" s="82" t="s">
        <v>787</v>
      </c>
      <c r="C87" s="82">
        <v>11806</v>
      </c>
      <c r="D87" s="82">
        <v>38450</v>
      </c>
      <c r="E87" s="82">
        <v>9983</v>
      </c>
      <c r="F87" s="82">
        <v>5729</v>
      </c>
      <c r="G87" s="82">
        <v>28615</v>
      </c>
      <c r="H87" s="82">
        <v>7593</v>
      </c>
      <c r="I87" s="82">
        <v>12931</v>
      </c>
      <c r="J87" s="82">
        <v>33275</v>
      </c>
      <c r="K87" s="82">
        <v>101382</v>
      </c>
      <c r="L87" s="82">
        <v>11492</v>
      </c>
      <c r="M87" s="82">
        <v>39312</v>
      </c>
      <c r="N87" s="82">
        <v>12562</v>
      </c>
      <c r="O87" s="82">
        <v>11487</v>
      </c>
      <c r="P87" s="82">
        <v>72680</v>
      </c>
      <c r="Q87" s="82">
        <v>53585</v>
      </c>
      <c r="R87" s="82">
        <v>25674</v>
      </c>
      <c r="S87" s="82">
        <v>10476</v>
      </c>
      <c r="T87" s="82">
        <v>10218</v>
      </c>
      <c r="U87" s="82">
        <v>57267</v>
      </c>
      <c r="V87" s="82">
        <v>11742</v>
      </c>
      <c r="W87" s="82">
        <v>25264</v>
      </c>
      <c r="X87" s="82">
        <v>16059</v>
      </c>
      <c r="Y87" s="82">
        <v>12835</v>
      </c>
      <c r="Z87" s="82">
        <v>19295</v>
      </c>
      <c r="AA87" s="82">
        <v>30797</v>
      </c>
      <c r="AB87" s="82">
        <v>31885</v>
      </c>
      <c r="AC87" s="82">
        <v>10478</v>
      </c>
      <c r="AD87" s="82">
        <v>32992</v>
      </c>
      <c r="AE87" s="82">
        <v>3843</v>
      </c>
      <c r="AF87" s="82">
        <v>40846</v>
      </c>
      <c r="AG87" s="82">
        <v>15952</v>
      </c>
      <c r="AH87" s="82">
        <v>9679</v>
      </c>
      <c r="AI87" s="82">
        <v>816184</v>
      </c>
      <c r="AK87" s="82" t="s">
        <v>585</v>
      </c>
    </row>
    <row r="88" spans="1:37" x14ac:dyDescent="0.2">
      <c r="A88" s="254">
        <v>38961</v>
      </c>
      <c r="B88" s="82" t="s">
        <v>788</v>
      </c>
      <c r="C88" s="82">
        <v>11827</v>
      </c>
      <c r="D88" s="82">
        <v>38431</v>
      </c>
      <c r="E88" s="82">
        <v>10018</v>
      </c>
      <c r="F88" s="82">
        <v>5764</v>
      </c>
      <c r="G88" s="82">
        <v>28668</v>
      </c>
      <c r="H88" s="82">
        <v>7586</v>
      </c>
      <c r="I88" s="82">
        <v>12923</v>
      </c>
      <c r="J88" s="82">
        <v>33322</v>
      </c>
      <c r="K88" s="82">
        <v>101359</v>
      </c>
      <c r="L88" s="82">
        <v>11491</v>
      </c>
      <c r="M88" s="82">
        <v>39415</v>
      </c>
      <c r="N88" s="82">
        <v>12576</v>
      </c>
      <c r="O88" s="82">
        <v>11502</v>
      </c>
      <c r="P88" s="82">
        <v>72841</v>
      </c>
      <c r="Q88" s="82">
        <v>53718</v>
      </c>
      <c r="R88" s="82">
        <v>25734</v>
      </c>
      <c r="S88" s="82">
        <v>10493</v>
      </c>
      <c r="T88" s="82">
        <v>10220</v>
      </c>
      <c r="U88" s="82">
        <v>57261</v>
      </c>
      <c r="V88" s="82">
        <v>11651</v>
      </c>
      <c r="W88" s="82">
        <v>25297</v>
      </c>
      <c r="X88" s="82">
        <v>16085</v>
      </c>
      <c r="Y88" s="82">
        <v>12816</v>
      </c>
      <c r="Z88" s="82">
        <v>19312</v>
      </c>
      <c r="AA88" s="82">
        <v>30845</v>
      </c>
      <c r="AB88" s="82">
        <v>31915</v>
      </c>
      <c r="AC88" s="82">
        <v>10524</v>
      </c>
      <c r="AD88" s="82">
        <v>32981</v>
      </c>
      <c r="AE88" s="82">
        <v>3871</v>
      </c>
      <c r="AF88" s="82">
        <v>40902</v>
      </c>
      <c r="AG88" s="82">
        <v>15983</v>
      </c>
      <c r="AH88" s="82">
        <v>9675</v>
      </c>
      <c r="AI88" s="82">
        <v>817006</v>
      </c>
      <c r="AK88" s="82" t="s">
        <v>586</v>
      </c>
    </row>
    <row r="89" spans="1:37" x14ac:dyDescent="0.2">
      <c r="A89" s="254">
        <v>38991</v>
      </c>
      <c r="B89" s="82" t="s">
        <v>789</v>
      </c>
      <c r="C89" s="82">
        <v>11891</v>
      </c>
      <c r="D89" s="82">
        <v>38497</v>
      </c>
      <c r="E89" s="82">
        <v>10066</v>
      </c>
      <c r="F89" s="82">
        <v>5788</v>
      </c>
      <c r="G89" s="82">
        <v>28813</v>
      </c>
      <c r="H89" s="82">
        <v>7614</v>
      </c>
      <c r="I89" s="82">
        <v>12977</v>
      </c>
      <c r="J89" s="82">
        <v>33483</v>
      </c>
      <c r="K89" s="82">
        <v>101465</v>
      </c>
      <c r="L89" s="82">
        <v>11608</v>
      </c>
      <c r="M89" s="82">
        <v>39659</v>
      </c>
      <c r="N89" s="82">
        <v>12702</v>
      </c>
      <c r="O89" s="82">
        <v>11551</v>
      </c>
      <c r="P89" s="82">
        <v>72942</v>
      </c>
      <c r="Q89" s="82">
        <v>53928</v>
      </c>
      <c r="R89" s="82">
        <v>25872</v>
      </c>
      <c r="S89" s="82">
        <v>10531</v>
      </c>
      <c r="T89" s="82">
        <v>10321</v>
      </c>
      <c r="U89" s="82">
        <v>57482</v>
      </c>
      <c r="V89" s="82">
        <v>11637</v>
      </c>
      <c r="W89" s="82">
        <v>25493</v>
      </c>
      <c r="X89" s="82">
        <v>16194</v>
      </c>
      <c r="Y89" s="82">
        <v>12824</v>
      </c>
      <c r="Z89" s="82">
        <v>19362</v>
      </c>
      <c r="AA89" s="82">
        <v>30938</v>
      </c>
      <c r="AB89" s="82">
        <v>31967</v>
      </c>
      <c r="AC89" s="82">
        <v>10503</v>
      </c>
      <c r="AD89" s="82">
        <v>33058</v>
      </c>
      <c r="AE89" s="82">
        <v>3939</v>
      </c>
      <c r="AF89" s="82">
        <v>41034</v>
      </c>
      <c r="AG89" s="82">
        <v>16123</v>
      </c>
      <c r="AH89" s="82">
        <v>9729</v>
      </c>
      <c r="AI89" s="82">
        <v>819991</v>
      </c>
      <c r="AK89" s="82" t="s">
        <v>587</v>
      </c>
    </row>
    <row r="90" spans="1:37" x14ac:dyDescent="0.2">
      <c r="A90" s="254">
        <v>39022</v>
      </c>
      <c r="B90" s="82" t="s">
        <v>790</v>
      </c>
      <c r="C90" s="82">
        <v>11893</v>
      </c>
      <c r="D90" s="82">
        <v>38299</v>
      </c>
      <c r="E90" s="82">
        <v>10099</v>
      </c>
      <c r="F90" s="82">
        <v>5802</v>
      </c>
      <c r="G90" s="82">
        <v>28923</v>
      </c>
      <c r="H90" s="82">
        <v>7603</v>
      </c>
      <c r="I90" s="82">
        <v>12936</v>
      </c>
      <c r="J90" s="82">
        <v>33462</v>
      </c>
      <c r="K90" s="82">
        <v>101407</v>
      </c>
      <c r="L90" s="82">
        <v>11651</v>
      </c>
      <c r="M90" s="82">
        <v>39674</v>
      </c>
      <c r="N90" s="82">
        <v>12706</v>
      </c>
      <c r="O90" s="82">
        <v>11575</v>
      </c>
      <c r="P90" s="82">
        <v>73048</v>
      </c>
      <c r="Q90" s="82">
        <v>53973</v>
      </c>
      <c r="R90" s="82">
        <v>25982</v>
      </c>
      <c r="S90" s="82">
        <v>10546</v>
      </c>
      <c r="T90" s="82">
        <v>10360</v>
      </c>
      <c r="U90" s="82">
        <v>57497</v>
      </c>
      <c r="V90" s="82">
        <v>11659</v>
      </c>
      <c r="W90" s="82">
        <v>25476</v>
      </c>
      <c r="X90" s="82">
        <v>16218</v>
      </c>
      <c r="Y90" s="82">
        <v>12880</v>
      </c>
      <c r="Z90" s="82">
        <v>19336</v>
      </c>
      <c r="AA90" s="82">
        <v>30918</v>
      </c>
      <c r="AB90" s="82">
        <v>31962</v>
      </c>
      <c r="AC90" s="82">
        <v>10481</v>
      </c>
      <c r="AD90" s="82">
        <v>33145</v>
      </c>
      <c r="AE90" s="82">
        <v>3976</v>
      </c>
      <c r="AF90" s="82">
        <v>41006</v>
      </c>
      <c r="AG90" s="82">
        <v>16151</v>
      </c>
      <c r="AH90" s="82">
        <v>9729</v>
      </c>
      <c r="AI90" s="82">
        <v>820373</v>
      </c>
      <c r="AK90" s="82" t="s">
        <v>588</v>
      </c>
    </row>
    <row r="91" spans="1:37" x14ac:dyDescent="0.2">
      <c r="A91" s="254">
        <v>39052</v>
      </c>
      <c r="B91" s="82" t="s">
        <v>791</v>
      </c>
      <c r="C91" s="82">
        <v>11821</v>
      </c>
      <c r="D91" s="82">
        <v>38113</v>
      </c>
      <c r="E91" s="82">
        <v>10048</v>
      </c>
      <c r="F91" s="82">
        <v>5771</v>
      </c>
      <c r="G91" s="82">
        <v>28833</v>
      </c>
      <c r="H91" s="82">
        <v>7536</v>
      </c>
      <c r="I91" s="82">
        <v>12788</v>
      </c>
      <c r="J91" s="82">
        <v>33214</v>
      </c>
      <c r="K91" s="82">
        <v>101213</v>
      </c>
      <c r="L91" s="82">
        <v>11555</v>
      </c>
      <c r="M91" s="82">
        <v>39445</v>
      </c>
      <c r="N91" s="82">
        <v>12656</v>
      </c>
      <c r="O91" s="82">
        <v>11512</v>
      </c>
      <c r="P91" s="82">
        <v>72651</v>
      </c>
      <c r="Q91" s="82">
        <v>53850</v>
      </c>
      <c r="R91" s="82">
        <v>25871</v>
      </c>
      <c r="S91" s="82">
        <v>10492</v>
      </c>
      <c r="T91" s="82">
        <v>10336</v>
      </c>
      <c r="U91" s="82">
        <v>57255</v>
      </c>
      <c r="V91" s="82">
        <v>11573</v>
      </c>
      <c r="W91" s="82">
        <v>25348</v>
      </c>
      <c r="X91" s="82">
        <v>16145</v>
      </c>
      <c r="Y91" s="82">
        <v>12839</v>
      </c>
      <c r="Z91" s="82">
        <v>19244</v>
      </c>
      <c r="AA91" s="82">
        <v>30748</v>
      </c>
      <c r="AB91" s="82">
        <v>31818</v>
      </c>
      <c r="AC91" s="82">
        <v>10411</v>
      </c>
      <c r="AD91" s="82">
        <v>33027</v>
      </c>
      <c r="AE91" s="82">
        <v>3923</v>
      </c>
      <c r="AF91" s="82">
        <v>40565</v>
      </c>
      <c r="AG91" s="82">
        <v>16069</v>
      </c>
      <c r="AH91" s="82">
        <v>9649</v>
      </c>
      <c r="AI91" s="82">
        <v>816319</v>
      </c>
      <c r="AK91" s="82" t="s">
        <v>580</v>
      </c>
    </row>
    <row r="92" spans="1:37" x14ac:dyDescent="0.2">
      <c r="A92" s="254">
        <v>39083</v>
      </c>
      <c r="B92" s="82" t="s">
        <v>968</v>
      </c>
      <c r="C92" s="82">
        <v>11801</v>
      </c>
      <c r="D92" s="82">
        <v>38113</v>
      </c>
      <c r="E92" s="82">
        <v>10126</v>
      </c>
      <c r="F92" s="82">
        <v>5758</v>
      </c>
      <c r="G92" s="82">
        <v>28813</v>
      </c>
      <c r="H92" s="82">
        <v>7557</v>
      </c>
      <c r="I92" s="82">
        <v>12587</v>
      </c>
      <c r="J92" s="82">
        <v>33171</v>
      </c>
      <c r="K92" s="82">
        <v>100993</v>
      </c>
      <c r="L92" s="82">
        <v>11572</v>
      </c>
      <c r="M92" s="82">
        <v>39335</v>
      </c>
      <c r="N92" s="82">
        <v>12694</v>
      </c>
      <c r="O92" s="82">
        <v>11537</v>
      </c>
      <c r="P92" s="82">
        <v>72730</v>
      </c>
      <c r="Q92" s="82">
        <v>53921</v>
      </c>
      <c r="R92" s="82">
        <v>25945</v>
      </c>
      <c r="S92" s="82">
        <v>10473</v>
      </c>
      <c r="T92" s="82">
        <v>10319</v>
      </c>
      <c r="U92" s="82">
        <v>57335</v>
      </c>
      <c r="V92" s="82">
        <v>11583</v>
      </c>
      <c r="W92" s="82">
        <v>25363</v>
      </c>
      <c r="X92" s="82">
        <v>16176</v>
      </c>
      <c r="Y92" s="82">
        <v>12792</v>
      </c>
      <c r="Z92" s="82">
        <v>19230</v>
      </c>
      <c r="AA92" s="82">
        <v>30712</v>
      </c>
      <c r="AB92" s="82">
        <v>31846</v>
      </c>
      <c r="AC92" s="82">
        <v>10405</v>
      </c>
      <c r="AD92" s="82">
        <v>33044</v>
      </c>
      <c r="AE92" s="82">
        <v>3917</v>
      </c>
      <c r="AF92" s="82">
        <v>40589</v>
      </c>
      <c r="AG92" s="82">
        <v>16012</v>
      </c>
      <c r="AH92" s="82">
        <v>9663</v>
      </c>
      <c r="AI92" s="82">
        <v>816112</v>
      </c>
      <c r="AJ92" s="82">
        <v>2007</v>
      </c>
      <c r="AK92" s="82" t="s">
        <v>581</v>
      </c>
    </row>
    <row r="93" spans="1:37" x14ac:dyDescent="0.2">
      <c r="A93" s="254">
        <v>39114</v>
      </c>
      <c r="B93" s="82" t="s">
        <v>792</v>
      </c>
      <c r="C93" s="82">
        <v>11849</v>
      </c>
      <c r="D93" s="82">
        <v>38170</v>
      </c>
      <c r="E93" s="82">
        <v>10223</v>
      </c>
      <c r="F93" s="82">
        <v>5761</v>
      </c>
      <c r="G93" s="82">
        <v>28969</v>
      </c>
      <c r="H93" s="82">
        <v>7585</v>
      </c>
      <c r="I93" s="82">
        <v>12614</v>
      </c>
      <c r="J93" s="82">
        <v>33243</v>
      </c>
      <c r="K93" s="82">
        <v>101027</v>
      </c>
      <c r="L93" s="82">
        <v>11627</v>
      </c>
      <c r="M93" s="82">
        <v>39447</v>
      </c>
      <c r="N93" s="82">
        <v>12757</v>
      </c>
      <c r="O93" s="82">
        <v>11605</v>
      </c>
      <c r="P93" s="82">
        <v>73077</v>
      </c>
      <c r="Q93" s="82">
        <v>54160</v>
      </c>
      <c r="R93" s="82">
        <v>26145</v>
      </c>
      <c r="S93" s="82">
        <v>10501</v>
      </c>
      <c r="T93" s="82">
        <v>10419</v>
      </c>
      <c r="U93" s="82">
        <v>57510</v>
      </c>
      <c r="V93" s="82">
        <v>11679</v>
      </c>
      <c r="W93" s="82">
        <v>25501</v>
      </c>
      <c r="X93" s="82">
        <v>16290</v>
      </c>
      <c r="Y93" s="82">
        <v>12853</v>
      </c>
      <c r="Z93" s="82">
        <v>19306</v>
      </c>
      <c r="AA93" s="82">
        <v>30878</v>
      </c>
      <c r="AB93" s="82">
        <v>31967</v>
      </c>
      <c r="AC93" s="82">
        <v>10492</v>
      </c>
      <c r="AD93" s="82">
        <v>33206</v>
      </c>
      <c r="AE93" s="82">
        <v>3902</v>
      </c>
      <c r="AF93" s="82">
        <v>40831</v>
      </c>
      <c r="AG93" s="82">
        <v>16082</v>
      </c>
      <c r="AH93" s="82">
        <v>9779</v>
      </c>
      <c r="AI93" s="82">
        <v>819455</v>
      </c>
      <c r="AK93" s="82" t="s">
        <v>541</v>
      </c>
    </row>
    <row r="94" spans="1:37" x14ac:dyDescent="0.2">
      <c r="A94" s="254">
        <v>39142</v>
      </c>
      <c r="B94" s="82" t="s">
        <v>793</v>
      </c>
      <c r="C94" s="82">
        <v>11856</v>
      </c>
      <c r="D94" s="82">
        <v>38215</v>
      </c>
      <c r="E94" s="82">
        <v>10312</v>
      </c>
      <c r="F94" s="82">
        <v>5801</v>
      </c>
      <c r="G94" s="82">
        <v>29041</v>
      </c>
      <c r="H94" s="82">
        <v>7586</v>
      </c>
      <c r="I94" s="82">
        <v>12731</v>
      </c>
      <c r="J94" s="82">
        <v>33453</v>
      </c>
      <c r="K94" s="82">
        <v>100973</v>
      </c>
      <c r="L94" s="82">
        <v>11668</v>
      </c>
      <c r="M94" s="82">
        <v>39567</v>
      </c>
      <c r="N94" s="82">
        <v>12744</v>
      </c>
      <c r="O94" s="82">
        <v>11574</v>
      </c>
      <c r="P94" s="82">
        <v>73348</v>
      </c>
      <c r="Q94" s="82">
        <v>54233</v>
      </c>
      <c r="R94" s="82">
        <v>26288</v>
      </c>
      <c r="S94" s="82">
        <v>10502</v>
      </c>
      <c r="T94" s="82">
        <v>10450</v>
      </c>
      <c r="U94" s="82">
        <v>57631</v>
      </c>
      <c r="V94" s="82">
        <v>11702</v>
      </c>
      <c r="W94" s="82">
        <v>25556</v>
      </c>
      <c r="X94" s="82">
        <v>16338</v>
      </c>
      <c r="Y94" s="82">
        <v>12898</v>
      </c>
      <c r="Z94" s="82">
        <v>19392</v>
      </c>
      <c r="AA94" s="82">
        <v>30965</v>
      </c>
      <c r="AB94" s="82">
        <v>32048</v>
      </c>
      <c r="AC94" s="82">
        <v>10532</v>
      </c>
      <c r="AD94" s="82">
        <v>33255</v>
      </c>
      <c r="AE94" s="82">
        <v>3905</v>
      </c>
      <c r="AF94" s="82">
        <v>41011</v>
      </c>
      <c r="AG94" s="82">
        <v>16168</v>
      </c>
      <c r="AH94" s="82">
        <v>9843</v>
      </c>
      <c r="AI94" s="82">
        <v>821586</v>
      </c>
      <c r="AK94" s="82" t="s">
        <v>578</v>
      </c>
    </row>
    <row r="95" spans="1:37" x14ac:dyDescent="0.2">
      <c r="A95" s="254">
        <v>39173</v>
      </c>
      <c r="B95" s="82" t="s">
        <v>794</v>
      </c>
      <c r="C95" s="82">
        <v>11886</v>
      </c>
      <c r="D95" s="82">
        <v>38148</v>
      </c>
      <c r="E95" s="82">
        <v>10364</v>
      </c>
      <c r="F95" s="82">
        <v>5840</v>
      </c>
      <c r="G95" s="82">
        <v>29054</v>
      </c>
      <c r="H95" s="82">
        <v>7626</v>
      </c>
      <c r="I95" s="82">
        <v>12788</v>
      </c>
      <c r="J95" s="82">
        <v>33564</v>
      </c>
      <c r="K95" s="82">
        <v>101061</v>
      </c>
      <c r="L95" s="82">
        <v>11712</v>
      </c>
      <c r="M95" s="82">
        <v>39638</v>
      </c>
      <c r="N95" s="82">
        <v>12837</v>
      </c>
      <c r="O95" s="82">
        <v>11631</v>
      </c>
      <c r="P95" s="82">
        <v>73417</v>
      </c>
      <c r="Q95" s="82">
        <v>54351</v>
      </c>
      <c r="R95" s="82">
        <v>26400</v>
      </c>
      <c r="S95" s="82">
        <v>10563</v>
      </c>
      <c r="T95" s="82">
        <v>10511</v>
      </c>
      <c r="U95" s="82">
        <v>57705</v>
      </c>
      <c r="V95" s="82">
        <v>11706</v>
      </c>
      <c r="W95" s="82">
        <v>25639</v>
      </c>
      <c r="X95" s="82">
        <v>16389</v>
      </c>
      <c r="Y95" s="82">
        <v>12974</v>
      </c>
      <c r="Z95" s="82">
        <v>19382</v>
      </c>
      <c r="AA95" s="82">
        <v>31029</v>
      </c>
      <c r="AB95" s="82">
        <v>32021</v>
      </c>
      <c r="AC95" s="82">
        <v>10564</v>
      </c>
      <c r="AD95" s="82">
        <v>33398</v>
      </c>
      <c r="AE95" s="82">
        <v>3892</v>
      </c>
      <c r="AF95" s="82">
        <v>41181</v>
      </c>
      <c r="AG95" s="82">
        <v>16296</v>
      </c>
      <c r="AH95" s="82">
        <v>9905</v>
      </c>
      <c r="AI95" s="82">
        <v>823472</v>
      </c>
      <c r="AK95" s="82" t="s">
        <v>579</v>
      </c>
    </row>
    <row r="96" spans="1:37" x14ac:dyDescent="0.2">
      <c r="A96" s="254">
        <v>39203</v>
      </c>
      <c r="B96" s="82" t="s">
        <v>795</v>
      </c>
      <c r="C96" s="82">
        <v>11870</v>
      </c>
      <c r="D96" s="82">
        <v>38106</v>
      </c>
      <c r="E96" s="82">
        <v>10410</v>
      </c>
      <c r="F96" s="82">
        <v>5845</v>
      </c>
      <c r="G96" s="82">
        <v>29125</v>
      </c>
      <c r="H96" s="82">
        <v>7646</v>
      </c>
      <c r="I96" s="82">
        <v>12805</v>
      </c>
      <c r="J96" s="82">
        <v>33650</v>
      </c>
      <c r="K96" s="82">
        <v>101057</v>
      </c>
      <c r="L96" s="82">
        <v>11754</v>
      </c>
      <c r="M96" s="82">
        <v>39732</v>
      </c>
      <c r="N96" s="82">
        <v>12834</v>
      </c>
      <c r="O96" s="82">
        <v>11655</v>
      </c>
      <c r="P96" s="82">
        <v>73601</v>
      </c>
      <c r="Q96" s="82">
        <v>54380</v>
      </c>
      <c r="R96" s="82">
        <v>26513</v>
      </c>
      <c r="S96" s="82">
        <v>10612</v>
      </c>
      <c r="T96" s="82">
        <v>10483</v>
      </c>
      <c r="U96" s="82">
        <v>57827</v>
      </c>
      <c r="V96" s="82">
        <v>11736</v>
      </c>
      <c r="W96" s="82">
        <v>25775</v>
      </c>
      <c r="X96" s="82">
        <v>16462</v>
      </c>
      <c r="Y96" s="82">
        <v>13001</v>
      </c>
      <c r="Z96" s="82">
        <v>19471</v>
      </c>
      <c r="AA96" s="82">
        <v>31096</v>
      </c>
      <c r="AB96" s="82">
        <v>32161</v>
      </c>
      <c r="AC96" s="82">
        <v>10560</v>
      </c>
      <c r="AD96" s="82">
        <v>33461</v>
      </c>
      <c r="AE96" s="82">
        <v>3873</v>
      </c>
      <c r="AF96" s="82">
        <v>41261</v>
      </c>
      <c r="AG96" s="82">
        <v>16346</v>
      </c>
      <c r="AH96" s="82">
        <v>9928</v>
      </c>
      <c r="AI96" s="82">
        <v>825036</v>
      </c>
      <c r="AK96" s="82" t="s">
        <v>582</v>
      </c>
    </row>
    <row r="97" spans="1:37" x14ac:dyDescent="0.2">
      <c r="A97" s="254">
        <v>39234</v>
      </c>
      <c r="B97" s="82" t="s">
        <v>796</v>
      </c>
      <c r="C97" s="82">
        <v>11879</v>
      </c>
      <c r="D97" s="82">
        <v>38206</v>
      </c>
      <c r="E97" s="82">
        <v>10446</v>
      </c>
      <c r="F97" s="82">
        <v>5860</v>
      </c>
      <c r="G97" s="82">
        <v>29190</v>
      </c>
      <c r="H97" s="82">
        <v>7692</v>
      </c>
      <c r="I97" s="82">
        <v>12870</v>
      </c>
      <c r="J97" s="82">
        <v>33743</v>
      </c>
      <c r="K97" s="82">
        <v>101294</v>
      </c>
      <c r="L97" s="82">
        <v>11826</v>
      </c>
      <c r="M97" s="82">
        <v>39819</v>
      </c>
      <c r="N97" s="82">
        <v>12887</v>
      </c>
      <c r="O97" s="82">
        <v>11693</v>
      </c>
      <c r="P97" s="82">
        <v>73755</v>
      </c>
      <c r="Q97" s="82">
        <v>54446</v>
      </c>
      <c r="R97" s="82">
        <v>26590</v>
      </c>
      <c r="S97" s="82">
        <v>10637</v>
      </c>
      <c r="T97" s="82">
        <v>10509</v>
      </c>
      <c r="U97" s="82">
        <v>57987</v>
      </c>
      <c r="V97" s="82">
        <v>11784</v>
      </c>
      <c r="W97" s="82">
        <v>25983</v>
      </c>
      <c r="X97" s="82">
        <v>16575</v>
      </c>
      <c r="Y97" s="82">
        <v>13058</v>
      </c>
      <c r="Z97" s="82">
        <v>19551</v>
      </c>
      <c r="AA97" s="82">
        <v>31186</v>
      </c>
      <c r="AB97" s="82">
        <v>32223</v>
      </c>
      <c r="AC97" s="82">
        <v>10634</v>
      </c>
      <c r="AD97" s="82">
        <v>33583</v>
      </c>
      <c r="AE97" s="82">
        <v>3898</v>
      </c>
      <c r="AF97" s="82">
        <v>41284</v>
      </c>
      <c r="AG97" s="82">
        <v>16356</v>
      </c>
      <c r="AH97" s="82">
        <v>9943</v>
      </c>
      <c r="AI97" s="82">
        <v>827387</v>
      </c>
      <c r="AK97" s="82" t="s">
        <v>583</v>
      </c>
    </row>
    <row r="98" spans="1:37" x14ac:dyDescent="0.2">
      <c r="A98" s="254">
        <v>39264</v>
      </c>
      <c r="B98" s="82" t="s">
        <v>797</v>
      </c>
      <c r="C98" s="82">
        <v>11908</v>
      </c>
      <c r="D98" s="82">
        <v>38191</v>
      </c>
      <c r="E98" s="82">
        <v>10490</v>
      </c>
      <c r="F98" s="82">
        <v>5836</v>
      </c>
      <c r="G98" s="82">
        <v>29236</v>
      </c>
      <c r="H98" s="82">
        <v>7723</v>
      </c>
      <c r="I98" s="82">
        <v>12882</v>
      </c>
      <c r="J98" s="82">
        <v>33748</v>
      </c>
      <c r="K98" s="82">
        <v>101389</v>
      </c>
      <c r="L98" s="82">
        <v>11795</v>
      </c>
      <c r="M98" s="82">
        <v>39925</v>
      </c>
      <c r="N98" s="82">
        <v>12953</v>
      </c>
      <c r="O98" s="82">
        <v>11679</v>
      </c>
      <c r="P98" s="82">
        <v>73868</v>
      </c>
      <c r="Q98" s="82">
        <v>54576</v>
      </c>
      <c r="R98" s="82">
        <v>26646</v>
      </c>
      <c r="S98" s="82">
        <v>10601</v>
      </c>
      <c r="T98" s="82">
        <v>10533</v>
      </c>
      <c r="U98" s="82">
        <v>58030</v>
      </c>
      <c r="V98" s="82">
        <v>11770</v>
      </c>
      <c r="W98" s="82">
        <v>26105</v>
      </c>
      <c r="X98" s="82">
        <v>16638</v>
      </c>
      <c r="Y98" s="82">
        <v>13067</v>
      </c>
      <c r="Z98" s="82">
        <v>19636</v>
      </c>
      <c r="AA98" s="82">
        <v>31202</v>
      </c>
      <c r="AB98" s="82">
        <v>32228</v>
      </c>
      <c r="AC98" s="82">
        <v>10692</v>
      </c>
      <c r="AD98" s="82">
        <v>33551</v>
      </c>
      <c r="AE98" s="82">
        <v>3883</v>
      </c>
      <c r="AF98" s="82">
        <v>41316</v>
      </c>
      <c r="AG98" s="82">
        <v>16362</v>
      </c>
      <c r="AH98" s="82">
        <v>9917</v>
      </c>
      <c r="AI98" s="82">
        <v>828376</v>
      </c>
      <c r="AK98" s="82" t="s">
        <v>584</v>
      </c>
    </row>
    <row r="99" spans="1:37" x14ac:dyDescent="0.2">
      <c r="A99" s="254">
        <v>39295</v>
      </c>
      <c r="B99" s="82" t="s">
        <v>798</v>
      </c>
      <c r="C99" s="82">
        <v>11937</v>
      </c>
      <c r="D99" s="82">
        <v>38214</v>
      </c>
      <c r="E99" s="82">
        <v>10557</v>
      </c>
      <c r="F99" s="82">
        <v>5857</v>
      </c>
      <c r="G99" s="82">
        <v>29319</v>
      </c>
      <c r="H99" s="82">
        <v>7802</v>
      </c>
      <c r="I99" s="82">
        <v>12928</v>
      </c>
      <c r="J99" s="82">
        <v>33775</v>
      </c>
      <c r="K99" s="82">
        <v>101403</v>
      </c>
      <c r="L99" s="82">
        <v>11821</v>
      </c>
      <c r="M99" s="82">
        <v>39988</v>
      </c>
      <c r="N99" s="82">
        <v>13068</v>
      </c>
      <c r="O99" s="82">
        <v>11747</v>
      </c>
      <c r="P99" s="82">
        <v>73971</v>
      </c>
      <c r="Q99" s="82">
        <v>54682</v>
      </c>
      <c r="R99" s="82">
        <v>26690</v>
      </c>
      <c r="S99" s="82">
        <v>10639</v>
      </c>
      <c r="T99" s="82">
        <v>10513</v>
      </c>
      <c r="U99" s="82">
        <v>58108</v>
      </c>
      <c r="V99" s="82">
        <v>11841</v>
      </c>
      <c r="W99" s="82">
        <v>26191</v>
      </c>
      <c r="X99" s="82">
        <v>16663</v>
      </c>
      <c r="Y99" s="82">
        <v>13062</v>
      </c>
      <c r="Z99" s="82">
        <v>19677</v>
      </c>
      <c r="AA99" s="82">
        <v>31267</v>
      </c>
      <c r="AB99" s="82">
        <v>32305</v>
      </c>
      <c r="AC99" s="82">
        <v>10673</v>
      </c>
      <c r="AD99" s="82">
        <v>33632</v>
      </c>
      <c r="AE99" s="82">
        <v>3907</v>
      </c>
      <c r="AF99" s="82">
        <v>41374</v>
      </c>
      <c r="AG99" s="82">
        <v>16380</v>
      </c>
      <c r="AH99" s="82">
        <v>10038</v>
      </c>
      <c r="AI99" s="82">
        <v>830029</v>
      </c>
      <c r="AK99" s="82" t="s">
        <v>585</v>
      </c>
    </row>
    <row r="100" spans="1:37" x14ac:dyDescent="0.2">
      <c r="A100" s="254">
        <v>39326</v>
      </c>
      <c r="B100" s="82" t="s">
        <v>799</v>
      </c>
      <c r="C100" s="82">
        <v>11901</v>
      </c>
      <c r="D100" s="82">
        <v>38273</v>
      </c>
      <c r="E100" s="82">
        <v>10567</v>
      </c>
      <c r="F100" s="82">
        <v>5886</v>
      </c>
      <c r="G100" s="82">
        <v>29360</v>
      </c>
      <c r="H100" s="82">
        <v>7791</v>
      </c>
      <c r="I100" s="82">
        <v>12838</v>
      </c>
      <c r="J100" s="82">
        <v>33682</v>
      </c>
      <c r="K100" s="82">
        <v>101360</v>
      </c>
      <c r="L100" s="82">
        <v>11826</v>
      </c>
      <c r="M100" s="82">
        <v>39970</v>
      </c>
      <c r="N100" s="82">
        <v>13024</v>
      </c>
      <c r="O100" s="82">
        <v>11771</v>
      </c>
      <c r="P100" s="82">
        <v>74036</v>
      </c>
      <c r="Q100" s="82">
        <v>54747</v>
      </c>
      <c r="R100" s="82">
        <v>26725</v>
      </c>
      <c r="S100" s="82">
        <v>10651</v>
      </c>
      <c r="T100" s="82">
        <v>10468</v>
      </c>
      <c r="U100" s="82">
        <v>57991</v>
      </c>
      <c r="V100" s="82">
        <v>11924</v>
      </c>
      <c r="W100" s="82">
        <v>26142</v>
      </c>
      <c r="X100" s="82">
        <v>16672</v>
      </c>
      <c r="Y100" s="82">
        <v>12976</v>
      </c>
      <c r="Z100" s="82">
        <v>19669</v>
      </c>
      <c r="AA100" s="82">
        <v>31288</v>
      </c>
      <c r="AB100" s="82">
        <v>32264</v>
      </c>
      <c r="AC100" s="82">
        <v>10685</v>
      </c>
      <c r="AD100" s="82">
        <v>33579</v>
      </c>
      <c r="AE100" s="82">
        <v>3922</v>
      </c>
      <c r="AF100" s="82">
        <v>41197</v>
      </c>
      <c r="AG100" s="82">
        <v>16318</v>
      </c>
      <c r="AH100" s="82">
        <v>10011</v>
      </c>
      <c r="AI100" s="82">
        <v>829514</v>
      </c>
      <c r="AK100" s="82" t="s">
        <v>586</v>
      </c>
    </row>
    <row r="101" spans="1:37" x14ac:dyDescent="0.2">
      <c r="A101" s="254">
        <v>39356</v>
      </c>
      <c r="B101" s="82" t="s">
        <v>800</v>
      </c>
      <c r="C101" s="82">
        <v>11948</v>
      </c>
      <c r="D101" s="82">
        <v>38311</v>
      </c>
      <c r="E101" s="82">
        <v>10600</v>
      </c>
      <c r="F101" s="82">
        <v>5877</v>
      </c>
      <c r="G101" s="82">
        <v>29512</v>
      </c>
      <c r="H101" s="82">
        <v>7816</v>
      </c>
      <c r="I101" s="82">
        <v>12932</v>
      </c>
      <c r="J101" s="82">
        <v>33691</v>
      </c>
      <c r="K101" s="82">
        <v>101472</v>
      </c>
      <c r="L101" s="82">
        <v>11965</v>
      </c>
      <c r="M101" s="82">
        <v>40008</v>
      </c>
      <c r="N101" s="82">
        <v>13016</v>
      </c>
      <c r="O101" s="82">
        <v>11824</v>
      </c>
      <c r="P101" s="82">
        <v>74264</v>
      </c>
      <c r="Q101" s="82">
        <v>54917</v>
      </c>
      <c r="R101" s="82">
        <v>26863</v>
      </c>
      <c r="S101" s="82">
        <v>10708</v>
      </c>
      <c r="T101" s="82">
        <v>10515</v>
      </c>
      <c r="U101" s="82">
        <v>58144</v>
      </c>
      <c r="V101" s="82">
        <v>12012</v>
      </c>
      <c r="W101" s="82">
        <v>26239</v>
      </c>
      <c r="X101" s="82">
        <v>16791</v>
      </c>
      <c r="Y101" s="82">
        <v>13020</v>
      </c>
      <c r="Z101" s="82">
        <v>19689</v>
      </c>
      <c r="AA101" s="82">
        <v>31357</v>
      </c>
      <c r="AB101" s="82">
        <v>32394</v>
      </c>
      <c r="AC101" s="82">
        <v>10745</v>
      </c>
      <c r="AD101" s="82">
        <v>33606</v>
      </c>
      <c r="AE101" s="82">
        <v>3938</v>
      </c>
      <c r="AF101" s="82">
        <v>41381</v>
      </c>
      <c r="AG101" s="82">
        <v>16422</v>
      </c>
      <c r="AH101" s="82">
        <v>10085</v>
      </c>
      <c r="AI101" s="82">
        <v>832062</v>
      </c>
      <c r="AK101" s="82" t="s">
        <v>587</v>
      </c>
    </row>
    <row r="102" spans="1:37" x14ac:dyDescent="0.2">
      <c r="A102" s="254">
        <v>39387</v>
      </c>
      <c r="B102" s="82" t="s">
        <v>801</v>
      </c>
      <c r="C102" s="82">
        <v>11978</v>
      </c>
      <c r="D102" s="82">
        <v>38270</v>
      </c>
      <c r="E102" s="82">
        <v>10602</v>
      </c>
      <c r="F102" s="82">
        <v>5879</v>
      </c>
      <c r="G102" s="82">
        <v>29548</v>
      </c>
      <c r="H102" s="82">
        <v>7776</v>
      </c>
      <c r="I102" s="82">
        <v>12903</v>
      </c>
      <c r="J102" s="82">
        <v>33672</v>
      </c>
      <c r="K102" s="82">
        <v>101328</v>
      </c>
      <c r="L102" s="82">
        <v>11984</v>
      </c>
      <c r="M102" s="82">
        <v>39955</v>
      </c>
      <c r="N102" s="82">
        <v>13013</v>
      </c>
      <c r="O102" s="82">
        <v>11812</v>
      </c>
      <c r="P102" s="82">
        <v>74212</v>
      </c>
      <c r="Q102" s="82">
        <v>54968</v>
      </c>
      <c r="R102" s="82">
        <v>26903</v>
      </c>
      <c r="S102" s="82">
        <v>10716</v>
      </c>
      <c r="T102" s="82">
        <v>10517</v>
      </c>
      <c r="U102" s="82">
        <v>58118</v>
      </c>
      <c r="V102" s="82">
        <v>12021</v>
      </c>
      <c r="W102" s="82">
        <v>26260</v>
      </c>
      <c r="X102" s="82">
        <v>16817</v>
      </c>
      <c r="Y102" s="82">
        <v>13069</v>
      </c>
      <c r="Z102" s="82">
        <v>19765</v>
      </c>
      <c r="AA102" s="82">
        <v>31406</v>
      </c>
      <c r="AB102" s="82">
        <v>32324</v>
      </c>
      <c r="AC102" s="82">
        <v>10694</v>
      </c>
      <c r="AD102" s="82">
        <v>33605</v>
      </c>
      <c r="AE102" s="82">
        <v>3949</v>
      </c>
      <c r="AF102" s="82">
        <v>41460</v>
      </c>
      <c r="AG102" s="82">
        <v>16375</v>
      </c>
      <c r="AH102" s="82">
        <v>10057</v>
      </c>
      <c r="AI102" s="82">
        <v>831956</v>
      </c>
      <c r="AK102" s="82" t="s">
        <v>588</v>
      </c>
    </row>
    <row r="103" spans="1:37" x14ac:dyDescent="0.2">
      <c r="A103" s="254">
        <v>39417</v>
      </c>
      <c r="B103" s="82" t="s">
        <v>802</v>
      </c>
      <c r="C103" s="82">
        <v>11890</v>
      </c>
      <c r="D103" s="82">
        <v>38090</v>
      </c>
      <c r="E103" s="82">
        <v>10511</v>
      </c>
      <c r="F103" s="82">
        <v>5864</v>
      </c>
      <c r="G103" s="82">
        <v>29454</v>
      </c>
      <c r="H103" s="82">
        <v>7728</v>
      </c>
      <c r="I103" s="82">
        <v>12824</v>
      </c>
      <c r="J103" s="82">
        <v>33560</v>
      </c>
      <c r="K103" s="82">
        <v>100998</v>
      </c>
      <c r="L103" s="82">
        <v>11901</v>
      </c>
      <c r="M103" s="82">
        <v>39680</v>
      </c>
      <c r="N103" s="82">
        <v>12948</v>
      </c>
      <c r="O103" s="82">
        <v>11782</v>
      </c>
      <c r="P103" s="82">
        <v>73894</v>
      </c>
      <c r="Q103" s="82">
        <v>54698</v>
      </c>
      <c r="R103" s="82">
        <v>26772</v>
      </c>
      <c r="S103" s="82">
        <v>10632</v>
      </c>
      <c r="T103" s="82">
        <v>10421</v>
      </c>
      <c r="U103" s="82">
        <v>57924</v>
      </c>
      <c r="V103" s="82">
        <v>11924</v>
      </c>
      <c r="W103" s="82">
        <v>26022</v>
      </c>
      <c r="X103" s="82">
        <v>16702</v>
      </c>
      <c r="Y103" s="82">
        <v>13019</v>
      </c>
      <c r="Z103" s="82">
        <v>19654</v>
      </c>
      <c r="AA103" s="82">
        <v>31291</v>
      </c>
      <c r="AB103" s="82">
        <v>32189</v>
      </c>
      <c r="AC103" s="82">
        <v>10657</v>
      </c>
      <c r="AD103" s="82">
        <v>33501</v>
      </c>
      <c r="AE103" s="82">
        <v>3920</v>
      </c>
      <c r="AF103" s="82">
        <v>41101</v>
      </c>
      <c r="AG103" s="82">
        <v>16309</v>
      </c>
      <c r="AH103" s="82">
        <v>9973</v>
      </c>
      <c r="AI103" s="82">
        <v>827833</v>
      </c>
      <c r="AK103" s="82" t="s">
        <v>580</v>
      </c>
    </row>
    <row r="104" spans="1:37" x14ac:dyDescent="0.2">
      <c r="A104" s="254">
        <v>39448</v>
      </c>
      <c r="B104" s="82" t="s">
        <v>969</v>
      </c>
      <c r="C104" s="82">
        <v>11857</v>
      </c>
      <c r="D104" s="82">
        <v>38005</v>
      </c>
      <c r="E104" s="82">
        <v>10558</v>
      </c>
      <c r="F104" s="82">
        <v>5843</v>
      </c>
      <c r="G104" s="82">
        <v>29431</v>
      </c>
      <c r="H104" s="82">
        <v>7756</v>
      </c>
      <c r="I104" s="82">
        <v>12822</v>
      </c>
      <c r="J104" s="82">
        <v>33494</v>
      </c>
      <c r="K104" s="82">
        <v>100611</v>
      </c>
      <c r="L104" s="82">
        <v>11893</v>
      </c>
      <c r="M104" s="82">
        <v>39531</v>
      </c>
      <c r="N104" s="82">
        <v>12887</v>
      </c>
      <c r="O104" s="82">
        <v>11733</v>
      </c>
      <c r="P104" s="82">
        <v>73677</v>
      </c>
      <c r="Q104" s="82">
        <v>54577</v>
      </c>
      <c r="R104" s="82">
        <v>26666</v>
      </c>
      <c r="S104" s="82">
        <v>10597</v>
      </c>
      <c r="T104" s="82">
        <v>10472</v>
      </c>
      <c r="U104" s="82">
        <v>57748</v>
      </c>
      <c r="V104" s="82">
        <v>11840</v>
      </c>
      <c r="W104" s="82">
        <v>25917</v>
      </c>
      <c r="X104" s="82">
        <v>16716</v>
      </c>
      <c r="Y104" s="82">
        <v>12951</v>
      </c>
      <c r="Z104" s="82">
        <v>19664</v>
      </c>
      <c r="AA104" s="82">
        <v>31245</v>
      </c>
      <c r="AB104" s="82">
        <v>32067</v>
      </c>
      <c r="AC104" s="82">
        <v>10639</v>
      </c>
      <c r="AD104" s="82">
        <v>33443</v>
      </c>
      <c r="AE104" s="82">
        <v>3859</v>
      </c>
      <c r="AF104" s="82">
        <v>41073</v>
      </c>
      <c r="AG104" s="82">
        <v>16293</v>
      </c>
      <c r="AH104" s="82">
        <v>9985</v>
      </c>
      <c r="AI104" s="82">
        <v>825850</v>
      </c>
      <c r="AJ104" s="82">
        <v>2008</v>
      </c>
      <c r="AK104" s="82" t="s">
        <v>581</v>
      </c>
    </row>
    <row r="105" spans="1:37" x14ac:dyDescent="0.2">
      <c r="A105" s="254">
        <v>39479</v>
      </c>
      <c r="B105" s="82" t="s">
        <v>803</v>
      </c>
      <c r="C105" s="82">
        <v>11899</v>
      </c>
      <c r="D105" s="82">
        <v>37791</v>
      </c>
      <c r="E105" s="82">
        <v>10581</v>
      </c>
      <c r="F105" s="82">
        <v>5860</v>
      </c>
      <c r="G105" s="82">
        <v>29450</v>
      </c>
      <c r="H105" s="82">
        <v>7750</v>
      </c>
      <c r="I105" s="82">
        <v>12892</v>
      </c>
      <c r="J105" s="82">
        <v>33578</v>
      </c>
      <c r="K105" s="82">
        <v>100417</v>
      </c>
      <c r="L105" s="82">
        <v>11942</v>
      </c>
      <c r="M105" s="82">
        <v>39609</v>
      </c>
      <c r="N105" s="82">
        <v>12893</v>
      </c>
      <c r="O105" s="82">
        <v>11770</v>
      </c>
      <c r="P105" s="82">
        <v>73804</v>
      </c>
      <c r="Q105" s="82">
        <v>54579</v>
      </c>
      <c r="R105" s="82">
        <v>26887</v>
      </c>
      <c r="S105" s="82">
        <v>10621</v>
      </c>
      <c r="T105" s="82">
        <v>10492</v>
      </c>
      <c r="U105" s="82">
        <v>57725</v>
      </c>
      <c r="V105" s="82">
        <v>11880</v>
      </c>
      <c r="W105" s="82">
        <v>25962</v>
      </c>
      <c r="X105" s="82">
        <v>16801</v>
      </c>
      <c r="Y105" s="82">
        <v>12961</v>
      </c>
      <c r="Z105" s="82">
        <v>19698</v>
      </c>
      <c r="AA105" s="82">
        <v>31273</v>
      </c>
      <c r="AB105" s="82">
        <v>32097</v>
      </c>
      <c r="AC105" s="82">
        <v>10701</v>
      </c>
      <c r="AD105" s="82">
        <v>33462</v>
      </c>
      <c r="AE105" s="82">
        <v>3855</v>
      </c>
      <c r="AF105" s="82">
        <v>41327</v>
      </c>
      <c r="AG105" s="82">
        <v>16333</v>
      </c>
      <c r="AH105" s="82">
        <v>9993</v>
      </c>
      <c r="AI105" s="82">
        <v>826883</v>
      </c>
      <c r="AK105" s="82" t="s">
        <v>541</v>
      </c>
    </row>
    <row r="106" spans="1:37" x14ac:dyDescent="0.2">
      <c r="A106" s="254">
        <v>39508</v>
      </c>
      <c r="B106" s="82" t="s">
        <v>804</v>
      </c>
      <c r="C106" s="82">
        <v>11908</v>
      </c>
      <c r="D106" s="82">
        <v>37566</v>
      </c>
      <c r="E106" s="82">
        <v>10633</v>
      </c>
      <c r="F106" s="82">
        <v>5836</v>
      </c>
      <c r="G106" s="82">
        <v>29443</v>
      </c>
      <c r="H106" s="82">
        <v>7739</v>
      </c>
      <c r="I106" s="82">
        <v>12887</v>
      </c>
      <c r="J106" s="82">
        <v>33642</v>
      </c>
      <c r="K106" s="82">
        <v>100365</v>
      </c>
      <c r="L106" s="82">
        <v>11969</v>
      </c>
      <c r="M106" s="82">
        <v>39545</v>
      </c>
      <c r="N106" s="82">
        <v>12870</v>
      </c>
      <c r="O106" s="82">
        <v>11791</v>
      </c>
      <c r="P106" s="82">
        <v>73710</v>
      </c>
      <c r="Q106" s="82">
        <v>54425</v>
      </c>
      <c r="R106" s="82">
        <v>26961</v>
      </c>
      <c r="S106" s="82">
        <v>10582</v>
      </c>
      <c r="T106" s="82">
        <v>10452</v>
      </c>
      <c r="U106" s="82">
        <v>57617</v>
      </c>
      <c r="V106" s="82">
        <v>11847</v>
      </c>
      <c r="W106" s="82">
        <v>25860</v>
      </c>
      <c r="X106" s="82">
        <v>16792</v>
      </c>
      <c r="Y106" s="82">
        <v>12932</v>
      </c>
      <c r="Z106" s="82">
        <v>19620</v>
      </c>
      <c r="AA106" s="82">
        <v>31281</v>
      </c>
      <c r="AB106" s="82">
        <v>32114</v>
      </c>
      <c r="AC106" s="82">
        <v>10661</v>
      </c>
      <c r="AD106" s="82">
        <v>33524</v>
      </c>
      <c r="AE106" s="82">
        <v>3833</v>
      </c>
      <c r="AF106" s="82">
        <v>41203</v>
      </c>
      <c r="AG106" s="82">
        <v>16361</v>
      </c>
      <c r="AH106" s="82">
        <v>9931</v>
      </c>
      <c r="AI106" s="82">
        <v>825900</v>
      </c>
      <c r="AK106" s="82" t="s">
        <v>578</v>
      </c>
    </row>
    <row r="107" spans="1:37" x14ac:dyDescent="0.2">
      <c r="A107" s="254">
        <v>39539</v>
      </c>
      <c r="B107" s="82" t="s">
        <v>805</v>
      </c>
      <c r="C107" s="82">
        <v>11928</v>
      </c>
      <c r="D107" s="82">
        <v>37473</v>
      </c>
      <c r="E107" s="82">
        <v>10653</v>
      </c>
      <c r="F107" s="82">
        <v>5840</v>
      </c>
      <c r="G107" s="82">
        <v>29487</v>
      </c>
      <c r="H107" s="82">
        <v>7755</v>
      </c>
      <c r="I107" s="82">
        <v>12949</v>
      </c>
      <c r="J107" s="82">
        <v>33623</v>
      </c>
      <c r="K107" s="82">
        <v>100230</v>
      </c>
      <c r="L107" s="82">
        <v>11998</v>
      </c>
      <c r="M107" s="82">
        <v>39636</v>
      </c>
      <c r="N107" s="82">
        <v>12911</v>
      </c>
      <c r="O107" s="82">
        <v>11784</v>
      </c>
      <c r="P107" s="82">
        <v>73891</v>
      </c>
      <c r="Q107" s="82">
        <v>54550</v>
      </c>
      <c r="R107" s="82">
        <v>27096</v>
      </c>
      <c r="S107" s="82">
        <v>10604</v>
      </c>
      <c r="T107" s="82">
        <v>10495</v>
      </c>
      <c r="U107" s="82">
        <v>57706</v>
      </c>
      <c r="V107" s="82">
        <v>11795</v>
      </c>
      <c r="W107" s="82">
        <v>25900</v>
      </c>
      <c r="X107" s="82">
        <v>16863</v>
      </c>
      <c r="Y107" s="82">
        <v>12932</v>
      </c>
      <c r="Z107" s="82">
        <v>19636</v>
      </c>
      <c r="AA107" s="82">
        <v>31441</v>
      </c>
      <c r="AB107" s="82">
        <v>32234</v>
      </c>
      <c r="AC107" s="82">
        <v>10651</v>
      </c>
      <c r="AD107" s="82">
        <v>33603</v>
      </c>
      <c r="AE107" s="82">
        <v>3863</v>
      </c>
      <c r="AF107" s="82">
        <v>41283</v>
      </c>
      <c r="AG107" s="82">
        <v>16482</v>
      </c>
      <c r="AH107" s="82">
        <v>9954</v>
      </c>
      <c r="AI107" s="82">
        <v>827246</v>
      </c>
      <c r="AK107" s="82" t="s">
        <v>579</v>
      </c>
    </row>
    <row r="108" spans="1:37" x14ac:dyDescent="0.2">
      <c r="A108" s="254">
        <v>39569</v>
      </c>
      <c r="B108" s="82" t="s">
        <v>806</v>
      </c>
      <c r="C108" s="82">
        <v>11905</v>
      </c>
      <c r="D108" s="82">
        <v>37523</v>
      </c>
      <c r="E108" s="82">
        <v>10707</v>
      </c>
      <c r="F108" s="82">
        <v>5888</v>
      </c>
      <c r="G108" s="82">
        <v>29631</v>
      </c>
      <c r="H108" s="82">
        <v>7768</v>
      </c>
      <c r="I108" s="82">
        <v>12947</v>
      </c>
      <c r="J108" s="82">
        <v>33602</v>
      </c>
      <c r="K108" s="82">
        <v>100145</v>
      </c>
      <c r="L108" s="82">
        <v>12037</v>
      </c>
      <c r="M108" s="82">
        <v>39768</v>
      </c>
      <c r="N108" s="82">
        <v>12953</v>
      </c>
      <c r="O108" s="82">
        <v>11817</v>
      </c>
      <c r="P108" s="82">
        <v>73983</v>
      </c>
      <c r="Q108" s="82">
        <v>54748</v>
      </c>
      <c r="R108" s="82">
        <v>27171</v>
      </c>
      <c r="S108" s="82">
        <v>10631</v>
      </c>
      <c r="T108" s="82">
        <v>10521</v>
      </c>
      <c r="U108" s="82">
        <v>57848</v>
      </c>
      <c r="V108" s="82">
        <v>11792</v>
      </c>
      <c r="W108" s="82">
        <v>26034</v>
      </c>
      <c r="X108" s="82">
        <v>16942</v>
      </c>
      <c r="Y108" s="82">
        <v>12990</v>
      </c>
      <c r="Z108" s="82">
        <v>19650</v>
      </c>
      <c r="AA108" s="82">
        <v>31439</v>
      </c>
      <c r="AB108" s="82">
        <v>32334</v>
      </c>
      <c r="AC108" s="82">
        <v>10627</v>
      </c>
      <c r="AD108" s="82">
        <v>33540</v>
      </c>
      <c r="AE108" s="82">
        <v>3860</v>
      </c>
      <c r="AF108" s="82">
        <v>41341</v>
      </c>
      <c r="AG108" s="82">
        <v>16538</v>
      </c>
      <c r="AH108" s="82">
        <v>9958</v>
      </c>
      <c r="AI108" s="82">
        <v>828638</v>
      </c>
      <c r="AK108" s="82" t="s">
        <v>582</v>
      </c>
    </row>
    <row r="109" spans="1:37" x14ac:dyDescent="0.2">
      <c r="A109" s="254">
        <v>39600</v>
      </c>
      <c r="B109" s="82" t="s">
        <v>807</v>
      </c>
      <c r="C109" s="82">
        <v>11940</v>
      </c>
      <c r="D109" s="82">
        <v>37555</v>
      </c>
      <c r="E109" s="82">
        <v>10741</v>
      </c>
      <c r="F109" s="82">
        <v>5907</v>
      </c>
      <c r="G109" s="82">
        <v>29715</v>
      </c>
      <c r="H109" s="82">
        <v>7781</v>
      </c>
      <c r="I109" s="82">
        <v>13012</v>
      </c>
      <c r="J109" s="82">
        <v>33628</v>
      </c>
      <c r="K109" s="82">
        <v>100116</v>
      </c>
      <c r="L109" s="82">
        <v>12057</v>
      </c>
      <c r="M109" s="82">
        <v>39791</v>
      </c>
      <c r="N109" s="82">
        <v>12933</v>
      </c>
      <c r="O109" s="82">
        <v>11853</v>
      </c>
      <c r="P109" s="82">
        <v>74327</v>
      </c>
      <c r="Q109" s="82">
        <v>54853</v>
      </c>
      <c r="R109" s="82">
        <v>27198</v>
      </c>
      <c r="S109" s="82">
        <v>10631</v>
      </c>
      <c r="T109" s="82">
        <v>10588</v>
      </c>
      <c r="U109" s="82">
        <v>57976</v>
      </c>
      <c r="V109" s="82">
        <v>11821</v>
      </c>
      <c r="W109" s="82">
        <v>26110</v>
      </c>
      <c r="X109" s="82">
        <v>17001</v>
      </c>
      <c r="Y109" s="82">
        <v>13048</v>
      </c>
      <c r="Z109" s="82">
        <v>19684</v>
      </c>
      <c r="AA109" s="82">
        <v>31500</v>
      </c>
      <c r="AB109" s="82">
        <v>32478</v>
      </c>
      <c r="AC109" s="82">
        <v>10667</v>
      </c>
      <c r="AD109" s="82">
        <v>33663</v>
      </c>
      <c r="AE109" s="82">
        <v>3856</v>
      </c>
      <c r="AF109" s="82">
        <v>41441</v>
      </c>
      <c r="AG109" s="82">
        <v>16621</v>
      </c>
      <c r="AH109" s="82">
        <v>9987</v>
      </c>
      <c r="AI109" s="82">
        <v>830479</v>
      </c>
      <c r="AK109" s="82" t="s">
        <v>583</v>
      </c>
    </row>
    <row r="110" spans="1:37" x14ac:dyDescent="0.2">
      <c r="A110" s="254">
        <v>39630</v>
      </c>
      <c r="B110" s="82" t="s">
        <v>808</v>
      </c>
      <c r="C110" s="82">
        <v>11927</v>
      </c>
      <c r="D110" s="82">
        <v>37708</v>
      </c>
      <c r="E110" s="82">
        <v>10808</v>
      </c>
      <c r="F110" s="82">
        <v>5924</v>
      </c>
      <c r="G110" s="82">
        <v>29771</v>
      </c>
      <c r="H110" s="82">
        <v>7802</v>
      </c>
      <c r="I110" s="82">
        <v>13043</v>
      </c>
      <c r="J110" s="82">
        <v>33658</v>
      </c>
      <c r="K110" s="82">
        <v>100160</v>
      </c>
      <c r="L110" s="82">
        <v>12023</v>
      </c>
      <c r="M110" s="82">
        <v>39726</v>
      </c>
      <c r="N110" s="82">
        <v>12937</v>
      </c>
      <c r="O110" s="82">
        <v>11875</v>
      </c>
      <c r="P110" s="82">
        <v>74448</v>
      </c>
      <c r="Q110" s="82">
        <v>55030</v>
      </c>
      <c r="R110" s="82">
        <v>27276</v>
      </c>
      <c r="S110" s="82">
        <v>10622</v>
      </c>
      <c r="T110" s="82">
        <v>10688</v>
      </c>
      <c r="U110" s="82">
        <v>58180</v>
      </c>
      <c r="V110" s="82">
        <v>11921</v>
      </c>
      <c r="W110" s="82">
        <v>26259</v>
      </c>
      <c r="X110" s="82">
        <v>17038</v>
      </c>
      <c r="Y110" s="82">
        <v>13029</v>
      </c>
      <c r="Z110" s="82">
        <v>19723</v>
      </c>
      <c r="AA110" s="82">
        <v>31620</v>
      </c>
      <c r="AB110" s="82">
        <v>32472</v>
      </c>
      <c r="AC110" s="82">
        <v>10715</v>
      </c>
      <c r="AD110" s="82">
        <v>33618</v>
      </c>
      <c r="AE110" s="82">
        <v>3862</v>
      </c>
      <c r="AF110" s="82">
        <v>41388</v>
      </c>
      <c r="AG110" s="82">
        <v>16660</v>
      </c>
      <c r="AH110" s="82">
        <v>9962</v>
      </c>
      <c r="AI110" s="82">
        <v>831873</v>
      </c>
      <c r="AK110" s="82" t="s">
        <v>584</v>
      </c>
    </row>
    <row r="111" spans="1:37" x14ac:dyDescent="0.2">
      <c r="A111" s="254">
        <v>39661</v>
      </c>
      <c r="B111" s="82" t="s">
        <v>809</v>
      </c>
      <c r="C111" s="82">
        <v>11954</v>
      </c>
      <c r="D111" s="82">
        <v>37616</v>
      </c>
      <c r="E111" s="82">
        <v>10807</v>
      </c>
      <c r="F111" s="82">
        <v>5916</v>
      </c>
      <c r="G111" s="82">
        <v>29748</v>
      </c>
      <c r="H111" s="82">
        <v>7794</v>
      </c>
      <c r="I111" s="82">
        <v>13071</v>
      </c>
      <c r="J111" s="82">
        <v>33593</v>
      </c>
      <c r="K111" s="82">
        <v>100219</v>
      </c>
      <c r="L111" s="82">
        <v>12019</v>
      </c>
      <c r="M111" s="82">
        <v>39730</v>
      </c>
      <c r="N111" s="82">
        <v>12920</v>
      </c>
      <c r="O111" s="82">
        <v>11873</v>
      </c>
      <c r="P111" s="82">
        <v>74387</v>
      </c>
      <c r="Q111" s="82">
        <v>55092</v>
      </c>
      <c r="R111" s="82">
        <v>27291</v>
      </c>
      <c r="S111" s="82">
        <v>10628</v>
      </c>
      <c r="T111" s="82">
        <v>10705</v>
      </c>
      <c r="U111" s="82">
        <v>58209</v>
      </c>
      <c r="V111" s="82">
        <v>11869</v>
      </c>
      <c r="W111" s="82">
        <v>26268</v>
      </c>
      <c r="X111" s="82">
        <v>17122</v>
      </c>
      <c r="Y111" s="82">
        <v>12968</v>
      </c>
      <c r="Z111" s="82">
        <v>19744</v>
      </c>
      <c r="AA111" s="82">
        <v>31649</v>
      </c>
      <c r="AB111" s="82">
        <v>32445</v>
      </c>
      <c r="AC111" s="82">
        <v>10717</v>
      </c>
      <c r="AD111" s="82">
        <v>33614</v>
      </c>
      <c r="AE111" s="82">
        <v>3841</v>
      </c>
      <c r="AF111" s="82">
        <v>41381</v>
      </c>
      <c r="AG111" s="82">
        <v>16640</v>
      </c>
      <c r="AH111" s="82">
        <v>10006</v>
      </c>
      <c r="AI111" s="82">
        <v>831836</v>
      </c>
      <c r="AK111" s="82" t="s">
        <v>585</v>
      </c>
    </row>
    <row r="112" spans="1:37" x14ac:dyDescent="0.2">
      <c r="A112" s="254">
        <v>39692</v>
      </c>
      <c r="B112" s="82" t="s">
        <v>810</v>
      </c>
      <c r="C112" s="82">
        <v>11955</v>
      </c>
      <c r="D112" s="82">
        <v>37450</v>
      </c>
      <c r="E112" s="82">
        <v>10735</v>
      </c>
      <c r="F112" s="82">
        <v>5957</v>
      </c>
      <c r="G112" s="82">
        <v>29766</v>
      </c>
      <c r="H112" s="82">
        <v>7836</v>
      </c>
      <c r="I112" s="82">
        <v>13168</v>
      </c>
      <c r="J112" s="82">
        <v>33567</v>
      </c>
      <c r="K112" s="82">
        <v>100396</v>
      </c>
      <c r="L112" s="82">
        <v>12015</v>
      </c>
      <c r="M112" s="82">
        <v>39620</v>
      </c>
      <c r="N112" s="82">
        <v>12858</v>
      </c>
      <c r="O112" s="82">
        <v>11849</v>
      </c>
      <c r="P112" s="82">
        <v>74330</v>
      </c>
      <c r="Q112" s="82">
        <v>55201</v>
      </c>
      <c r="R112" s="82">
        <v>27227</v>
      </c>
      <c r="S112" s="82">
        <v>10621</v>
      </c>
      <c r="T112" s="82">
        <v>10723</v>
      </c>
      <c r="U112" s="82">
        <v>58285</v>
      </c>
      <c r="V112" s="82">
        <v>11867</v>
      </c>
      <c r="W112" s="82">
        <v>26269</v>
      </c>
      <c r="X112" s="82">
        <v>17090</v>
      </c>
      <c r="Y112" s="82">
        <v>12996</v>
      </c>
      <c r="Z112" s="82">
        <v>19699</v>
      </c>
      <c r="AA112" s="82">
        <v>31598</v>
      </c>
      <c r="AB112" s="82">
        <v>32434</v>
      </c>
      <c r="AC112" s="82">
        <v>10641</v>
      </c>
      <c r="AD112" s="82">
        <v>33632</v>
      </c>
      <c r="AE112" s="82">
        <v>3840</v>
      </c>
      <c r="AF112" s="82">
        <v>41395</v>
      </c>
      <c r="AG112" s="82">
        <v>16696</v>
      </c>
      <c r="AH112" s="82">
        <v>9979</v>
      </c>
      <c r="AI112" s="82">
        <v>831695</v>
      </c>
      <c r="AK112" s="82" t="s">
        <v>586</v>
      </c>
    </row>
    <row r="113" spans="1:37" x14ac:dyDescent="0.2">
      <c r="A113" s="254">
        <v>39722</v>
      </c>
      <c r="B113" s="82" t="s">
        <v>811</v>
      </c>
      <c r="C113" s="82">
        <v>11977</v>
      </c>
      <c r="D113" s="82">
        <v>37413</v>
      </c>
      <c r="E113" s="82">
        <v>10770</v>
      </c>
      <c r="F113" s="82">
        <v>5978</v>
      </c>
      <c r="G113" s="82">
        <v>29681</v>
      </c>
      <c r="H113" s="82">
        <v>7856</v>
      </c>
      <c r="I113" s="82">
        <v>13273</v>
      </c>
      <c r="J113" s="82">
        <v>33513</v>
      </c>
      <c r="K113" s="82">
        <v>100591</v>
      </c>
      <c r="L113" s="82">
        <v>12059</v>
      </c>
      <c r="M113" s="82">
        <v>39657</v>
      </c>
      <c r="N113" s="82">
        <v>12805</v>
      </c>
      <c r="O113" s="82">
        <v>11911</v>
      </c>
      <c r="P113" s="82">
        <v>74501</v>
      </c>
      <c r="Q113" s="82">
        <v>55377</v>
      </c>
      <c r="R113" s="82">
        <v>27231</v>
      </c>
      <c r="S113" s="82">
        <v>10591</v>
      </c>
      <c r="T113" s="82">
        <v>10740</v>
      </c>
      <c r="U113" s="82">
        <v>58337</v>
      </c>
      <c r="V113" s="82">
        <v>11875</v>
      </c>
      <c r="W113" s="82">
        <v>26249</v>
      </c>
      <c r="X113" s="82">
        <v>17132</v>
      </c>
      <c r="Y113" s="82">
        <v>12981</v>
      </c>
      <c r="Z113" s="82">
        <v>19760</v>
      </c>
      <c r="AA113" s="82">
        <v>31647</v>
      </c>
      <c r="AB113" s="82">
        <v>32428</v>
      </c>
      <c r="AC113" s="82">
        <v>10647</v>
      </c>
      <c r="AD113" s="82">
        <v>33602</v>
      </c>
      <c r="AE113" s="82">
        <v>3840</v>
      </c>
      <c r="AF113" s="82">
        <v>41267</v>
      </c>
      <c r="AG113" s="82">
        <v>16756</v>
      </c>
      <c r="AH113" s="82">
        <v>10002</v>
      </c>
      <c r="AI113" s="82">
        <v>832447</v>
      </c>
      <c r="AK113" s="82" t="s">
        <v>587</v>
      </c>
    </row>
    <row r="114" spans="1:37" x14ac:dyDescent="0.2">
      <c r="A114" s="254">
        <v>39753</v>
      </c>
      <c r="B114" s="82" t="s">
        <v>812</v>
      </c>
      <c r="C114" s="82">
        <v>11979</v>
      </c>
      <c r="D114" s="82">
        <v>37184</v>
      </c>
      <c r="E114" s="82">
        <v>10771</v>
      </c>
      <c r="F114" s="82">
        <v>6009</v>
      </c>
      <c r="G114" s="82">
        <v>29679</v>
      </c>
      <c r="H114" s="82">
        <v>7865</v>
      </c>
      <c r="I114" s="82">
        <v>13262</v>
      </c>
      <c r="J114" s="82">
        <v>33385</v>
      </c>
      <c r="K114" s="82">
        <v>100491</v>
      </c>
      <c r="L114" s="82">
        <v>12032</v>
      </c>
      <c r="M114" s="82">
        <v>39733</v>
      </c>
      <c r="N114" s="82">
        <v>12827</v>
      </c>
      <c r="O114" s="82">
        <v>11887</v>
      </c>
      <c r="P114" s="82">
        <v>74446</v>
      </c>
      <c r="Q114" s="82">
        <v>55402</v>
      </c>
      <c r="R114" s="82">
        <v>27198</v>
      </c>
      <c r="S114" s="82">
        <v>10586</v>
      </c>
      <c r="T114" s="82">
        <v>10786</v>
      </c>
      <c r="U114" s="82">
        <v>58228</v>
      </c>
      <c r="V114" s="82">
        <v>11842</v>
      </c>
      <c r="W114" s="82">
        <v>26214</v>
      </c>
      <c r="X114" s="82">
        <v>17061</v>
      </c>
      <c r="Y114" s="82">
        <v>12994</v>
      </c>
      <c r="Z114" s="82">
        <v>19793</v>
      </c>
      <c r="AA114" s="82">
        <v>31602</v>
      </c>
      <c r="AB114" s="82">
        <v>32438</v>
      </c>
      <c r="AC114" s="82">
        <v>10692</v>
      </c>
      <c r="AD114" s="82">
        <v>33520</v>
      </c>
      <c r="AE114" s="82">
        <v>3851</v>
      </c>
      <c r="AF114" s="82">
        <v>41280</v>
      </c>
      <c r="AG114" s="82">
        <v>16770</v>
      </c>
      <c r="AH114" s="82">
        <v>10028</v>
      </c>
      <c r="AI114" s="82">
        <v>831835</v>
      </c>
      <c r="AK114" s="82" t="s">
        <v>588</v>
      </c>
    </row>
    <row r="115" spans="1:37" x14ac:dyDescent="0.2">
      <c r="A115" s="254">
        <v>39783</v>
      </c>
      <c r="B115" s="82" t="s">
        <v>813</v>
      </c>
      <c r="C115" s="82">
        <v>11935</v>
      </c>
      <c r="D115" s="82">
        <v>36958</v>
      </c>
      <c r="E115" s="82">
        <v>10684</v>
      </c>
      <c r="F115" s="82">
        <v>5981</v>
      </c>
      <c r="G115" s="82">
        <v>29554</v>
      </c>
      <c r="H115" s="82">
        <v>7821</v>
      </c>
      <c r="I115" s="82">
        <v>13214</v>
      </c>
      <c r="J115" s="82">
        <v>33102</v>
      </c>
      <c r="K115" s="82">
        <v>100415</v>
      </c>
      <c r="L115" s="82">
        <v>11976</v>
      </c>
      <c r="M115" s="82">
        <v>39552</v>
      </c>
      <c r="N115" s="82">
        <v>12774</v>
      </c>
      <c r="O115" s="82">
        <v>11867</v>
      </c>
      <c r="P115" s="82">
        <v>74287</v>
      </c>
      <c r="Q115" s="82">
        <v>55346</v>
      </c>
      <c r="R115" s="82">
        <v>27094</v>
      </c>
      <c r="S115" s="82">
        <v>10576</v>
      </c>
      <c r="T115" s="82">
        <v>10789</v>
      </c>
      <c r="U115" s="82">
        <v>58052</v>
      </c>
      <c r="V115" s="82">
        <v>11827</v>
      </c>
      <c r="W115" s="82">
        <v>26206</v>
      </c>
      <c r="X115" s="82">
        <v>16999</v>
      </c>
      <c r="Y115" s="82">
        <v>12972</v>
      </c>
      <c r="Z115" s="82">
        <v>19745</v>
      </c>
      <c r="AA115" s="82">
        <v>31593</v>
      </c>
      <c r="AB115" s="82">
        <v>32346</v>
      </c>
      <c r="AC115" s="82">
        <v>10607</v>
      </c>
      <c r="AD115" s="82">
        <v>33418</v>
      </c>
      <c r="AE115" s="82">
        <v>3839</v>
      </c>
      <c r="AF115" s="82">
        <v>40984</v>
      </c>
      <c r="AG115" s="82">
        <v>16745</v>
      </c>
      <c r="AH115" s="82">
        <v>9968</v>
      </c>
      <c r="AI115" s="82">
        <v>829226</v>
      </c>
      <c r="AK115" s="82" t="s">
        <v>580</v>
      </c>
    </row>
    <row r="116" spans="1:37" x14ac:dyDescent="0.2">
      <c r="A116" s="254">
        <v>39814</v>
      </c>
      <c r="B116" s="82" t="s">
        <v>970</v>
      </c>
      <c r="C116" s="82">
        <v>11859</v>
      </c>
      <c r="D116" s="82">
        <v>36603</v>
      </c>
      <c r="E116" s="82">
        <v>10619</v>
      </c>
      <c r="F116" s="82">
        <v>5985</v>
      </c>
      <c r="G116" s="82">
        <v>29262</v>
      </c>
      <c r="H116" s="82">
        <v>7749</v>
      </c>
      <c r="I116" s="82">
        <v>13084</v>
      </c>
      <c r="J116" s="82">
        <v>32828</v>
      </c>
      <c r="K116" s="82">
        <v>99929</v>
      </c>
      <c r="L116" s="82">
        <v>11936</v>
      </c>
      <c r="M116" s="82">
        <v>39295</v>
      </c>
      <c r="N116" s="82">
        <v>12666</v>
      </c>
      <c r="O116" s="82">
        <v>11757</v>
      </c>
      <c r="P116" s="82">
        <v>73889</v>
      </c>
      <c r="Q116" s="82">
        <v>54975</v>
      </c>
      <c r="R116" s="82">
        <v>26913</v>
      </c>
      <c r="S116" s="82">
        <v>10461</v>
      </c>
      <c r="T116" s="82">
        <v>10756</v>
      </c>
      <c r="U116" s="82">
        <v>57491</v>
      </c>
      <c r="V116" s="82">
        <v>11763</v>
      </c>
      <c r="W116" s="82">
        <v>25961</v>
      </c>
      <c r="X116" s="82">
        <v>16886</v>
      </c>
      <c r="Y116" s="82">
        <v>12838</v>
      </c>
      <c r="Z116" s="82">
        <v>19638</v>
      </c>
      <c r="AA116" s="82">
        <v>31449</v>
      </c>
      <c r="AB116" s="82">
        <v>32191</v>
      </c>
      <c r="AC116" s="82">
        <v>10461</v>
      </c>
      <c r="AD116" s="82">
        <v>33268</v>
      </c>
      <c r="AE116" s="82">
        <v>3796</v>
      </c>
      <c r="AF116" s="82">
        <v>40860</v>
      </c>
      <c r="AG116" s="82">
        <v>16720</v>
      </c>
      <c r="AH116" s="82">
        <v>9937</v>
      </c>
      <c r="AI116" s="82">
        <v>823825</v>
      </c>
      <c r="AJ116" s="82">
        <v>2009</v>
      </c>
      <c r="AK116" s="82" t="s">
        <v>581</v>
      </c>
    </row>
    <row r="117" spans="1:37" x14ac:dyDescent="0.2">
      <c r="A117" s="254">
        <v>39845</v>
      </c>
      <c r="B117" s="82" t="s">
        <v>814</v>
      </c>
      <c r="C117" s="82">
        <v>11828</v>
      </c>
      <c r="D117" s="82">
        <v>36212</v>
      </c>
      <c r="E117" s="82">
        <v>10644</v>
      </c>
      <c r="F117" s="82">
        <v>6006</v>
      </c>
      <c r="G117" s="82">
        <v>29226</v>
      </c>
      <c r="H117" s="82">
        <v>7788</v>
      </c>
      <c r="I117" s="82">
        <v>13079</v>
      </c>
      <c r="J117" s="82">
        <v>32694</v>
      </c>
      <c r="K117" s="82">
        <v>99622</v>
      </c>
      <c r="L117" s="82">
        <v>11954</v>
      </c>
      <c r="M117" s="82">
        <v>39293</v>
      </c>
      <c r="N117" s="82">
        <v>12714</v>
      </c>
      <c r="O117" s="82">
        <v>11710</v>
      </c>
      <c r="P117" s="82">
        <v>73999</v>
      </c>
      <c r="Q117" s="82">
        <v>54919</v>
      </c>
      <c r="R117" s="82">
        <v>26955</v>
      </c>
      <c r="S117" s="82">
        <v>10424</v>
      </c>
      <c r="T117" s="82">
        <v>10810</v>
      </c>
      <c r="U117" s="82">
        <v>57316</v>
      </c>
      <c r="V117" s="82">
        <v>11752</v>
      </c>
      <c r="W117" s="82">
        <v>26007</v>
      </c>
      <c r="X117" s="82">
        <v>16877</v>
      </c>
      <c r="Y117" s="82">
        <v>12894</v>
      </c>
      <c r="Z117" s="82">
        <v>19661</v>
      </c>
      <c r="AA117" s="82">
        <v>31454</v>
      </c>
      <c r="AB117" s="82">
        <v>32192</v>
      </c>
      <c r="AC117" s="82">
        <v>10472</v>
      </c>
      <c r="AD117" s="82">
        <v>33238</v>
      </c>
      <c r="AE117" s="82">
        <v>3790</v>
      </c>
      <c r="AF117" s="82">
        <v>41057</v>
      </c>
      <c r="AG117" s="82">
        <v>16736</v>
      </c>
      <c r="AH117" s="82">
        <v>9958</v>
      </c>
      <c r="AI117" s="82">
        <v>823281</v>
      </c>
      <c r="AK117" s="82" t="s">
        <v>541</v>
      </c>
    </row>
    <row r="118" spans="1:37" x14ac:dyDescent="0.2">
      <c r="A118" s="254">
        <v>39873</v>
      </c>
      <c r="B118" s="82" t="s">
        <v>815</v>
      </c>
      <c r="C118" s="82">
        <v>11852</v>
      </c>
      <c r="D118" s="82">
        <v>36003</v>
      </c>
      <c r="E118" s="82">
        <v>10603</v>
      </c>
      <c r="F118" s="82">
        <v>6063</v>
      </c>
      <c r="G118" s="82">
        <v>29293</v>
      </c>
      <c r="H118" s="82">
        <v>7785</v>
      </c>
      <c r="I118" s="82">
        <v>13166</v>
      </c>
      <c r="J118" s="82">
        <v>32598</v>
      </c>
      <c r="K118" s="82">
        <v>99815</v>
      </c>
      <c r="L118" s="82">
        <v>11966</v>
      </c>
      <c r="M118" s="82">
        <v>39344</v>
      </c>
      <c r="N118" s="82">
        <v>12760</v>
      </c>
      <c r="O118" s="82">
        <v>11706</v>
      </c>
      <c r="P118" s="82">
        <v>74091</v>
      </c>
      <c r="Q118" s="82">
        <v>54948</v>
      </c>
      <c r="R118" s="82">
        <v>27050</v>
      </c>
      <c r="S118" s="82">
        <v>10426</v>
      </c>
      <c r="T118" s="82">
        <v>10862</v>
      </c>
      <c r="U118" s="82">
        <v>57347</v>
      </c>
      <c r="V118" s="82">
        <v>11666</v>
      </c>
      <c r="W118" s="82">
        <v>26016</v>
      </c>
      <c r="X118" s="82">
        <v>16904</v>
      </c>
      <c r="Y118" s="82">
        <v>12901</v>
      </c>
      <c r="Z118" s="82">
        <v>19692</v>
      </c>
      <c r="AA118" s="82">
        <v>31488</v>
      </c>
      <c r="AB118" s="82">
        <v>32183</v>
      </c>
      <c r="AC118" s="82">
        <v>10449</v>
      </c>
      <c r="AD118" s="82">
        <v>33291</v>
      </c>
      <c r="AE118" s="82">
        <v>3809</v>
      </c>
      <c r="AF118" s="82">
        <v>41185</v>
      </c>
      <c r="AG118" s="82">
        <v>16739</v>
      </c>
      <c r="AH118" s="82">
        <v>10010</v>
      </c>
      <c r="AI118" s="82">
        <v>824011</v>
      </c>
      <c r="AK118" s="82" t="s">
        <v>578</v>
      </c>
    </row>
    <row r="119" spans="1:37" x14ac:dyDescent="0.2">
      <c r="A119" s="254">
        <v>39904</v>
      </c>
      <c r="B119" s="82" t="s">
        <v>816</v>
      </c>
      <c r="C119" s="82">
        <v>11832</v>
      </c>
      <c r="D119" s="82">
        <v>36108</v>
      </c>
      <c r="E119" s="82">
        <v>10582</v>
      </c>
      <c r="F119" s="82">
        <v>6087</v>
      </c>
      <c r="G119" s="82">
        <v>29256</v>
      </c>
      <c r="H119" s="82">
        <v>7781</v>
      </c>
      <c r="I119" s="82">
        <v>13200</v>
      </c>
      <c r="J119" s="82">
        <v>32568</v>
      </c>
      <c r="K119" s="82">
        <v>99732</v>
      </c>
      <c r="L119" s="82">
        <v>11978</v>
      </c>
      <c r="M119" s="82">
        <v>39304</v>
      </c>
      <c r="N119" s="82">
        <v>12788</v>
      </c>
      <c r="O119" s="82">
        <v>11727</v>
      </c>
      <c r="P119" s="82">
        <v>74051</v>
      </c>
      <c r="Q119" s="82">
        <v>55058</v>
      </c>
      <c r="R119" s="82">
        <v>27130</v>
      </c>
      <c r="S119" s="82">
        <v>10450</v>
      </c>
      <c r="T119" s="82">
        <v>10780</v>
      </c>
      <c r="U119" s="82">
        <v>57236</v>
      </c>
      <c r="V119" s="82">
        <v>11612</v>
      </c>
      <c r="W119" s="82">
        <v>26109</v>
      </c>
      <c r="X119" s="82">
        <v>16920</v>
      </c>
      <c r="Y119" s="82">
        <v>12955</v>
      </c>
      <c r="Z119" s="82">
        <v>19642</v>
      </c>
      <c r="AA119" s="82">
        <v>31379</v>
      </c>
      <c r="AB119" s="82">
        <v>32182</v>
      </c>
      <c r="AC119" s="82">
        <v>10484</v>
      </c>
      <c r="AD119" s="82">
        <v>33276</v>
      </c>
      <c r="AE119" s="82">
        <v>3820</v>
      </c>
      <c r="AF119" s="82">
        <v>41188</v>
      </c>
      <c r="AG119" s="82">
        <v>16760</v>
      </c>
      <c r="AH119" s="82">
        <v>10005</v>
      </c>
      <c r="AI119" s="82">
        <v>823980</v>
      </c>
      <c r="AK119" s="82" t="s">
        <v>579</v>
      </c>
    </row>
    <row r="120" spans="1:37" x14ac:dyDescent="0.2">
      <c r="A120" s="254">
        <v>39934</v>
      </c>
      <c r="B120" s="82" t="s">
        <v>817</v>
      </c>
      <c r="C120" s="82">
        <v>11769</v>
      </c>
      <c r="D120" s="82">
        <v>35976</v>
      </c>
      <c r="E120" s="82">
        <v>10556</v>
      </c>
      <c r="F120" s="82">
        <v>6068</v>
      </c>
      <c r="G120" s="82">
        <v>28943</v>
      </c>
      <c r="H120" s="82">
        <v>7789</v>
      </c>
      <c r="I120" s="82">
        <v>13268</v>
      </c>
      <c r="J120" s="82">
        <v>32582</v>
      </c>
      <c r="K120" s="82">
        <v>99407</v>
      </c>
      <c r="L120" s="82">
        <v>11964</v>
      </c>
      <c r="M120" s="82">
        <v>39166</v>
      </c>
      <c r="N120" s="82">
        <v>12719</v>
      </c>
      <c r="O120" s="82">
        <v>11678</v>
      </c>
      <c r="P120" s="82">
        <v>73938</v>
      </c>
      <c r="Q120" s="82">
        <v>54879</v>
      </c>
      <c r="R120" s="82">
        <v>27147</v>
      </c>
      <c r="S120" s="82">
        <v>10469</v>
      </c>
      <c r="T120" s="82">
        <v>10776</v>
      </c>
      <c r="U120" s="82">
        <v>56999</v>
      </c>
      <c r="V120" s="82">
        <v>11627</v>
      </c>
      <c r="W120" s="82">
        <v>26124</v>
      </c>
      <c r="X120" s="82">
        <v>16806</v>
      </c>
      <c r="Y120" s="82">
        <v>12821</v>
      </c>
      <c r="Z120" s="82">
        <v>19545</v>
      </c>
      <c r="AA120" s="82">
        <v>31324</v>
      </c>
      <c r="AB120" s="82">
        <v>32122</v>
      </c>
      <c r="AC120" s="82">
        <v>10425</v>
      </c>
      <c r="AD120" s="82">
        <v>33165</v>
      </c>
      <c r="AE120" s="82">
        <v>3824</v>
      </c>
      <c r="AF120" s="82">
        <v>41003</v>
      </c>
      <c r="AG120" s="82">
        <v>16752</v>
      </c>
      <c r="AH120" s="82">
        <v>10005</v>
      </c>
      <c r="AI120" s="82">
        <v>821636</v>
      </c>
      <c r="AK120" s="82" t="s">
        <v>582</v>
      </c>
    </row>
    <row r="121" spans="1:37" x14ac:dyDescent="0.2">
      <c r="A121" s="254">
        <v>39965</v>
      </c>
      <c r="B121" s="82" t="s">
        <v>818</v>
      </c>
      <c r="C121" s="82">
        <v>11795</v>
      </c>
      <c r="D121" s="82">
        <v>35995</v>
      </c>
      <c r="E121" s="82">
        <v>10520</v>
      </c>
      <c r="F121" s="82">
        <v>6068</v>
      </c>
      <c r="G121" s="82">
        <v>28938</v>
      </c>
      <c r="H121" s="82">
        <v>7788</v>
      </c>
      <c r="I121" s="82">
        <v>13304</v>
      </c>
      <c r="J121" s="82">
        <v>32475</v>
      </c>
      <c r="K121" s="82">
        <v>99402</v>
      </c>
      <c r="L121" s="82">
        <v>11933</v>
      </c>
      <c r="M121" s="82">
        <v>39235</v>
      </c>
      <c r="N121" s="82">
        <v>12758</v>
      </c>
      <c r="O121" s="82">
        <v>11691</v>
      </c>
      <c r="P121" s="82">
        <v>73805</v>
      </c>
      <c r="Q121" s="82">
        <v>54994</v>
      </c>
      <c r="R121" s="82">
        <v>27254</v>
      </c>
      <c r="S121" s="82">
        <v>10500</v>
      </c>
      <c r="T121" s="82">
        <v>10788</v>
      </c>
      <c r="U121" s="82">
        <v>57073</v>
      </c>
      <c r="V121" s="82">
        <v>11618</v>
      </c>
      <c r="W121" s="82">
        <v>26109</v>
      </c>
      <c r="X121" s="82">
        <v>16857</v>
      </c>
      <c r="Y121" s="82">
        <v>12796</v>
      </c>
      <c r="Z121" s="82">
        <v>19543</v>
      </c>
      <c r="AA121" s="82">
        <v>31323</v>
      </c>
      <c r="AB121" s="82">
        <v>32122</v>
      </c>
      <c r="AC121" s="82">
        <v>10446</v>
      </c>
      <c r="AD121" s="82">
        <v>33213</v>
      </c>
      <c r="AE121" s="82">
        <v>3794</v>
      </c>
      <c r="AF121" s="82">
        <v>41140</v>
      </c>
      <c r="AG121" s="82">
        <v>16832</v>
      </c>
      <c r="AH121" s="82">
        <v>10062</v>
      </c>
      <c r="AI121" s="82">
        <v>822171</v>
      </c>
      <c r="AK121" s="82" t="s">
        <v>583</v>
      </c>
    </row>
    <row r="122" spans="1:37" x14ac:dyDescent="0.2">
      <c r="A122" s="254">
        <v>39995</v>
      </c>
      <c r="B122" s="82" t="s">
        <v>819</v>
      </c>
      <c r="C122" s="82">
        <v>11829</v>
      </c>
      <c r="D122" s="82">
        <v>35984</v>
      </c>
      <c r="E122" s="82">
        <v>10437</v>
      </c>
      <c r="F122" s="82">
        <v>6081</v>
      </c>
      <c r="G122" s="82">
        <v>28784</v>
      </c>
      <c r="H122" s="82">
        <v>7778</v>
      </c>
      <c r="I122" s="82">
        <v>13288</v>
      </c>
      <c r="J122" s="82">
        <v>32441</v>
      </c>
      <c r="K122" s="82">
        <v>99249</v>
      </c>
      <c r="L122" s="82">
        <v>11867</v>
      </c>
      <c r="M122" s="82">
        <v>39153</v>
      </c>
      <c r="N122" s="82">
        <v>12764</v>
      </c>
      <c r="O122" s="82">
        <v>11711</v>
      </c>
      <c r="P122" s="82">
        <v>73666</v>
      </c>
      <c r="Q122" s="82">
        <v>54852</v>
      </c>
      <c r="R122" s="82">
        <v>27304</v>
      </c>
      <c r="S122" s="82">
        <v>10438</v>
      </c>
      <c r="T122" s="82">
        <v>10806</v>
      </c>
      <c r="U122" s="82">
        <v>57063</v>
      </c>
      <c r="V122" s="82">
        <v>11620</v>
      </c>
      <c r="W122" s="82">
        <v>26178</v>
      </c>
      <c r="X122" s="82">
        <v>16826</v>
      </c>
      <c r="Y122" s="82">
        <v>12769</v>
      </c>
      <c r="Z122" s="82">
        <v>19543</v>
      </c>
      <c r="AA122" s="82">
        <v>31325</v>
      </c>
      <c r="AB122" s="82">
        <v>32143</v>
      </c>
      <c r="AC122" s="82">
        <v>10414</v>
      </c>
      <c r="AD122" s="82">
        <v>33158</v>
      </c>
      <c r="AE122" s="82">
        <v>3786</v>
      </c>
      <c r="AF122" s="82">
        <v>41159</v>
      </c>
      <c r="AG122" s="82">
        <v>16790</v>
      </c>
      <c r="AH122" s="82">
        <v>10037</v>
      </c>
      <c r="AI122" s="82">
        <v>821243</v>
      </c>
      <c r="AK122" s="82" t="s">
        <v>584</v>
      </c>
    </row>
    <row r="123" spans="1:37" x14ac:dyDescent="0.2">
      <c r="A123" s="254">
        <v>40026</v>
      </c>
      <c r="B123" s="82" t="s">
        <v>820</v>
      </c>
      <c r="C123" s="82">
        <v>11810</v>
      </c>
      <c r="D123" s="82">
        <v>35962</v>
      </c>
      <c r="E123" s="82">
        <v>10387</v>
      </c>
      <c r="F123" s="82">
        <v>6094</v>
      </c>
      <c r="G123" s="82">
        <v>28760</v>
      </c>
      <c r="H123" s="82">
        <v>7795</v>
      </c>
      <c r="I123" s="82">
        <v>13374</v>
      </c>
      <c r="J123" s="82">
        <v>32424</v>
      </c>
      <c r="K123" s="82">
        <v>99224</v>
      </c>
      <c r="L123" s="82">
        <v>11877</v>
      </c>
      <c r="M123" s="82">
        <v>39179</v>
      </c>
      <c r="N123" s="82">
        <v>12812</v>
      </c>
      <c r="O123" s="82">
        <v>11733</v>
      </c>
      <c r="P123" s="82">
        <v>73733</v>
      </c>
      <c r="Q123" s="82">
        <v>54932</v>
      </c>
      <c r="R123" s="82">
        <v>27385</v>
      </c>
      <c r="S123" s="82">
        <v>10483</v>
      </c>
      <c r="T123" s="82">
        <v>10814</v>
      </c>
      <c r="U123" s="82">
        <v>56910</v>
      </c>
      <c r="V123" s="82">
        <v>11634</v>
      </c>
      <c r="W123" s="82">
        <v>26168</v>
      </c>
      <c r="X123" s="82">
        <v>16881</v>
      </c>
      <c r="Y123" s="82">
        <v>12785</v>
      </c>
      <c r="Z123" s="82">
        <v>19493</v>
      </c>
      <c r="AA123" s="82">
        <v>31288</v>
      </c>
      <c r="AB123" s="82">
        <v>32165</v>
      </c>
      <c r="AC123" s="82">
        <v>10414</v>
      </c>
      <c r="AD123" s="82">
        <v>33098</v>
      </c>
      <c r="AE123" s="82">
        <v>3791</v>
      </c>
      <c r="AF123" s="82">
        <v>41183</v>
      </c>
      <c r="AG123" s="82">
        <v>16804</v>
      </c>
      <c r="AH123" s="82">
        <v>10077</v>
      </c>
      <c r="AI123" s="82">
        <v>821469</v>
      </c>
      <c r="AK123" s="82" t="s">
        <v>585</v>
      </c>
    </row>
    <row r="124" spans="1:37" x14ac:dyDescent="0.2">
      <c r="A124" s="254">
        <v>40057</v>
      </c>
      <c r="B124" s="82" t="s">
        <v>821</v>
      </c>
      <c r="C124" s="82">
        <v>11813</v>
      </c>
      <c r="D124" s="82">
        <v>35982</v>
      </c>
      <c r="E124" s="82">
        <v>10369</v>
      </c>
      <c r="F124" s="82">
        <v>6110</v>
      </c>
      <c r="G124" s="82">
        <v>28770</v>
      </c>
      <c r="H124" s="82">
        <v>7845</v>
      </c>
      <c r="I124" s="82">
        <v>13466</v>
      </c>
      <c r="J124" s="82">
        <v>32363</v>
      </c>
      <c r="K124" s="82">
        <v>99233</v>
      </c>
      <c r="L124" s="82">
        <v>11859</v>
      </c>
      <c r="M124" s="82">
        <v>39041</v>
      </c>
      <c r="N124" s="82">
        <v>12765</v>
      </c>
      <c r="O124" s="82">
        <v>11715</v>
      </c>
      <c r="P124" s="82">
        <v>73640</v>
      </c>
      <c r="Q124" s="82">
        <v>55050</v>
      </c>
      <c r="R124" s="82">
        <v>27398</v>
      </c>
      <c r="S124" s="82">
        <v>10549</v>
      </c>
      <c r="T124" s="82">
        <v>10844</v>
      </c>
      <c r="U124" s="82">
        <v>57058</v>
      </c>
      <c r="V124" s="82">
        <v>11638</v>
      </c>
      <c r="W124" s="82">
        <v>26127</v>
      </c>
      <c r="X124" s="82">
        <v>16893</v>
      </c>
      <c r="Y124" s="82">
        <v>12823</v>
      </c>
      <c r="Z124" s="82">
        <v>19475</v>
      </c>
      <c r="AA124" s="82">
        <v>31278</v>
      </c>
      <c r="AB124" s="82">
        <v>32201</v>
      </c>
      <c r="AC124" s="82">
        <v>10405</v>
      </c>
      <c r="AD124" s="82">
        <v>33033</v>
      </c>
      <c r="AE124" s="82">
        <v>3809</v>
      </c>
      <c r="AF124" s="82">
        <v>41149</v>
      </c>
      <c r="AG124" s="82">
        <v>16868</v>
      </c>
      <c r="AH124" s="82">
        <v>10052</v>
      </c>
      <c r="AI124" s="82">
        <v>821621</v>
      </c>
      <c r="AK124" s="82" t="s">
        <v>586</v>
      </c>
    </row>
    <row r="125" spans="1:37" x14ac:dyDescent="0.2">
      <c r="A125" s="254">
        <v>40087</v>
      </c>
      <c r="B125" s="82" t="s">
        <v>822</v>
      </c>
      <c r="C125" s="82">
        <v>11844</v>
      </c>
      <c r="D125" s="82">
        <v>36060</v>
      </c>
      <c r="E125" s="82">
        <v>10401</v>
      </c>
      <c r="F125" s="82">
        <v>6139</v>
      </c>
      <c r="G125" s="82">
        <v>28931</v>
      </c>
      <c r="H125" s="82">
        <v>7856</v>
      </c>
      <c r="I125" s="82">
        <v>13526</v>
      </c>
      <c r="J125" s="82">
        <v>32380</v>
      </c>
      <c r="K125" s="82">
        <v>99305</v>
      </c>
      <c r="L125" s="82">
        <v>11888</v>
      </c>
      <c r="M125" s="82">
        <v>39132</v>
      </c>
      <c r="N125" s="82">
        <v>12751</v>
      </c>
      <c r="O125" s="82">
        <v>11774</v>
      </c>
      <c r="P125" s="82">
        <v>73864</v>
      </c>
      <c r="Q125" s="82">
        <v>55155</v>
      </c>
      <c r="R125" s="82">
        <v>27527</v>
      </c>
      <c r="S125" s="82">
        <v>10572</v>
      </c>
      <c r="T125" s="82">
        <v>10888</v>
      </c>
      <c r="U125" s="82">
        <v>56971</v>
      </c>
      <c r="V125" s="82">
        <v>11656</v>
      </c>
      <c r="W125" s="82">
        <v>26286</v>
      </c>
      <c r="X125" s="82">
        <v>16954</v>
      </c>
      <c r="Y125" s="82">
        <v>12792</v>
      </c>
      <c r="Z125" s="82">
        <v>19448</v>
      </c>
      <c r="AA125" s="82">
        <v>31378</v>
      </c>
      <c r="AB125" s="82">
        <v>32221</v>
      </c>
      <c r="AC125" s="82">
        <v>10464</v>
      </c>
      <c r="AD125" s="82">
        <v>33118</v>
      </c>
      <c r="AE125" s="82">
        <v>3834</v>
      </c>
      <c r="AF125" s="82">
        <v>41175</v>
      </c>
      <c r="AG125" s="82">
        <v>16955</v>
      </c>
      <c r="AH125" s="82">
        <v>10075</v>
      </c>
      <c r="AI125" s="82">
        <v>823320</v>
      </c>
      <c r="AK125" s="82" t="s">
        <v>587</v>
      </c>
    </row>
    <row r="126" spans="1:37" x14ac:dyDescent="0.2">
      <c r="A126" s="254">
        <v>40118</v>
      </c>
      <c r="B126" s="82" t="s">
        <v>823</v>
      </c>
      <c r="C126" s="82">
        <v>11914</v>
      </c>
      <c r="D126" s="82">
        <v>35903</v>
      </c>
      <c r="E126" s="82">
        <v>10405</v>
      </c>
      <c r="F126" s="82">
        <v>6179</v>
      </c>
      <c r="G126" s="82">
        <v>28877</v>
      </c>
      <c r="H126" s="82">
        <v>7831</v>
      </c>
      <c r="I126" s="82">
        <v>13464</v>
      </c>
      <c r="J126" s="82">
        <v>32361</v>
      </c>
      <c r="K126" s="82">
        <v>99416</v>
      </c>
      <c r="L126" s="82">
        <v>11932</v>
      </c>
      <c r="M126" s="82">
        <v>39177</v>
      </c>
      <c r="N126" s="82">
        <v>12789</v>
      </c>
      <c r="O126" s="82">
        <v>11801</v>
      </c>
      <c r="P126" s="82">
        <v>73952</v>
      </c>
      <c r="Q126" s="82">
        <v>55218</v>
      </c>
      <c r="R126" s="82">
        <v>27640</v>
      </c>
      <c r="S126" s="82">
        <v>10577</v>
      </c>
      <c r="T126" s="82">
        <v>10925</v>
      </c>
      <c r="U126" s="82">
        <v>56899</v>
      </c>
      <c r="V126" s="82">
        <v>11642</v>
      </c>
      <c r="W126" s="82">
        <v>26332</v>
      </c>
      <c r="X126" s="82">
        <v>17071</v>
      </c>
      <c r="Y126" s="82">
        <v>12791</v>
      </c>
      <c r="Z126" s="82">
        <v>19429</v>
      </c>
      <c r="AA126" s="82">
        <v>31466</v>
      </c>
      <c r="AB126" s="82">
        <v>32245</v>
      </c>
      <c r="AC126" s="82">
        <v>10450</v>
      </c>
      <c r="AD126" s="82">
        <v>33158</v>
      </c>
      <c r="AE126" s="82">
        <v>3845</v>
      </c>
      <c r="AF126" s="82">
        <v>41174</v>
      </c>
      <c r="AG126" s="82">
        <v>16946</v>
      </c>
      <c r="AH126" s="82">
        <v>10068</v>
      </c>
      <c r="AI126" s="82">
        <v>823877</v>
      </c>
      <c r="AK126" s="82" t="s">
        <v>588</v>
      </c>
    </row>
    <row r="127" spans="1:37" x14ac:dyDescent="0.2">
      <c r="A127" s="254">
        <v>40148</v>
      </c>
      <c r="B127" s="82" t="s">
        <v>824</v>
      </c>
      <c r="C127" s="82">
        <v>11927</v>
      </c>
      <c r="D127" s="82">
        <v>35820</v>
      </c>
      <c r="E127" s="82">
        <v>10352</v>
      </c>
      <c r="F127" s="82">
        <v>6138</v>
      </c>
      <c r="G127" s="82">
        <v>28727</v>
      </c>
      <c r="H127" s="82">
        <v>7818</v>
      </c>
      <c r="I127" s="82">
        <v>13428</v>
      </c>
      <c r="J127" s="82">
        <v>32290</v>
      </c>
      <c r="K127" s="82">
        <v>99490</v>
      </c>
      <c r="L127" s="82">
        <v>11874</v>
      </c>
      <c r="M127" s="82">
        <v>39201</v>
      </c>
      <c r="N127" s="82">
        <v>12743</v>
      </c>
      <c r="O127" s="82">
        <v>11795</v>
      </c>
      <c r="P127" s="82">
        <v>73791</v>
      </c>
      <c r="Q127" s="82">
        <v>55070</v>
      </c>
      <c r="R127" s="82">
        <v>27553</v>
      </c>
      <c r="S127" s="82">
        <v>10560</v>
      </c>
      <c r="T127" s="82">
        <v>10875</v>
      </c>
      <c r="U127" s="82">
        <v>56824</v>
      </c>
      <c r="V127" s="82">
        <v>11615</v>
      </c>
      <c r="W127" s="82">
        <v>26276</v>
      </c>
      <c r="X127" s="82">
        <v>17046</v>
      </c>
      <c r="Y127" s="82">
        <v>12738</v>
      </c>
      <c r="Z127" s="82">
        <v>19350</v>
      </c>
      <c r="AA127" s="82">
        <v>31462</v>
      </c>
      <c r="AB127" s="82">
        <v>32146</v>
      </c>
      <c r="AC127" s="82">
        <v>10421</v>
      </c>
      <c r="AD127" s="82">
        <v>33120</v>
      </c>
      <c r="AE127" s="82">
        <v>3824</v>
      </c>
      <c r="AF127" s="82">
        <v>41123</v>
      </c>
      <c r="AG127" s="82">
        <v>16932</v>
      </c>
      <c r="AH127" s="82">
        <v>10045</v>
      </c>
      <c r="AI127" s="82">
        <v>822374</v>
      </c>
      <c r="AK127" s="82" t="s">
        <v>580</v>
      </c>
    </row>
    <row r="128" spans="1:37" x14ac:dyDescent="0.2">
      <c r="A128" s="254">
        <v>40179</v>
      </c>
      <c r="B128" s="82" t="s">
        <v>971</v>
      </c>
      <c r="C128" s="82">
        <v>11890</v>
      </c>
      <c r="D128" s="82">
        <v>35645</v>
      </c>
      <c r="E128" s="82">
        <v>10342</v>
      </c>
      <c r="F128" s="82">
        <v>6128</v>
      </c>
      <c r="G128" s="82">
        <v>28710</v>
      </c>
      <c r="H128" s="82">
        <v>7810</v>
      </c>
      <c r="I128" s="82">
        <v>13293</v>
      </c>
      <c r="J128" s="82">
        <v>32074</v>
      </c>
      <c r="K128" s="82">
        <v>99346</v>
      </c>
      <c r="L128" s="82">
        <v>11850</v>
      </c>
      <c r="M128" s="82">
        <v>39127</v>
      </c>
      <c r="N128" s="82">
        <v>12648</v>
      </c>
      <c r="O128" s="82">
        <v>11742</v>
      </c>
      <c r="P128" s="82">
        <v>73647</v>
      </c>
      <c r="Q128" s="82">
        <v>54961</v>
      </c>
      <c r="R128" s="82">
        <v>27421</v>
      </c>
      <c r="S128" s="82">
        <v>10486</v>
      </c>
      <c r="T128" s="82">
        <v>10914</v>
      </c>
      <c r="U128" s="82">
        <v>56692</v>
      </c>
      <c r="V128" s="82">
        <v>11538</v>
      </c>
      <c r="W128" s="82">
        <v>26154</v>
      </c>
      <c r="X128" s="82">
        <v>17010</v>
      </c>
      <c r="Y128" s="82">
        <v>12661</v>
      </c>
      <c r="Z128" s="82">
        <v>19285</v>
      </c>
      <c r="AA128" s="82">
        <v>31437</v>
      </c>
      <c r="AB128" s="82">
        <v>32087</v>
      </c>
      <c r="AC128" s="82">
        <v>10433</v>
      </c>
      <c r="AD128" s="82">
        <v>33036</v>
      </c>
      <c r="AE128" s="82">
        <v>3817</v>
      </c>
      <c r="AF128" s="82">
        <v>40997</v>
      </c>
      <c r="AG128" s="82">
        <v>16883</v>
      </c>
      <c r="AH128" s="82">
        <v>10011</v>
      </c>
      <c r="AI128" s="82">
        <v>820075</v>
      </c>
      <c r="AJ128" s="82">
        <v>2010</v>
      </c>
      <c r="AK128" s="82" t="s">
        <v>581</v>
      </c>
    </row>
    <row r="129" spans="1:37" x14ac:dyDescent="0.2">
      <c r="A129" s="254">
        <v>40210</v>
      </c>
      <c r="B129" s="82" t="s">
        <v>825</v>
      </c>
      <c r="C129" s="82">
        <v>11876</v>
      </c>
      <c r="D129" s="82">
        <v>35685</v>
      </c>
      <c r="E129" s="82">
        <v>10332</v>
      </c>
      <c r="F129" s="82">
        <v>6143</v>
      </c>
      <c r="G129" s="82">
        <v>28776</v>
      </c>
      <c r="H129" s="82">
        <v>7848</v>
      </c>
      <c r="I129" s="82">
        <v>13264</v>
      </c>
      <c r="J129" s="82">
        <v>32021</v>
      </c>
      <c r="K129" s="82">
        <v>99564</v>
      </c>
      <c r="L129" s="82">
        <v>11873</v>
      </c>
      <c r="M129" s="82">
        <v>39318</v>
      </c>
      <c r="N129" s="82">
        <v>12705</v>
      </c>
      <c r="O129" s="82">
        <v>11743</v>
      </c>
      <c r="P129" s="82">
        <v>73894</v>
      </c>
      <c r="Q129" s="82">
        <v>55015</v>
      </c>
      <c r="R129" s="82">
        <v>27514</v>
      </c>
      <c r="S129" s="82">
        <v>10504</v>
      </c>
      <c r="T129" s="82">
        <v>10958</v>
      </c>
      <c r="U129" s="82">
        <v>56919</v>
      </c>
      <c r="V129" s="82">
        <v>11540</v>
      </c>
      <c r="W129" s="82">
        <v>26209</v>
      </c>
      <c r="X129" s="82">
        <v>17048</v>
      </c>
      <c r="Y129" s="82">
        <v>12646</v>
      </c>
      <c r="Z129" s="82">
        <v>19354</v>
      </c>
      <c r="AA129" s="82">
        <v>31555</v>
      </c>
      <c r="AB129" s="82">
        <v>32182</v>
      </c>
      <c r="AC129" s="82">
        <v>10485</v>
      </c>
      <c r="AD129" s="82">
        <v>33168</v>
      </c>
      <c r="AE129" s="82">
        <v>3833</v>
      </c>
      <c r="AF129" s="82">
        <v>41113</v>
      </c>
      <c r="AG129" s="82">
        <v>16907</v>
      </c>
      <c r="AH129" s="82">
        <v>10040</v>
      </c>
      <c r="AI129" s="82">
        <v>822032</v>
      </c>
      <c r="AK129" s="82" t="s">
        <v>541</v>
      </c>
    </row>
    <row r="130" spans="1:37" x14ac:dyDescent="0.2">
      <c r="A130" s="254">
        <v>40238</v>
      </c>
      <c r="B130" s="82" t="s">
        <v>826</v>
      </c>
      <c r="C130" s="82">
        <v>11949</v>
      </c>
      <c r="D130" s="82">
        <v>35711</v>
      </c>
      <c r="E130" s="82">
        <v>10338</v>
      </c>
      <c r="F130" s="82">
        <v>6171</v>
      </c>
      <c r="G130" s="82">
        <v>28945</v>
      </c>
      <c r="H130" s="82">
        <v>7878</v>
      </c>
      <c r="I130" s="82">
        <v>13383</v>
      </c>
      <c r="J130" s="82">
        <v>32030</v>
      </c>
      <c r="K130" s="82">
        <v>99969</v>
      </c>
      <c r="L130" s="82">
        <v>11893</v>
      </c>
      <c r="M130" s="82">
        <v>39267</v>
      </c>
      <c r="N130" s="82">
        <v>12742</v>
      </c>
      <c r="O130" s="82">
        <v>11776</v>
      </c>
      <c r="P130" s="82">
        <v>74033</v>
      </c>
      <c r="Q130" s="82">
        <v>55040</v>
      </c>
      <c r="R130" s="82">
        <v>27661</v>
      </c>
      <c r="S130" s="82">
        <v>10566</v>
      </c>
      <c r="T130" s="82">
        <v>10935</v>
      </c>
      <c r="U130" s="82">
        <v>57099</v>
      </c>
      <c r="V130" s="82">
        <v>11606</v>
      </c>
      <c r="W130" s="82">
        <v>26274</v>
      </c>
      <c r="X130" s="82">
        <v>17143</v>
      </c>
      <c r="Y130" s="82">
        <v>12681</v>
      </c>
      <c r="Z130" s="82">
        <v>19473</v>
      </c>
      <c r="AA130" s="82">
        <v>31555</v>
      </c>
      <c r="AB130" s="82">
        <v>32284</v>
      </c>
      <c r="AC130" s="82">
        <v>10534</v>
      </c>
      <c r="AD130" s="82">
        <v>33288</v>
      </c>
      <c r="AE130" s="82">
        <v>3867</v>
      </c>
      <c r="AF130" s="82">
        <v>41341</v>
      </c>
      <c r="AG130" s="82">
        <v>17068</v>
      </c>
      <c r="AH130" s="82">
        <v>10087</v>
      </c>
      <c r="AI130" s="82">
        <v>824587</v>
      </c>
      <c r="AK130" s="82" t="s">
        <v>578</v>
      </c>
    </row>
    <row r="131" spans="1:37" x14ac:dyDescent="0.2">
      <c r="A131" s="254">
        <v>40269</v>
      </c>
      <c r="B131" s="82" t="s">
        <v>827</v>
      </c>
      <c r="C131" s="82">
        <v>12002</v>
      </c>
      <c r="D131" s="82">
        <v>35761</v>
      </c>
      <c r="E131" s="82">
        <v>10331</v>
      </c>
      <c r="F131" s="82">
        <v>6216</v>
      </c>
      <c r="G131" s="82">
        <v>28939</v>
      </c>
      <c r="H131" s="82">
        <v>7924</v>
      </c>
      <c r="I131" s="82">
        <v>13372</v>
      </c>
      <c r="J131" s="82">
        <v>32135</v>
      </c>
      <c r="K131" s="82">
        <v>99332</v>
      </c>
      <c r="L131" s="82">
        <v>11933</v>
      </c>
      <c r="M131" s="82">
        <v>39339</v>
      </c>
      <c r="N131" s="82">
        <v>12775</v>
      </c>
      <c r="O131" s="82">
        <v>11816</v>
      </c>
      <c r="P131" s="82">
        <v>74187</v>
      </c>
      <c r="Q131" s="82">
        <v>55022</v>
      </c>
      <c r="R131" s="82">
        <v>27717</v>
      </c>
      <c r="S131" s="82">
        <v>10644</v>
      </c>
      <c r="T131" s="82">
        <v>10949</v>
      </c>
      <c r="U131" s="82">
        <v>57165</v>
      </c>
      <c r="V131" s="82">
        <v>11609</v>
      </c>
      <c r="W131" s="82">
        <v>26320</v>
      </c>
      <c r="X131" s="82">
        <v>17170</v>
      </c>
      <c r="Y131" s="82">
        <v>12675</v>
      </c>
      <c r="Z131" s="82">
        <v>19511</v>
      </c>
      <c r="AA131" s="82">
        <v>31573</v>
      </c>
      <c r="AB131" s="82">
        <v>32358</v>
      </c>
      <c r="AC131" s="82">
        <v>10525</v>
      </c>
      <c r="AD131" s="82">
        <v>33305</v>
      </c>
      <c r="AE131" s="82">
        <v>3875</v>
      </c>
      <c r="AF131" s="82">
        <v>41359</v>
      </c>
      <c r="AG131" s="82">
        <v>17072</v>
      </c>
      <c r="AH131" s="82">
        <v>10145</v>
      </c>
      <c r="AI131" s="82">
        <v>825056</v>
      </c>
      <c r="AK131" s="82" t="s">
        <v>579</v>
      </c>
    </row>
    <row r="132" spans="1:37" x14ac:dyDescent="0.2">
      <c r="A132" s="254">
        <v>40299</v>
      </c>
      <c r="B132" s="82" t="s">
        <v>828</v>
      </c>
      <c r="C132" s="82">
        <v>11978</v>
      </c>
      <c r="D132" s="82">
        <v>35774</v>
      </c>
      <c r="E132" s="82">
        <v>10329</v>
      </c>
      <c r="F132" s="82">
        <v>6210</v>
      </c>
      <c r="G132" s="82">
        <v>28981</v>
      </c>
      <c r="H132" s="82">
        <v>7950</v>
      </c>
      <c r="I132" s="82">
        <v>13389</v>
      </c>
      <c r="J132" s="82">
        <v>32116</v>
      </c>
      <c r="K132" s="82">
        <v>99402</v>
      </c>
      <c r="L132" s="82">
        <v>11887</v>
      </c>
      <c r="M132" s="82">
        <v>39386</v>
      </c>
      <c r="N132" s="82">
        <v>12825</v>
      </c>
      <c r="O132" s="82">
        <v>11850</v>
      </c>
      <c r="P132" s="82">
        <v>74342</v>
      </c>
      <c r="Q132" s="82">
        <v>55138</v>
      </c>
      <c r="R132" s="82">
        <v>27799</v>
      </c>
      <c r="S132" s="82">
        <v>10732</v>
      </c>
      <c r="T132" s="82">
        <v>10964</v>
      </c>
      <c r="U132" s="82">
        <v>57214</v>
      </c>
      <c r="V132" s="82">
        <v>11557</v>
      </c>
      <c r="W132" s="82">
        <v>26291</v>
      </c>
      <c r="X132" s="82">
        <v>17251</v>
      </c>
      <c r="Y132" s="82">
        <v>12623</v>
      </c>
      <c r="Z132" s="82">
        <v>19478</v>
      </c>
      <c r="AA132" s="82">
        <v>31640</v>
      </c>
      <c r="AB132" s="82">
        <v>32371</v>
      </c>
      <c r="AC132" s="82">
        <v>10505</v>
      </c>
      <c r="AD132" s="82">
        <v>33263</v>
      </c>
      <c r="AE132" s="82">
        <v>3915</v>
      </c>
      <c r="AF132" s="82">
        <v>41398</v>
      </c>
      <c r="AG132" s="82">
        <v>17067</v>
      </c>
      <c r="AH132" s="82">
        <v>10109</v>
      </c>
      <c r="AI132" s="82">
        <v>825734</v>
      </c>
      <c r="AK132" s="82" t="s">
        <v>582</v>
      </c>
    </row>
    <row r="133" spans="1:37" x14ac:dyDescent="0.2">
      <c r="A133" s="254">
        <v>40330</v>
      </c>
      <c r="B133" s="82" t="s">
        <v>829</v>
      </c>
      <c r="C133" s="82">
        <v>12035</v>
      </c>
      <c r="D133" s="82">
        <v>35804</v>
      </c>
      <c r="E133" s="82">
        <v>10349</v>
      </c>
      <c r="F133" s="82">
        <v>6242</v>
      </c>
      <c r="G133" s="82">
        <v>29101</v>
      </c>
      <c r="H133" s="82">
        <v>7957</v>
      </c>
      <c r="I133" s="82">
        <v>13452</v>
      </c>
      <c r="J133" s="82">
        <v>32235</v>
      </c>
      <c r="K133" s="82">
        <v>99635</v>
      </c>
      <c r="L133" s="82">
        <v>11873</v>
      </c>
      <c r="M133" s="82">
        <v>39450</v>
      </c>
      <c r="N133" s="82">
        <v>12831</v>
      </c>
      <c r="O133" s="82">
        <v>11924</v>
      </c>
      <c r="P133" s="82">
        <v>74385</v>
      </c>
      <c r="Q133" s="82">
        <v>55283</v>
      </c>
      <c r="R133" s="82">
        <v>27857</v>
      </c>
      <c r="S133" s="82">
        <v>10763</v>
      </c>
      <c r="T133" s="82">
        <v>10931</v>
      </c>
      <c r="U133" s="82">
        <v>57427</v>
      </c>
      <c r="V133" s="82">
        <v>11572</v>
      </c>
      <c r="W133" s="82">
        <v>26361</v>
      </c>
      <c r="X133" s="82">
        <v>17335</v>
      </c>
      <c r="Y133" s="82">
        <v>12682</v>
      </c>
      <c r="Z133" s="82">
        <v>19594</v>
      </c>
      <c r="AA133" s="82">
        <v>31775</v>
      </c>
      <c r="AB133" s="82">
        <v>32486</v>
      </c>
      <c r="AC133" s="82">
        <v>10548</v>
      </c>
      <c r="AD133" s="82">
        <v>33277</v>
      </c>
      <c r="AE133" s="82">
        <v>3912</v>
      </c>
      <c r="AF133" s="82">
        <v>41564</v>
      </c>
      <c r="AG133" s="82">
        <v>17116</v>
      </c>
      <c r="AH133" s="82">
        <v>10107</v>
      </c>
      <c r="AI133" s="82">
        <v>827863</v>
      </c>
      <c r="AK133" s="82" t="s">
        <v>583</v>
      </c>
    </row>
    <row r="134" spans="1:37" x14ac:dyDescent="0.2">
      <c r="A134" s="254">
        <v>40360</v>
      </c>
      <c r="B134" s="82" t="s">
        <v>830</v>
      </c>
      <c r="C134" s="82">
        <v>12028</v>
      </c>
      <c r="D134" s="82">
        <v>35904</v>
      </c>
      <c r="E134" s="82">
        <v>10298</v>
      </c>
      <c r="F134" s="82">
        <v>6236</v>
      </c>
      <c r="G134" s="82">
        <v>29072</v>
      </c>
      <c r="H134" s="82">
        <v>7994</v>
      </c>
      <c r="I134" s="82">
        <v>13478</v>
      </c>
      <c r="J134" s="82">
        <v>32237</v>
      </c>
      <c r="K134" s="82">
        <v>99831</v>
      </c>
      <c r="L134" s="82">
        <v>11792</v>
      </c>
      <c r="M134" s="82">
        <v>39355</v>
      </c>
      <c r="N134" s="82">
        <v>12866</v>
      </c>
      <c r="O134" s="82">
        <v>11943</v>
      </c>
      <c r="P134" s="82">
        <v>74337</v>
      </c>
      <c r="Q134" s="82">
        <v>55466</v>
      </c>
      <c r="R134" s="82">
        <v>27829</v>
      </c>
      <c r="S134" s="82">
        <v>10739</v>
      </c>
      <c r="T134" s="82">
        <v>10919</v>
      </c>
      <c r="U134" s="82">
        <v>57369</v>
      </c>
      <c r="V134" s="82">
        <v>11559</v>
      </c>
      <c r="W134" s="82">
        <v>26395</v>
      </c>
      <c r="X134" s="82">
        <v>17436</v>
      </c>
      <c r="Y134" s="82">
        <v>12706</v>
      </c>
      <c r="Z134" s="82">
        <v>19562</v>
      </c>
      <c r="AA134" s="82">
        <v>31793</v>
      </c>
      <c r="AB134" s="82">
        <v>32503</v>
      </c>
      <c r="AC134" s="82">
        <v>10504</v>
      </c>
      <c r="AD134" s="82">
        <v>33170</v>
      </c>
      <c r="AE134" s="82">
        <v>3921</v>
      </c>
      <c r="AF134" s="82">
        <v>41493</v>
      </c>
      <c r="AG134" s="82">
        <v>17060</v>
      </c>
      <c r="AH134" s="82">
        <v>10072</v>
      </c>
      <c r="AI134" s="82">
        <v>827867</v>
      </c>
      <c r="AK134" s="82" t="s">
        <v>584</v>
      </c>
    </row>
    <row r="135" spans="1:37" x14ac:dyDescent="0.2">
      <c r="A135" s="254">
        <v>40391</v>
      </c>
      <c r="B135" s="82" t="s">
        <v>831</v>
      </c>
      <c r="C135" s="82">
        <v>12034</v>
      </c>
      <c r="D135" s="82">
        <v>36051</v>
      </c>
      <c r="E135" s="82">
        <v>10283</v>
      </c>
      <c r="F135" s="82">
        <v>6241</v>
      </c>
      <c r="G135" s="82">
        <v>29131</v>
      </c>
      <c r="H135" s="82">
        <v>7999</v>
      </c>
      <c r="I135" s="82">
        <v>13525</v>
      </c>
      <c r="J135" s="82">
        <v>32259</v>
      </c>
      <c r="K135" s="82">
        <v>99924</v>
      </c>
      <c r="L135" s="82">
        <v>11755</v>
      </c>
      <c r="M135" s="82">
        <v>39360</v>
      </c>
      <c r="N135" s="82">
        <v>12886</v>
      </c>
      <c r="O135" s="82">
        <v>11976</v>
      </c>
      <c r="P135" s="82">
        <v>74525</v>
      </c>
      <c r="Q135" s="82">
        <v>55581</v>
      </c>
      <c r="R135" s="82">
        <v>27882</v>
      </c>
      <c r="S135" s="82">
        <v>10759</v>
      </c>
      <c r="T135" s="82">
        <v>10951</v>
      </c>
      <c r="U135" s="82">
        <v>57407</v>
      </c>
      <c r="V135" s="82">
        <v>11542</v>
      </c>
      <c r="W135" s="82">
        <v>26389</v>
      </c>
      <c r="X135" s="82">
        <v>17460</v>
      </c>
      <c r="Y135" s="82">
        <v>12701</v>
      </c>
      <c r="Z135" s="82">
        <v>19586</v>
      </c>
      <c r="AA135" s="82">
        <v>31793</v>
      </c>
      <c r="AB135" s="82">
        <v>32574</v>
      </c>
      <c r="AC135" s="82">
        <v>10561</v>
      </c>
      <c r="AD135" s="82">
        <v>33155</v>
      </c>
      <c r="AE135" s="82">
        <v>3935</v>
      </c>
      <c r="AF135" s="82">
        <v>41503</v>
      </c>
      <c r="AG135" s="82">
        <v>17054</v>
      </c>
      <c r="AH135" s="82">
        <v>10099</v>
      </c>
      <c r="AI135" s="82">
        <v>828881</v>
      </c>
      <c r="AK135" s="82" t="s">
        <v>585</v>
      </c>
    </row>
    <row r="136" spans="1:37" x14ac:dyDescent="0.2">
      <c r="A136" s="254">
        <v>40422</v>
      </c>
      <c r="B136" s="82" t="s">
        <v>832</v>
      </c>
      <c r="C136" s="82">
        <v>11995</v>
      </c>
      <c r="D136" s="82">
        <v>36144</v>
      </c>
      <c r="E136" s="82">
        <v>10258</v>
      </c>
      <c r="F136" s="82">
        <v>6211</v>
      </c>
      <c r="G136" s="82">
        <v>29094</v>
      </c>
      <c r="H136" s="82">
        <v>8020</v>
      </c>
      <c r="I136" s="82">
        <v>13510</v>
      </c>
      <c r="J136" s="82">
        <v>32181</v>
      </c>
      <c r="K136" s="82">
        <v>99949</v>
      </c>
      <c r="L136" s="82">
        <v>11756</v>
      </c>
      <c r="M136" s="82">
        <v>39391</v>
      </c>
      <c r="N136" s="82">
        <v>12839</v>
      </c>
      <c r="O136" s="82">
        <v>11934</v>
      </c>
      <c r="P136" s="82">
        <v>74463</v>
      </c>
      <c r="Q136" s="82">
        <v>55636</v>
      </c>
      <c r="R136" s="82">
        <v>27817</v>
      </c>
      <c r="S136" s="82">
        <v>10771</v>
      </c>
      <c r="T136" s="82">
        <v>10950</v>
      </c>
      <c r="U136" s="82">
        <v>57359</v>
      </c>
      <c r="V136" s="82">
        <v>11491</v>
      </c>
      <c r="W136" s="82">
        <v>26362</v>
      </c>
      <c r="X136" s="82">
        <v>17481</v>
      </c>
      <c r="Y136" s="82">
        <v>12726</v>
      </c>
      <c r="Z136" s="82">
        <v>19563</v>
      </c>
      <c r="AA136" s="82">
        <v>31737</v>
      </c>
      <c r="AB136" s="82">
        <v>32561</v>
      </c>
      <c r="AC136" s="82">
        <v>10455</v>
      </c>
      <c r="AD136" s="82">
        <v>33093</v>
      </c>
      <c r="AE136" s="82">
        <v>3950</v>
      </c>
      <c r="AF136" s="82">
        <v>41442</v>
      </c>
      <c r="AG136" s="82">
        <v>17088</v>
      </c>
      <c r="AH136" s="82">
        <v>10037</v>
      </c>
      <c r="AI136" s="82">
        <v>828264</v>
      </c>
      <c r="AK136" s="82" t="s">
        <v>586</v>
      </c>
    </row>
    <row r="137" spans="1:37" x14ac:dyDescent="0.2">
      <c r="A137" s="254">
        <v>40452</v>
      </c>
      <c r="B137" s="82" t="s">
        <v>833</v>
      </c>
      <c r="C137" s="82">
        <v>11980</v>
      </c>
      <c r="D137" s="82">
        <v>36248</v>
      </c>
      <c r="E137" s="82">
        <v>10239</v>
      </c>
      <c r="F137" s="82">
        <v>6227</v>
      </c>
      <c r="G137" s="82">
        <v>29098</v>
      </c>
      <c r="H137" s="82">
        <v>8044</v>
      </c>
      <c r="I137" s="82">
        <v>13502</v>
      </c>
      <c r="J137" s="82">
        <v>32183</v>
      </c>
      <c r="K137" s="82">
        <v>100034</v>
      </c>
      <c r="L137" s="82">
        <v>11800</v>
      </c>
      <c r="M137" s="82">
        <v>39496</v>
      </c>
      <c r="N137" s="82">
        <v>12836</v>
      </c>
      <c r="O137" s="82">
        <v>11956</v>
      </c>
      <c r="P137" s="82">
        <v>74721</v>
      </c>
      <c r="Q137" s="82">
        <v>55773</v>
      </c>
      <c r="R137" s="82">
        <v>27786</v>
      </c>
      <c r="S137" s="82">
        <v>10814</v>
      </c>
      <c r="T137" s="82">
        <v>10934</v>
      </c>
      <c r="U137" s="82">
        <v>57527</v>
      </c>
      <c r="V137" s="82">
        <v>11548</v>
      </c>
      <c r="W137" s="82">
        <v>26448</v>
      </c>
      <c r="X137" s="82">
        <v>17587</v>
      </c>
      <c r="Y137" s="82">
        <v>12757</v>
      </c>
      <c r="Z137" s="82">
        <v>19610</v>
      </c>
      <c r="AA137" s="82">
        <v>31783</v>
      </c>
      <c r="AB137" s="82">
        <v>32484</v>
      </c>
      <c r="AC137" s="82">
        <v>10477</v>
      </c>
      <c r="AD137" s="82">
        <v>32977</v>
      </c>
      <c r="AE137" s="82">
        <v>3929</v>
      </c>
      <c r="AF137" s="82">
        <v>41446</v>
      </c>
      <c r="AG137" s="82">
        <v>17151</v>
      </c>
      <c r="AH137" s="82">
        <v>10033</v>
      </c>
      <c r="AI137" s="82">
        <v>829428</v>
      </c>
      <c r="AK137" s="82" t="s">
        <v>587</v>
      </c>
    </row>
    <row r="138" spans="1:37" x14ac:dyDescent="0.2">
      <c r="A138" s="254">
        <v>40483</v>
      </c>
      <c r="B138" s="82" t="s">
        <v>834</v>
      </c>
      <c r="C138" s="82">
        <v>12000</v>
      </c>
      <c r="D138" s="82">
        <v>36359</v>
      </c>
      <c r="E138" s="82">
        <v>10213</v>
      </c>
      <c r="F138" s="82">
        <v>6254</v>
      </c>
      <c r="G138" s="82">
        <v>29082</v>
      </c>
      <c r="H138" s="82">
        <v>8061</v>
      </c>
      <c r="I138" s="82">
        <v>13527</v>
      </c>
      <c r="J138" s="82">
        <v>32077</v>
      </c>
      <c r="K138" s="82">
        <v>99772</v>
      </c>
      <c r="L138" s="82">
        <v>11713</v>
      </c>
      <c r="M138" s="82">
        <v>39481</v>
      </c>
      <c r="N138" s="82">
        <v>12757</v>
      </c>
      <c r="O138" s="82">
        <v>11974</v>
      </c>
      <c r="P138" s="82">
        <v>74584</v>
      </c>
      <c r="Q138" s="82">
        <v>55860</v>
      </c>
      <c r="R138" s="82">
        <v>27805</v>
      </c>
      <c r="S138" s="82">
        <v>10836</v>
      </c>
      <c r="T138" s="82">
        <v>10943</v>
      </c>
      <c r="U138" s="82">
        <v>57464</v>
      </c>
      <c r="V138" s="82">
        <v>11525</v>
      </c>
      <c r="W138" s="82">
        <v>26409</v>
      </c>
      <c r="X138" s="82">
        <v>17563</v>
      </c>
      <c r="Y138" s="82">
        <v>12760</v>
      </c>
      <c r="Z138" s="82">
        <v>19633</v>
      </c>
      <c r="AA138" s="82">
        <v>31784</v>
      </c>
      <c r="AB138" s="82">
        <v>32451</v>
      </c>
      <c r="AC138" s="82">
        <v>10442</v>
      </c>
      <c r="AD138" s="82">
        <v>32944</v>
      </c>
      <c r="AE138" s="82">
        <v>3903</v>
      </c>
      <c r="AF138" s="82">
        <v>41353</v>
      </c>
      <c r="AG138" s="82">
        <v>17210</v>
      </c>
      <c r="AH138" s="82">
        <v>9974</v>
      </c>
      <c r="AI138" s="82">
        <v>828713</v>
      </c>
      <c r="AK138" s="82" t="s">
        <v>588</v>
      </c>
    </row>
    <row r="139" spans="1:37" x14ac:dyDescent="0.2">
      <c r="A139" s="254">
        <v>40513</v>
      </c>
      <c r="B139" s="82" t="s">
        <v>835</v>
      </c>
      <c r="C139" s="82">
        <v>11964</v>
      </c>
      <c r="D139" s="82">
        <v>36210</v>
      </c>
      <c r="E139" s="82">
        <v>10176</v>
      </c>
      <c r="F139" s="82">
        <v>6275</v>
      </c>
      <c r="G139" s="82">
        <v>28999</v>
      </c>
      <c r="H139" s="82">
        <v>8065</v>
      </c>
      <c r="I139" s="82">
        <v>13489</v>
      </c>
      <c r="J139" s="82">
        <v>31949</v>
      </c>
      <c r="K139" s="82">
        <v>99623</v>
      </c>
      <c r="L139" s="82">
        <v>11699</v>
      </c>
      <c r="M139" s="82">
        <v>39428</v>
      </c>
      <c r="N139" s="82">
        <v>12696</v>
      </c>
      <c r="O139" s="82">
        <v>11937</v>
      </c>
      <c r="P139" s="82">
        <v>74713</v>
      </c>
      <c r="Q139" s="82">
        <v>55699</v>
      </c>
      <c r="R139" s="82">
        <v>27787</v>
      </c>
      <c r="S139" s="82">
        <v>10852</v>
      </c>
      <c r="T139" s="82">
        <v>10898</v>
      </c>
      <c r="U139" s="82">
        <v>57480</v>
      </c>
      <c r="V139" s="82">
        <v>11479</v>
      </c>
      <c r="W139" s="82">
        <v>26354</v>
      </c>
      <c r="X139" s="82">
        <v>17514</v>
      </c>
      <c r="Y139" s="82">
        <v>12724</v>
      </c>
      <c r="Z139" s="82">
        <v>19607</v>
      </c>
      <c r="AA139" s="82">
        <v>31692</v>
      </c>
      <c r="AB139" s="82">
        <v>32327</v>
      </c>
      <c r="AC139" s="82">
        <v>10372</v>
      </c>
      <c r="AD139" s="82">
        <v>32781</v>
      </c>
      <c r="AE139" s="82">
        <v>3892</v>
      </c>
      <c r="AF139" s="82">
        <v>41179</v>
      </c>
      <c r="AG139" s="82">
        <v>17152</v>
      </c>
      <c r="AH139" s="82">
        <v>9947</v>
      </c>
      <c r="AI139" s="82">
        <v>826959</v>
      </c>
      <c r="AK139" s="82" t="s">
        <v>580</v>
      </c>
    </row>
    <row r="140" spans="1:37" x14ac:dyDescent="0.2">
      <c r="A140" s="254">
        <v>40544</v>
      </c>
      <c r="B140" s="82" t="s">
        <v>972</v>
      </c>
      <c r="C140" s="82">
        <v>11899</v>
      </c>
      <c r="D140" s="82">
        <v>36058</v>
      </c>
      <c r="E140" s="82">
        <v>10125</v>
      </c>
      <c r="F140" s="82">
        <v>6219</v>
      </c>
      <c r="G140" s="82">
        <v>28851</v>
      </c>
      <c r="H140" s="82">
        <v>8030</v>
      </c>
      <c r="I140" s="82">
        <v>13323</v>
      </c>
      <c r="J140" s="82">
        <v>31880</v>
      </c>
      <c r="K140" s="82">
        <v>99292</v>
      </c>
      <c r="L140" s="82">
        <v>11660</v>
      </c>
      <c r="M140" s="82">
        <v>39181</v>
      </c>
      <c r="N140" s="82">
        <v>12616</v>
      </c>
      <c r="O140" s="82">
        <v>11864</v>
      </c>
      <c r="P140" s="82">
        <v>74555</v>
      </c>
      <c r="Q140" s="82">
        <v>55400</v>
      </c>
      <c r="R140" s="82">
        <v>27649</v>
      </c>
      <c r="S140" s="82">
        <v>10816</v>
      </c>
      <c r="T140" s="82">
        <v>10836</v>
      </c>
      <c r="U140" s="82">
        <v>57247</v>
      </c>
      <c r="V140" s="82">
        <v>11338</v>
      </c>
      <c r="W140" s="82">
        <v>26205</v>
      </c>
      <c r="X140" s="82">
        <v>17405</v>
      </c>
      <c r="Y140" s="82">
        <v>12633</v>
      </c>
      <c r="Z140" s="82">
        <v>19499</v>
      </c>
      <c r="AA140" s="82">
        <v>31596</v>
      </c>
      <c r="AB140" s="82">
        <v>32227</v>
      </c>
      <c r="AC140" s="82">
        <v>10262</v>
      </c>
      <c r="AD140" s="82">
        <v>32499</v>
      </c>
      <c r="AE140" s="82">
        <v>3844</v>
      </c>
      <c r="AF140" s="82">
        <v>40967</v>
      </c>
      <c r="AG140" s="82">
        <v>17082</v>
      </c>
      <c r="AH140" s="82">
        <v>9908</v>
      </c>
      <c r="AI140" s="82">
        <v>822966</v>
      </c>
      <c r="AJ140" s="82">
        <v>2011</v>
      </c>
      <c r="AK140" s="82" t="s">
        <v>581</v>
      </c>
    </row>
    <row r="141" spans="1:37" x14ac:dyDescent="0.2">
      <c r="A141" s="254">
        <v>40575</v>
      </c>
      <c r="B141" s="82" t="s">
        <v>836</v>
      </c>
      <c r="C141" s="82">
        <v>11970</v>
      </c>
      <c r="D141" s="82">
        <v>36187</v>
      </c>
      <c r="E141" s="82">
        <v>10134</v>
      </c>
      <c r="F141" s="82">
        <v>6242</v>
      </c>
      <c r="G141" s="82">
        <v>28902</v>
      </c>
      <c r="H141" s="82">
        <v>8067</v>
      </c>
      <c r="I141" s="82">
        <v>13387</v>
      </c>
      <c r="J141" s="82">
        <v>31978</v>
      </c>
      <c r="K141" s="82">
        <v>99361</v>
      </c>
      <c r="L141" s="82">
        <v>11711</v>
      </c>
      <c r="M141" s="82">
        <v>39293</v>
      </c>
      <c r="N141" s="82">
        <v>12600</v>
      </c>
      <c r="O141" s="82">
        <v>11874</v>
      </c>
      <c r="P141" s="82">
        <v>74888</v>
      </c>
      <c r="Q141" s="82">
        <v>55504</v>
      </c>
      <c r="R141" s="82">
        <v>27648</v>
      </c>
      <c r="S141" s="82">
        <v>10867</v>
      </c>
      <c r="T141" s="82">
        <v>10880</v>
      </c>
      <c r="U141" s="82">
        <v>57265</v>
      </c>
      <c r="V141" s="82">
        <v>11305</v>
      </c>
      <c r="W141" s="82">
        <v>26257</v>
      </c>
      <c r="X141" s="82">
        <v>17449</v>
      </c>
      <c r="Y141" s="82">
        <v>12654</v>
      </c>
      <c r="Z141" s="82">
        <v>19518</v>
      </c>
      <c r="AA141" s="82">
        <v>31612</v>
      </c>
      <c r="AB141" s="82">
        <v>32324</v>
      </c>
      <c r="AC141" s="82">
        <v>10256</v>
      </c>
      <c r="AD141" s="82">
        <v>32424</v>
      </c>
      <c r="AE141" s="82">
        <v>3832</v>
      </c>
      <c r="AF141" s="82">
        <v>41046</v>
      </c>
      <c r="AG141" s="82">
        <v>17145</v>
      </c>
      <c r="AH141" s="82">
        <v>9947</v>
      </c>
      <c r="AI141" s="82">
        <v>824527</v>
      </c>
      <c r="AK141" s="82" t="s">
        <v>541</v>
      </c>
    </row>
    <row r="142" spans="1:37" x14ac:dyDescent="0.2">
      <c r="A142" s="254">
        <v>40603</v>
      </c>
      <c r="B142" s="82" t="s">
        <v>837</v>
      </c>
      <c r="C142" s="82">
        <v>11980</v>
      </c>
      <c r="D142" s="82">
        <v>36294</v>
      </c>
      <c r="E142" s="82">
        <v>10165</v>
      </c>
      <c r="F142" s="82">
        <v>6264</v>
      </c>
      <c r="G142" s="82">
        <v>28940</v>
      </c>
      <c r="H142" s="82">
        <v>8107</v>
      </c>
      <c r="I142" s="82">
        <v>13411</v>
      </c>
      <c r="J142" s="82">
        <v>32052</v>
      </c>
      <c r="K142" s="82">
        <v>99606</v>
      </c>
      <c r="L142" s="82">
        <v>11720</v>
      </c>
      <c r="M142" s="82">
        <v>39396</v>
      </c>
      <c r="N142" s="82">
        <v>12594</v>
      </c>
      <c r="O142" s="82">
        <v>11895</v>
      </c>
      <c r="P142" s="82">
        <v>75096</v>
      </c>
      <c r="Q142" s="82">
        <v>55815</v>
      </c>
      <c r="R142" s="82">
        <v>27736</v>
      </c>
      <c r="S142" s="82">
        <v>10892</v>
      </c>
      <c r="T142" s="82">
        <v>10833</v>
      </c>
      <c r="U142" s="82">
        <v>57427</v>
      </c>
      <c r="V142" s="82">
        <v>11313</v>
      </c>
      <c r="W142" s="82">
        <v>26354</v>
      </c>
      <c r="X142" s="82">
        <v>17511</v>
      </c>
      <c r="Y142" s="82">
        <v>12680</v>
      </c>
      <c r="Z142" s="82">
        <v>19585</v>
      </c>
      <c r="AA142" s="82">
        <v>31677</v>
      </c>
      <c r="AB142" s="82">
        <v>32421</v>
      </c>
      <c r="AC142" s="82">
        <v>10316</v>
      </c>
      <c r="AD142" s="82">
        <v>32456</v>
      </c>
      <c r="AE142" s="82">
        <v>3846</v>
      </c>
      <c r="AF142" s="82">
        <v>41203</v>
      </c>
      <c r="AG142" s="82">
        <v>17223</v>
      </c>
      <c r="AH142" s="82">
        <v>10017</v>
      </c>
      <c r="AI142" s="82">
        <v>826825</v>
      </c>
      <c r="AK142" s="82" t="s">
        <v>578</v>
      </c>
    </row>
    <row r="143" spans="1:37" x14ac:dyDescent="0.2">
      <c r="A143" s="254">
        <v>40634</v>
      </c>
      <c r="B143" s="82" t="s">
        <v>838</v>
      </c>
      <c r="C143" s="82">
        <v>11990</v>
      </c>
      <c r="D143" s="82">
        <v>36399</v>
      </c>
      <c r="E143" s="82">
        <v>10130</v>
      </c>
      <c r="F143" s="82">
        <v>6273</v>
      </c>
      <c r="G143" s="82">
        <v>29027</v>
      </c>
      <c r="H143" s="82">
        <v>8146</v>
      </c>
      <c r="I143" s="82">
        <v>13437</v>
      </c>
      <c r="J143" s="82">
        <v>31973</v>
      </c>
      <c r="K143" s="82">
        <v>99629</v>
      </c>
      <c r="L143" s="82">
        <v>11780</v>
      </c>
      <c r="M143" s="82">
        <v>39383</v>
      </c>
      <c r="N143" s="82">
        <v>12620</v>
      </c>
      <c r="O143" s="82">
        <v>11909</v>
      </c>
      <c r="P143" s="82">
        <v>75245</v>
      </c>
      <c r="Q143" s="82">
        <v>55904</v>
      </c>
      <c r="R143" s="82">
        <v>27812</v>
      </c>
      <c r="S143" s="82">
        <v>10903</v>
      </c>
      <c r="T143" s="82">
        <v>10837</v>
      </c>
      <c r="U143" s="82">
        <v>57396</v>
      </c>
      <c r="V143" s="82">
        <v>11362</v>
      </c>
      <c r="W143" s="82">
        <v>26469</v>
      </c>
      <c r="X143" s="82">
        <v>17593</v>
      </c>
      <c r="Y143" s="82">
        <v>12689</v>
      </c>
      <c r="Z143" s="82">
        <v>19566</v>
      </c>
      <c r="AA143" s="82">
        <v>31700</v>
      </c>
      <c r="AB143" s="82">
        <v>32400</v>
      </c>
      <c r="AC143" s="82">
        <v>10296</v>
      </c>
      <c r="AD143" s="82">
        <v>32408</v>
      </c>
      <c r="AE143" s="82">
        <v>3860</v>
      </c>
      <c r="AF143" s="82">
        <v>41205</v>
      </c>
      <c r="AG143" s="82">
        <v>17232</v>
      </c>
      <c r="AH143" s="82">
        <v>9977</v>
      </c>
      <c r="AI143" s="82">
        <v>827550</v>
      </c>
      <c r="AK143" s="82" t="s">
        <v>579</v>
      </c>
    </row>
    <row r="144" spans="1:37" x14ac:dyDescent="0.2">
      <c r="A144" s="254">
        <v>40664</v>
      </c>
      <c r="B144" s="82" t="s">
        <v>839</v>
      </c>
      <c r="C144" s="82">
        <v>11984</v>
      </c>
      <c r="D144" s="82">
        <v>36534</v>
      </c>
      <c r="E144" s="82">
        <v>10105</v>
      </c>
      <c r="F144" s="82">
        <v>6263</v>
      </c>
      <c r="G144" s="82">
        <v>29047</v>
      </c>
      <c r="H144" s="82">
        <v>8134</v>
      </c>
      <c r="I144" s="82">
        <v>13500</v>
      </c>
      <c r="J144" s="82">
        <v>32038</v>
      </c>
      <c r="K144" s="82">
        <v>99756</v>
      </c>
      <c r="L144" s="82">
        <v>11827</v>
      </c>
      <c r="M144" s="82">
        <v>39425</v>
      </c>
      <c r="N144" s="82">
        <v>12602</v>
      </c>
      <c r="O144" s="82">
        <v>11964</v>
      </c>
      <c r="P144" s="82">
        <v>75410</v>
      </c>
      <c r="Q144" s="82">
        <v>56035</v>
      </c>
      <c r="R144" s="82">
        <v>27885</v>
      </c>
      <c r="S144" s="82">
        <v>10909</v>
      </c>
      <c r="T144" s="82">
        <v>10844</v>
      </c>
      <c r="U144" s="82">
        <v>57395</v>
      </c>
      <c r="V144" s="82">
        <v>11355</v>
      </c>
      <c r="W144" s="82">
        <v>26533</v>
      </c>
      <c r="X144" s="82">
        <v>17622</v>
      </c>
      <c r="Y144" s="82">
        <v>12752</v>
      </c>
      <c r="Z144" s="82">
        <v>19598</v>
      </c>
      <c r="AA144" s="82">
        <v>31708</v>
      </c>
      <c r="AB144" s="82">
        <v>32465</v>
      </c>
      <c r="AC144" s="82">
        <v>10299</v>
      </c>
      <c r="AD144" s="82">
        <v>32433</v>
      </c>
      <c r="AE144" s="82">
        <v>3884</v>
      </c>
      <c r="AF144" s="82">
        <v>41281</v>
      </c>
      <c r="AG144" s="82">
        <v>17261</v>
      </c>
      <c r="AH144" s="82">
        <v>9994</v>
      </c>
      <c r="AI144" s="82">
        <v>828842</v>
      </c>
      <c r="AK144" s="82" t="s">
        <v>582</v>
      </c>
    </row>
    <row r="145" spans="1:37" x14ac:dyDescent="0.2">
      <c r="A145" s="254">
        <v>40695</v>
      </c>
      <c r="B145" s="82" t="s">
        <v>840</v>
      </c>
      <c r="C145" s="82">
        <v>12003</v>
      </c>
      <c r="D145" s="82">
        <v>36569</v>
      </c>
      <c r="E145" s="82">
        <v>10129</v>
      </c>
      <c r="F145" s="82">
        <v>6272</v>
      </c>
      <c r="G145" s="82">
        <v>29142</v>
      </c>
      <c r="H145" s="82">
        <v>8179</v>
      </c>
      <c r="I145" s="82">
        <v>13527</v>
      </c>
      <c r="J145" s="82">
        <v>32011</v>
      </c>
      <c r="K145" s="82">
        <v>99901</v>
      </c>
      <c r="L145" s="82">
        <v>11828</v>
      </c>
      <c r="M145" s="82">
        <v>39455</v>
      </c>
      <c r="N145" s="82">
        <v>12625</v>
      </c>
      <c r="O145" s="82">
        <v>11945</v>
      </c>
      <c r="P145" s="82">
        <v>75543</v>
      </c>
      <c r="Q145" s="82">
        <v>56181</v>
      </c>
      <c r="R145" s="82">
        <v>28003</v>
      </c>
      <c r="S145" s="82">
        <v>10930</v>
      </c>
      <c r="T145" s="82">
        <v>10821</v>
      </c>
      <c r="U145" s="82">
        <v>57623</v>
      </c>
      <c r="V145" s="82">
        <v>11382</v>
      </c>
      <c r="W145" s="82">
        <v>26690</v>
      </c>
      <c r="X145" s="82">
        <v>17656</v>
      </c>
      <c r="Y145" s="82">
        <v>12744</v>
      </c>
      <c r="Z145" s="82">
        <v>19698</v>
      </c>
      <c r="AA145" s="82">
        <v>31799</v>
      </c>
      <c r="AB145" s="82">
        <v>32602</v>
      </c>
      <c r="AC145" s="82">
        <v>10308</v>
      </c>
      <c r="AD145" s="82">
        <v>32407</v>
      </c>
      <c r="AE145" s="82">
        <v>3955</v>
      </c>
      <c r="AF145" s="82">
        <v>41482</v>
      </c>
      <c r="AG145" s="82">
        <v>17322</v>
      </c>
      <c r="AH145" s="82">
        <v>10038</v>
      </c>
      <c r="AI145" s="82">
        <v>830770</v>
      </c>
      <c r="AK145" s="82" t="s">
        <v>583</v>
      </c>
    </row>
    <row r="146" spans="1:37" x14ac:dyDescent="0.2">
      <c r="A146" s="254">
        <v>40725</v>
      </c>
      <c r="B146" s="82" t="s">
        <v>841</v>
      </c>
      <c r="C146" s="82">
        <v>11999</v>
      </c>
      <c r="D146" s="82">
        <v>36505</v>
      </c>
      <c r="E146" s="82">
        <v>10123</v>
      </c>
      <c r="F146" s="82">
        <v>6248</v>
      </c>
      <c r="G146" s="82">
        <v>29117</v>
      </c>
      <c r="H146" s="82">
        <v>8205</v>
      </c>
      <c r="I146" s="82">
        <v>13550</v>
      </c>
      <c r="J146" s="82">
        <v>31995</v>
      </c>
      <c r="K146" s="82">
        <v>100140</v>
      </c>
      <c r="L146" s="82">
        <v>11792</v>
      </c>
      <c r="M146" s="82">
        <v>39480</v>
      </c>
      <c r="N146" s="82">
        <v>12601</v>
      </c>
      <c r="O146" s="82">
        <v>11941</v>
      </c>
      <c r="P146" s="82">
        <v>75515</v>
      </c>
      <c r="Q146" s="82">
        <v>56355</v>
      </c>
      <c r="R146" s="82">
        <v>28004</v>
      </c>
      <c r="S146" s="82">
        <v>10965</v>
      </c>
      <c r="T146" s="82">
        <v>10788</v>
      </c>
      <c r="U146" s="82">
        <v>57610</v>
      </c>
      <c r="V146" s="82">
        <v>11356</v>
      </c>
      <c r="W146" s="82">
        <v>26752</v>
      </c>
      <c r="X146" s="82">
        <v>17659</v>
      </c>
      <c r="Y146" s="82">
        <v>12723</v>
      </c>
      <c r="Z146" s="82">
        <v>19730</v>
      </c>
      <c r="AA146" s="82">
        <v>31808</v>
      </c>
      <c r="AB146" s="82">
        <v>32576</v>
      </c>
      <c r="AC146" s="82">
        <v>10303</v>
      </c>
      <c r="AD146" s="82">
        <v>32309</v>
      </c>
      <c r="AE146" s="82">
        <v>3969</v>
      </c>
      <c r="AF146" s="82">
        <v>41554</v>
      </c>
      <c r="AG146" s="82">
        <v>17317</v>
      </c>
      <c r="AH146" s="82">
        <v>10022</v>
      </c>
      <c r="AI146" s="82">
        <v>831011</v>
      </c>
      <c r="AK146" s="82" t="s">
        <v>584</v>
      </c>
    </row>
    <row r="147" spans="1:37" x14ac:dyDescent="0.2">
      <c r="A147" s="254">
        <v>40756</v>
      </c>
      <c r="B147" s="82" t="s">
        <v>842</v>
      </c>
      <c r="C147" s="82">
        <v>12048</v>
      </c>
      <c r="D147" s="82">
        <v>36549</v>
      </c>
      <c r="E147" s="82">
        <v>10110</v>
      </c>
      <c r="F147" s="82">
        <v>6224</v>
      </c>
      <c r="G147" s="82">
        <v>29134</v>
      </c>
      <c r="H147" s="82">
        <v>8249</v>
      </c>
      <c r="I147" s="82">
        <v>13601</v>
      </c>
      <c r="J147" s="82">
        <v>31943</v>
      </c>
      <c r="K147" s="82">
        <v>100034</v>
      </c>
      <c r="L147" s="82">
        <v>11797</v>
      </c>
      <c r="M147" s="82">
        <v>39494</v>
      </c>
      <c r="N147" s="82">
        <v>12553</v>
      </c>
      <c r="O147" s="82">
        <v>11972</v>
      </c>
      <c r="P147" s="82">
        <v>75719</v>
      </c>
      <c r="Q147" s="82">
        <v>56485</v>
      </c>
      <c r="R147" s="82">
        <v>28096</v>
      </c>
      <c r="S147" s="82">
        <v>11011</v>
      </c>
      <c r="T147" s="82">
        <v>10741</v>
      </c>
      <c r="U147" s="82">
        <v>57579</v>
      </c>
      <c r="V147" s="82">
        <v>11375</v>
      </c>
      <c r="W147" s="82">
        <v>26760</v>
      </c>
      <c r="X147" s="82">
        <v>17747</v>
      </c>
      <c r="Y147" s="82">
        <v>12699</v>
      </c>
      <c r="Z147" s="82">
        <v>19723</v>
      </c>
      <c r="AA147" s="82">
        <v>31735</v>
      </c>
      <c r="AB147" s="82">
        <v>32531</v>
      </c>
      <c r="AC147" s="82">
        <v>10359</v>
      </c>
      <c r="AD147" s="82">
        <v>32248</v>
      </c>
      <c r="AE147" s="82">
        <v>3995</v>
      </c>
      <c r="AF147" s="82">
        <v>41614</v>
      </c>
      <c r="AG147" s="82">
        <v>17352</v>
      </c>
      <c r="AH147" s="82">
        <v>10062</v>
      </c>
      <c r="AI147" s="82">
        <v>831539</v>
      </c>
      <c r="AK147" s="82" t="s">
        <v>585</v>
      </c>
    </row>
    <row r="148" spans="1:37" x14ac:dyDescent="0.2">
      <c r="A148" s="254">
        <v>40787</v>
      </c>
      <c r="B148" s="82" t="s">
        <v>843</v>
      </c>
      <c r="C148" s="82">
        <v>12031</v>
      </c>
      <c r="D148" s="82">
        <v>36492</v>
      </c>
      <c r="E148" s="82">
        <v>10127</v>
      </c>
      <c r="F148" s="82">
        <v>6217</v>
      </c>
      <c r="G148" s="82">
        <v>29180</v>
      </c>
      <c r="H148" s="82">
        <v>8275</v>
      </c>
      <c r="I148" s="82">
        <v>13618</v>
      </c>
      <c r="J148" s="82">
        <v>31925</v>
      </c>
      <c r="K148" s="82">
        <v>100262</v>
      </c>
      <c r="L148" s="82">
        <v>11820</v>
      </c>
      <c r="M148" s="82">
        <v>39484</v>
      </c>
      <c r="N148" s="82">
        <v>12457</v>
      </c>
      <c r="O148" s="82">
        <v>11994</v>
      </c>
      <c r="P148" s="82">
        <v>75739</v>
      </c>
      <c r="Q148" s="82">
        <v>56600</v>
      </c>
      <c r="R148" s="82">
        <v>28098</v>
      </c>
      <c r="S148" s="82">
        <v>11053</v>
      </c>
      <c r="T148" s="82">
        <v>10669</v>
      </c>
      <c r="U148" s="82">
        <v>57457</v>
      </c>
      <c r="V148" s="82">
        <v>11399</v>
      </c>
      <c r="W148" s="82">
        <v>26703</v>
      </c>
      <c r="X148" s="82">
        <v>17760</v>
      </c>
      <c r="Y148" s="82">
        <v>12669</v>
      </c>
      <c r="Z148" s="82">
        <v>19689</v>
      </c>
      <c r="AA148" s="82">
        <v>31654</v>
      </c>
      <c r="AB148" s="82">
        <v>32687</v>
      </c>
      <c r="AC148" s="82">
        <v>10336</v>
      </c>
      <c r="AD148" s="82">
        <v>32139</v>
      </c>
      <c r="AE148" s="82">
        <v>4025</v>
      </c>
      <c r="AF148" s="82">
        <v>41629</v>
      </c>
      <c r="AG148" s="82">
        <v>17302</v>
      </c>
      <c r="AH148" s="82">
        <v>10048</v>
      </c>
      <c r="AI148" s="82">
        <v>831538</v>
      </c>
      <c r="AK148" s="82" t="s">
        <v>586</v>
      </c>
    </row>
    <row r="149" spans="1:37" x14ac:dyDescent="0.2">
      <c r="A149" s="254">
        <v>40817</v>
      </c>
      <c r="B149" s="82" t="s">
        <v>844</v>
      </c>
      <c r="C149" s="82">
        <v>12072</v>
      </c>
      <c r="D149" s="82">
        <v>36409</v>
      </c>
      <c r="E149" s="82">
        <v>10077</v>
      </c>
      <c r="F149" s="82">
        <v>6215</v>
      </c>
      <c r="G149" s="82">
        <v>29193</v>
      </c>
      <c r="H149" s="82">
        <v>8274</v>
      </c>
      <c r="I149" s="82">
        <v>13683</v>
      </c>
      <c r="J149" s="82">
        <v>31952</v>
      </c>
      <c r="K149" s="82">
        <v>99983</v>
      </c>
      <c r="L149" s="82">
        <v>11864</v>
      </c>
      <c r="M149" s="82">
        <v>39599</v>
      </c>
      <c r="N149" s="82">
        <v>12365</v>
      </c>
      <c r="O149" s="82">
        <v>12033</v>
      </c>
      <c r="P149" s="82">
        <v>75866</v>
      </c>
      <c r="Q149" s="82">
        <v>56407</v>
      </c>
      <c r="R149" s="82">
        <v>28090</v>
      </c>
      <c r="S149" s="82">
        <v>11099</v>
      </c>
      <c r="T149" s="82">
        <v>10567</v>
      </c>
      <c r="U149" s="82">
        <v>57570</v>
      </c>
      <c r="V149" s="82">
        <v>11449</v>
      </c>
      <c r="W149" s="82">
        <v>26727</v>
      </c>
      <c r="X149" s="82">
        <v>17859</v>
      </c>
      <c r="Y149" s="82">
        <v>12654</v>
      </c>
      <c r="Z149" s="82">
        <v>19729</v>
      </c>
      <c r="AA149" s="82">
        <v>31798</v>
      </c>
      <c r="AB149" s="82">
        <v>32728</v>
      </c>
      <c r="AC149" s="82">
        <v>10340</v>
      </c>
      <c r="AD149" s="82">
        <v>32108</v>
      </c>
      <c r="AE149" s="82">
        <v>4029</v>
      </c>
      <c r="AF149" s="82">
        <v>41693</v>
      </c>
      <c r="AG149" s="82">
        <v>17365</v>
      </c>
      <c r="AH149" s="82">
        <v>10054</v>
      </c>
      <c r="AI149" s="82">
        <v>831851</v>
      </c>
      <c r="AK149" s="82" t="s">
        <v>587</v>
      </c>
    </row>
    <row r="150" spans="1:37" x14ac:dyDescent="0.2">
      <c r="A150" s="254">
        <v>40848</v>
      </c>
      <c r="B150" s="82" t="s">
        <v>845</v>
      </c>
      <c r="C150" s="82">
        <v>12047</v>
      </c>
      <c r="D150" s="82">
        <v>36285</v>
      </c>
      <c r="E150" s="82">
        <v>10068</v>
      </c>
      <c r="F150" s="82">
        <v>6184</v>
      </c>
      <c r="G150" s="82">
        <v>29113</v>
      </c>
      <c r="H150" s="82">
        <v>8285</v>
      </c>
      <c r="I150" s="82">
        <v>13633</v>
      </c>
      <c r="J150" s="82">
        <v>31888</v>
      </c>
      <c r="K150" s="82">
        <v>99982</v>
      </c>
      <c r="L150" s="82">
        <v>11866</v>
      </c>
      <c r="M150" s="82">
        <v>39487</v>
      </c>
      <c r="N150" s="82">
        <v>12354</v>
      </c>
      <c r="O150" s="82">
        <v>12016</v>
      </c>
      <c r="P150" s="82">
        <v>75832</v>
      </c>
      <c r="Q150" s="82">
        <v>56476</v>
      </c>
      <c r="R150" s="82">
        <v>28040</v>
      </c>
      <c r="S150" s="82">
        <v>11065</v>
      </c>
      <c r="T150" s="82">
        <v>10556</v>
      </c>
      <c r="U150" s="82">
        <v>57416</v>
      </c>
      <c r="V150" s="82">
        <v>11474</v>
      </c>
      <c r="W150" s="82">
        <v>26702</v>
      </c>
      <c r="X150" s="82">
        <v>17874</v>
      </c>
      <c r="Y150" s="82">
        <v>12586</v>
      </c>
      <c r="Z150" s="82">
        <v>19741</v>
      </c>
      <c r="AA150" s="82">
        <v>31659</v>
      </c>
      <c r="AB150" s="82">
        <v>32663</v>
      </c>
      <c r="AC150" s="82">
        <v>10343</v>
      </c>
      <c r="AD150" s="82">
        <v>31917</v>
      </c>
      <c r="AE150" s="82">
        <v>4025</v>
      </c>
      <c r="AF150" s="82">
        <v>41578</v>
      </c>
      <c r="AG150" s="82">
        <v>17316</v>
      </c>
      <c r="AH150" s="82">
        <v>10000</v>
      </c>
      <c r="AI150" s="82">
        <v>830471</v>
      </c>
      <c r="AK150" s="82" t="s">
        <v>588</v>
      </c>
    </row>
    <row r="151" spans="1:37" x14ac:dyDescent="0.2">
      <c r="A151" s="254">
        <v>40878</v>
      </c>
      <c r="B151" s="82" t="s">
        <v>846</v>
      </c>
      <c r="C151" s="82">
        <v>12017</v>
      </c>
      <c r="D151" s="82">
        <v>36154</v>
      </c>
      <c r="E151" s="82">
        <v>10043</v>
      </c>
      <c r="F151" s="82">
        <v>6167</v>
      </c>
      <c r="G151" s="82">
        <v>28966</v>
      </c>
      <c r="H151" s="82">
        <v>8226</v>
      </c>
      <c r="I151" s="82">
        <v>13534</v>
      </c>
      <c r="J151" s="82">
        <v>31659</v>
      </c>
      <c r="K151" s="82">
        <v>99450</v>
      </c>
      <c r="L151" s="82">
        <v>11851</v>
      </c>
      <c r="M151" s="82">
        <v>39457</v>
      </c>
      <c r="N151" s="82">
        <v>12294</v>
      </c>
      <c r="O151" s="82">
        <v>11964</v>
      </c>
      <c r="P151" s="82">
        <v>75571</v>
      </c>
      <c r="Q151" s="82">
        <v>56456</v>
      </c>
      <c r="R151" s="82">
        <v>27964</v>
      </c>
      <c r="S151" s="82">
        <v>11045</v>
      </c>
      <c r="T151" s="82">
        <v>10569</v>
      </c>
      <c r="U151" s="82">
        <v>57190</v>
      </c>
      <c r="V151" s="82">
        <v>11452</v>
      </c>
      <c r="W151" s="82">
        <v>26643</v>
      </c>
      <c r="X151" s="82">
        <v>17831</v>
      </c>
      <c r="Y151" s="82">
        <v>12516</v>
      </c>
      <c r="Z151" s="82">
        <v>19712</v>
      </c>
      <c r="AA151" s="82">
        <v>31550</v>
      </c>
      <c r="AB151" s="82">
        <v>32529</v>
      </c>
      <c r="AC151" s="82">
        <v>10281</v>
      </c>
      <c r="AD151" s="82">
        <v>31743</v>
      </c>
      <c r="AE151" s="82">
        <v>3995</v>
      </c>
      <c r="AF151" s="82">
        <v>41389</v>
      </c>
      <c r="AG151" s="82">
        <v>17304</v>
      </c>
      <c r="AH151" s="82">
        <v>9976</v>
      </c>
      <c r="AI151" s="82">
        <v>827498</v>
      </c>
      <c r="AK151" s="82" t="s">
        <v>580</v>
      </c>
    </row>
    <row r="152" spans="1:37" x14ac:dyDescent="0.2">
      <c r="A152" s="254">
        <v>40909</v>
      </c>
      <c r="B152" s="82" t="s">
        <v>973</v>
      </c>
      <c r="C152" s="82">
        <v>11994</v>
      </c>
      <c r="D152" s="82">
        <v>36047</v>
      </c>
      <c r="E152" s="82">
        <v>9985</v>
      </c>
      <c r="F152" s="82">
        <v>6147</v>
      </c>
      <c r="G152" s="82">
        <v>28945</v>
      </c>
      <c r="H152" s="82">
        <v>8163</v>
      </c>
      <c r="I152" s="82">
        <v>13465</v>
      </c>
      <c r="J152" s="82">
        <v>31598</v>
      </c>
      <c r="K152" s="82">
        <v>99371</v>
      </c>
      <c r="L152" s="82">
        <v>11873</v>
      </c>
      <c r="M152" s="82">
        <v>39327</v>
      </c>
      <c r="N152" s="82">
        <v>12233</v>
      </c>
      <c r="O152" s="82">
        <v>11980</v>
      </c>
      <c r="P152" s="82">
        <v>75496</v>
      </c>
      <c r="Q152" s="82">
        <v>56365</v>
      </c>
      <c r="R152" s="82">
        <v>27858</v>
      </c>
      <c r="S152" s="82">
        <v>10984</v>
      </c>
      <c r="T152" s="82">
        <v>10483</v>
      </c>
      <c r="U152" s="82">
        <v>57054</v>
      </c>
      <c r="V152" s="82">
        <v>11425</v>
      </c>
      <c r="W152" s="82">
        <v>26605</v>
      </c>
      <c r="X152" s="82">
        <v>17819</v>
      </c>
      <c r="Y152" s="82">
        <v>12208</v>
      </c>
      <c r="Z152" s="82">
        <v>19599</v>
      </c>
      <c r="AA152" s="82">
        <v>31537</v>
      </c>
      <c r="AB152" s="82">
        <v>32463</v>
      </c>
      <c r="AC152" s="82">
        <v>10254</v>
      </c>
      <c r="AD152" s="82">
        <v>31578</v>
      </c>
      <c r="AE152" s="82">
        <v>3974</v>
      </c>
      <c r="AF152" s="82">
        <v>41256</v>
      </c>
      <c r="AG152" s="82">
        <v>17273</v>
      </c>
      <c r="AH152" s="82">
        <v>9940</v>
      </c>
      <c r="AI152" s="82">
        <v>825299</v>
      </c>
      <c r="AJ152" s="82">
        <v>2012</v>
      </c>
      <c r="AK152" s="82" t="s">
        <v>581</v>
      </c>
    </row>
    <row r="153" spans="1:37" x14ac:dyDescent="0.2">
      <c r="A153" s="254">
        <v>40940</v>
      </c>
      <c r="B153" s="82" t="s">
        <v>847</v>
      </c>
      <c r="C153" s="82">
        <v>12042</v>
      </c>
      <c r="D153" s="82">
        <v>36076</v>
      </c>
      <c r="E153" s="82">
        <v>10022</v>
      </c>
      <c r="F153" s="82">
        <v>6171</v>
      </c>
      <c r="G153" s="82">
        <v>28993</v>
      </c>
      <c r="H153" s="82">
        <v>8173</v>
      </c>
      <c r="I153" s="82">
        <v>13473</v>
      </c>
      <c r="J153" s="82">
        <v>31666</v>
      </c>
      <c r="K153" s="82">
        <v>99478</v>
      </c>
      <c r="L153" s="82">
        <v>11921</v>
      </c>
      <c r="M153" s="82">
        <v>39340</v>
      </c>
      <c r="N153" s="82">
        <v>12259</v>
      </c>
      <c r="O153" s="82">
        <v>12007</v>
      </c>
      <c r="P153" s="82">
        <v>75794</v>
      </c>
      <c r="Q153" s="82">
        <v>56532</v>
      </c>
      <c r="R153" s="82">
        <v>27851</v>
      </c>
      <c r="S153" s="82">
        <v>10997</v>
      </c>
      <c r="T153" s="82">
        <v>10443</v>
      </c>
      <c r="U153" s="82">
        <v>57129</v>
      </c>
      <c r="V153" s="82">
        <v>11466</v>
      </c>
      <c r="W153" s="82">
        <v>26654</v>
      </c>
      <c r="X153" s="82">
        <v>17922</v>
      </c>
      <c r="Y153" s="82">
        <v>11892</v>
      </c>
      <c r="Z153" s="82">
        <v>19677</v>
      </c>
      <c r="AA153" s="82">
        <v>31596</v>
      </c>
      <c r="AB153" s="82">
        <v>32547</v>
      </c>
      <c r="AC153" s="82">
        <v>10242</v>
      </c>
      <c r="AD153" s="82">
        <v>31565</v>
      </c>
      <c r="AE153" s="82">
        <v>3984</v>
      </c>
      <c r="AF153" s="82">
        <v>41337</v>
      </c>
      <c r="AG153" s="82">
        <v>17291</v>
      </c>
      <c r="AH153" s="82">
        <v>9951</v>
      </c>
      <c r="AI153" s="82">
        <v>826491</v>
      </c>
      <c r="AK153" s="82" t="s">
        <v>541</v>
      </c>
    </row>
    <row r="154" spans="1:37" x14ac:dyDescent="0.2">
      <c r="A154" s="254">
        <v>40969</v>
      </c>
      <c r="B154" s="82" t="s">
        <v>848</v>
      </c>
      <c r="C154" s="82">
        <v>12075</v>
      </c>
      <c r="D154" s="82">
        <v>36089</v>
      </c>
      <c r="E154" s="82">
        <v>10107</v>
      </c>
      <c r="F154" s="82">
        <v>6187</v>
      </c>
      <c r="G154" s="82">
        <v>29129</v>
      </c>
      <c r="H154" s="82">
        <v>8190</v>
      </c>
      <c r="I154" s="82">
        <v>13500</v>
      </c>
      <c r="J154" s="82">
        <v>31804</v>
      </c>
      <c r="K154" s="82">
        <v>99790</v>
      </c>
      <c r="L154" s="82">
        <v>11966</v>
      </c>
      <c r="M154" s="82">
        <v>39447</v>
      </c>
      <c r="N154" s="82">
        <v>12304</v>
      </c>
      <c r="O154" s="82">
        <v>12028</v>
      </c>
      <c r="P154" s="82">
        <v>76020</v>
      </c>
      <c r="Q154" s="82">
        <v>56688</v>
      </c>
      <c r="R154" s="82">
        <v>27900</v>
      </c>
      <c r="S154" s="82">
        <v>10998</v>
      </c>
      <c r="T154" s="82">
        <v>10474</v>
      </c>
      <c r="U154" s="82">
        <v>57239</v>
      </c>
      <c r="V154" s="82">
        <v>11485</v>
      </c>
      <c r="W154" s="82">
        <v>26685</v>
      </c>
      <c r="X154" s="82">
        <v>17980</v>
      </c>
      <c r="Y154" s="82">
        <v>11832</v>
      </c>
      <c r="Z154" s="82">
        <v>19701</v>
      </c>
      <c r="AA154" s="82">
        <v>31663</v>
      </c>
      <c r="AB154" s="82">
        <v>32649</v>
      </c>
      <c r="AC154" s="82">
        <v>10286</v>
      </c>
      <c r="AD154" s="82">
        <v>31709</v>
      </c>
      <c r="AE154" s="82">
        <v>3997</v>
      </c>
      <c r="AF154" s="82">
        <v>41480</v>
      </c>
      <c r="AG154" s="82">
        <v>17333</v>
      </c>
      <c r="AH154" s="82">
        <v>9953</v>
      </c>
      <c r="AI154" s="82">
        <v>828688</v>
      </c>
      <c r="AK154" s="82" t="s">
        <v>578</v>
      </c>
    </row>
    <row r="155" spans="1:37" x14ac:dyDescent="0.2">
      <c r="A155" s="254">
        <v>41000</v>
      </c>
      <c r="B155" s="82" t="s">
        <v>849</v>
      </c>
      <c r="C155" s="82">
        <v>12098</v>
      </c>
      <c r="D155" s="82">
        <v>36048</v>
      </c>
      <c r="E155" s="82">
        <v>10085</v>
      </c>
      <c r="F155" s="82">
        <v>6199</v>
      </c>
      <c r="G155" s="82">
        <v>29028</v>
      </c>
      <c r="H155" s="82">
        <v>8220</v>
      </c>
      <c r="I155" s="82">
        <v>13411</v>
      </c>
      <c r="J155" s="82">
        <v>31827</v>
      </c>
      <c r="K155" s="82">
        <v>99811</v>
      </c>
      <c r="L155" s="82">
        <v>11973</v>
      </c>
      <c r="M155" s="82">
        <v>39407</v>
      </c>
      <c r="N155" s="82">
        <v>12300</v>
      </c>
      <c r="O155" s="82">
        <v>12058</v>
      </c>
      <c r="P155" s="82">
        <v>75997</v>
      </c>
      <c r="Q155" s="82">
        <v>56636</v>
      </c>
      <c r="R155" s="82">
        <v>27963</v>
      </c>
      <c r="S155" s="82">
        <v>10996</v>
      </c>
      <c r="T155" s="82">
        <v>10481</v>
      </c>
      <c r="U155" s="82">
        <v>57282</v>
      </c>
      <c r="V155" s="82">
        <v>11499</v>
      </c>
      <c r="W155" s="82">
        <v>26676</v>
      </c>
      <c r="X155" s="82">
        <v>17976</v>
      </c>
      <c r="Y155" s="82">
        <v>11869</v>
      </c>
      <c r="Z155" s="82">
        <v>19757</v>
      </c>
      <c r="AA155" s="82">
        <v>31664</v>
      </c>
      <c r="AB155" s="82">
        <v>32648</v>
      </c>
      <c r="AC155" s="82">
        <v>10246</v>
      </c>
      <c r="AD155" s="82">
        <v>31531</v>
      </c>
      <c r="AE155" s="82">
        <v>4008</v>
      </c>
      <c r="AF155" s="82">
        <v>41550</v>
      </c>
      <c r="AG155" s="82">
        <v>17346</v>
      </c>
      <c r="AH155" s="82">
        <v>9942</v>
      </c>
      <c r="AI155" s="82">
        <v>828532</v>
      </c>
      <c r="AK155" s="82" t="s">
        <v>579</v>
      </c>
    </row>
    <row r="156" spans="1:37" x14ac:dyDescent="0.2">
      <c r="A156" s="254">
        <v>41030</v>
      </c>
      <c r="B156" s="82" t="s">
        <v>850</v>
      </c>
      <c r="C156" s="82">
        <v>12103</v>
      </c>
      <c r="D156" s="82">
        <v>36064</v>
      </c>
      <c r="E156" s="82">
        <v>10111</v>
      </c>
      <c r="F156" s="82">
        <v>6230</v>
      </c>
      <c r="G156" s="82">
        <v>29080</v>
      </c>
      <c r="H156" s="82">
        <v>8213</v>
      </c>
      <c r="I156" s="82">
        <v>13407</v>
      </c>
      <c r="J156" s="82">
        <v>31878</v>
      </c>
      <c r="K156" s="82">
        <v>99920</v>
      </c>
      <c r="L156" s="82">
        <v>12012</v>
      </c>
      <c r="M156" s="82">
        <v>39556</v>
      </c>
      <c r="N156" s="82">
        <v>12335</v>
      </c>
      <c r="O156" s="82">
        <v>12111</v>
      </c>
      <c r="P156" s="82">
        <v>75984</v>
      </c>
      <c r="Q156" s="82">
        <v>56753</v>
      </c>
      <c r="R156" s="82">
        <v>27989</v>
      </c>
      <c r="S156" s="82">
        <v>11014</v>
      </c>
      <c r="T156" s="82">
        <v>10452</v>
      </c>
      <c r="U156" s="82">
        <v>57297</v>
      </c>
      <c r="V156" s="82">
        <v>11473</v>
      </c>
      <c r="W156" s="82">
        <v>26706</v>
      </c>
      <c r="X156" s="82">
        <v>18045</v>
      </c>
      <c r="Y156" s="82">
        <v>11967</v>
      </c>
      <c r="Z156" s="82">
        <v>19753</v>
      </c>
      <c r="AA156" s="82">
        <v>31728</v>
      </c>
      <c r="AB156" s="82">
        <v>32702</v>
      </c>
      <c r="AC156" s="82">
        <v>10236</v>
      </c>
      <c r="AD156" s="82">
        <v>31455</v>
      </c>
      <c r="AE156" s="82">
        <v>4026</v>
      </c>
      <c r="AF156" s="82">
        <v>41660</v>
      </c>
      <c r="AG156" s="82">
        <v>17249</v>
      </c>
      <c r="AH156" s="82">
        <v>9997</v>
      </c>
      <c r="AI156" s="82">
        <v>829506</v>
      </c>
      <c r="AK156" s="82" t="s">
        <v>582</v>
      </c>
    </row>
    <row r="157" spans="1:37" x14ac:dyDescent="0.2">
      <c r="A157" s="254">
        <v>41061</v>
      </c>
      <c r="B157" s="82" t="s">
        <v>851</v>
      </c>
      <c r="C157" s="82">
        <v>12160</v>
      </c>
      <c r="D157" s="82">
        <v>36143</v>
      </c>
      <c r="E157" s="82">
        <v>10166</v>
      </c>
      <c r="F157" s="82">
        <v>6249</v>
      </c>
      <c r="G157" s="82">
        <v>29183</v>
      </c>
      <c r="H157" s="82">
        <v>8284</v>
      </c>
      <c r="I157" s="82">
        <v>13387</v>
      </c>
      <c r="J157" s="82">
        <v>31951</v>
      </c>
      <c r="K157" s="82">
        <v>100167</v>
      </c>
      <c r="L157" s="82">
        <v>12053</v>
      </c>
      <c r="M157" s="82">
        <v>39701</v>
      </c>
      <c r="N157" s="82">
        <v>12357</v>
      </c>
      <c r="O157" s="82">
        <v>12195</v>
      </c>
      <c r="P157" s="82">
        <v>76096</v>
      </c>
      <c r="Q157" s="82">
        <v>56999</v>
      </c>
      <c r="R157" s="82">
        <v>28091</v>
      </c>
      <c r="S157" s="82">
        <v>11083</v>
      </c>
      <c r="T157" s="82">
        <v>10512</v>
      </c>
      <c r="U157" s="82">
        <v>57490</v>
      </c>
      <c r="V157" s="82">
        <v>11522</v>
      </c>
      <c r="W157" s="82">
        <v>26838</v>
      </c>
      <c r="X157" s="82">
        <v>18143</v>
      </c>
      <c r="Y157" s="82">
        <v>12033</v>
      </c>
      <c r="Z157" s="82">
        <v>19722</v>
      </c>
      <c r="AA157" s="82">
        <v>31711</v>
      </c>
      <c r="AB157" s="82">
        <v>32762</v>
      </c>
      <c r="AC157" s="82">
        <v>10234</v>
      </c>
      <c r="AD157" s="82">
        <v>31522</v>
      </c>
      <c r="AE157" s="82">
        <v>4004</v>
      </c>
      <c r="AF157" s="82">
        <v>41826</v>
      </c>
      <c r="AG157" s="82">
        <v>17244</v>
      </c>
      <c r="AH157" s="82">
        <v>10027</v>
      </c>
      <c r="AI157" s="82">
        <v>831855</v>
      </c>
      <c r="AK157" s="82" t="s">
        <v>583</v>
      </c>
    </row>
    <row r="158" spans="1:37" x14ac:dyDescent="0.2">
      <c r="A158" s="254">
        <v>41091</v>
      </c>
      <c r="B158" s="82" t="s">
        <v>852</v>
      </c>
      <c r="C158" s="82">
        <v>12187</v>
      </c>
      <c r="D158" s="82">
        <v>36025</v>
      </c>
      <c r="E158" s="82">
        <v>10151</v>
      </c>
      <c r="F158" s="82">
        <v>6226</v>
      </c>
      <c r="G158" s="82">
        <v>29228</v>
      </c>
      <c r="H158" s="82">
        <v>8293</v>
      </c>
      <c r="I158" s="82">
        <v>13413</v>
      </c>
      <c r="J158" s="82">
        <v>31996</v>
      </c>
      <c r="K158" s="82">
        <v>100350</v>
      </c>
      <c r="L158" s="82">
        <v>12022</v>
      </c>
      <c r="M158" s="82">
        <v>39768</v>
      </c>
      <c r="N158" s="82">
        <v>12338</v>
      </c>
      <c r="O158" s="82">
        <v>12204</v>
      </c>
      <c r="P158" s="82">
        <v>76329</v>
      </c>
      <c r="Q158" s="82">
        <v>57133</v>
      </c>
      <c r="R158" s="82">
        <v>28115</v>
      </c>
      <c r="S158" s="82">
        <v>11111</v>
      </c>
      <c r="T158" s="82">
        <v>10465</v>
      </c>
      <c r="U158" s="82">
        <v>57524</v>
      </c>
      <c r="V158" s="82">
        <v>11559</v>
      </c>
      <c r="W158" s="82">
        <v>26778</v>
      </c>
      <c r="X158" s="82">
        <v>18232</v>
      </c>
      <c r="Y158" s="82">
        <v>12046</v>
      </c>
      <c r="Z158" s="82">
        <v>19750</v>
      </c>
      <c r="AA158" s="82">
        <v>31644</v>
      </c>
      <c r="AB158" s="82">
        <v>32673</v>
      </c>
      <c r="AC158" s="82">
        <v>10233</v>
      </c>
      <c r="AD158" s="82">
        <v>31433</v>
      </c>
      <c r="AE158" s="82">
        <v>4007</v>
      </c>
      <c r="AF158" s="82">
        <v>41758</v>
      </c>
      <c r="AG158" s="82">
        <v>16879</v>
      </c>
      <c r="AH158" s="82">
        <v>10063</v>
      </c>
      <c r="AI158" s="82">
        <v>831933</v>
      </c>
      <c r="AK158" s="82" t="s">
        <v>584</v>
      </c>
    </row>
    <row r="159" spans="1:37" x14ac:dyDescent="0.2">
      <c r="A159" s="254">
        <v>41122</v>
      </c>
      <c r="B159" s="82" t="s">
        <v>853</v>
      </c>
      <c r="C159" s="82">
        <v>12199</v>
      </c>
      <c r="D159" s="82">
        <v>36003</v>
      </c>
      <c r="E159" s="82">
        <v>10185</v>
      </c>
      <c r="F159" s="82">
        <v>6217</v>
      </c>
      <c r="G159" s="82">
        <v>29146</v>
      </c>
      <c r="H159" s="82">
        <v>8296</v>
      </c>
      <c r="I159" s="82">
        <v>13478</v>
      </c>
      <c r="J159" s="82">
        <v>32065</v>
      </c>
      <c r="K159" s="82">
        <v>100522</v>
      </c>
      <c r="L159" s="82">
        <v>12044</v>
      </c>
      <c r="M159" s="82">
        <v>39883</v>
      </c>
      <c r="N159" s="82">
        <v>12406</v>
      </c>
      <c r="O159" s="82">
        <v>12241</v>
      </c>
      <c r="P159" s="82">
        <v>76697</v>
      </c>
      <c r="Q159" s="82">
        <v>57441</v>
      </c>
      <c r="R159" s="82">
        <v>28167</v>
      </c>
      <c r="S159" s="82">
        <v>11190</v>
      </c>
      <c r="T159" s="82">
        <v>10457</v>
      </c>
      <c r="U159" s="82">
        <v>57608</v>
      </c>
      <c r="V159" s="82">
        <v>11647</v>
      </c>
      <c r="W159" s="82">
        <v>26831</v>
      </c>
      <c r="X159" s="82">
        <v>18279</v>
      </c>
      <c r="Y159" s="82">
        <v>12085</v>
      </c>
      <c r="Z159" s="82">
        <v>19768</v>
      </c>
      <c r="AA159" s="82">
        <v>31648</v>
      </c>
      <c r="AB159" s="82">
        <v>32842</v>
      </c>
      <c r="AC159" s="82">
        <v>10276</v>
      </c>
      <c r="AD159" s="82">
        <v>31270</v>
      </c>
      <c r="AE159" s="82">
        <v>4074</v>
      </c>
      <c r="AF159" s="82">
        <v>41851</v>
      </c>
      <c r="AG159" s="82">
        <v>16885</v>
      </c>
      <c r="AH159" s="82">
        <v>10061</v>
      </c>
      <c r="AI159" s="82">
        <v>833762</v>
      </c>
      <c r="AK159" s="82" t="s">
        <v>585</v>
      </c>
    </row>
    <row r="160" spans="1:37" x14ac:dyDescent="0.2">
      <c r="A160" s="254">
        <v>41153</v>
      </c>
      <c r="B160" s="82" t="s">
        <v>854</v>
      </c>
      <c r="C160" s="82">
        <v>12229</v>
      </c>
      <c r="D160" s="82">
        <v>35990</v>
      </c>
      <c r="E160" s="82">
        <v>10206</v>
      </c>
      <c r="F160" s="82">
        <v>6237</v>
      </c>
      <c r="G160" s="82">
        <v>29168</v>
      </c>
      <c r="H160" s="82">
        <v>8325</v>
      </c>
      <c r="I160" s="82">
        <v>13516</v>
      </c>
      <c r="J160" s="82">
        <v>32143</v>
      </c>
      <c r="K160" s="82">
        <v>100781</v>
      </c>
      <c r="L160" s="82">
        <v>12030</v>
      </c>
      <c r="M160" s="82">
        <v>39881</v>
      </c>
      <c r="N160" s="82">
        <v>12448</v>
      </c>
      <c r="O160" s="82">
        <v>12271</v>
      </c>
      <c r="P160" s="82">
        <v>76848</v>
      </c>
      <c r="Q160" s="82">
        <v>57564</v>
      </c>
      <c r="R160" s="82">
        <v>28181</v>
      </c>
      <c r="S160" s="82">
        <v>11210</v>
      </c>
      <c r="T160" s="82">
        <v>10455</v>
      </c>
      <c r="U160" s="82">
        <v>57697</v>
      </c>
      <c r="V160" s="82">
        <v>11682</v>
      </c>
      <c r="W160" s="82">
        <v>26853</v>
      </c>
      <c r="X160" s="82">
        <v>18329</v>
      </c>
      <c r="Y160" s="82">
        <v>12098</v>
      </c>
      <c r="Z160" s="82">
        <v>19806</v>
      </c>
      <c r="AA160" s="82">
        <v>31744</v>
      </c>
      <c r="AB160" s="82">
        <v>32912</v>
      </c>
      <c r="AC160" s="82">
        <v>10273</v>
      </c>
      <c r="AD160" s="82">
        <v>31325</v>
      </c>
      <c r="AE160" s="82">
        <v>4107</v>
      </c>
      <c r="AF160" s="82">
        <v>41869</v>
      </c>
      <c r="AG160" s="82">
        <v>16899</v>
      </c>
      <c r="AH160" s="82">
        <v>10093</v>
      </c>
      <c r="AI160" s="82">
        <v>835170</v>
      </c>
      <c r="AK160" s="82" t="s">
        <v>586</v>
      </c>
    </row>
    <row r="161" spans="1:37" x14ac:dyDescent="0.2">
      <c r="A161" s="254">
        <v>41183</v>
      </c>
      <c r="B161" s="82" t="s">
        <v>855</v>
      </c>
      <c r="C161" s="82">
        <v>12297</v>
      </c>
      <c r="D161" s="82">
        <v>36047</v>
      </c>
      <c r="E161" s="82">
        <v>10226</v>
      </c>
      <c r="F161" s="82">
        <v>6256</v>
      </c>
      <c r="G161" s="82">
        <v>29168</v>
      </c>
      <c r="H161" s="82">
        <v>8334</v>
      </c>
      <c r="I161" s="82">
        <v>13559</v>
      </c>
      <c r="J161" s="82">
        <v>32218</v>
      </c>
      <c r="K161" s="82">
        <v>101207</v>
      </c>
      <c r="L161" s="82">
        <v>12086</v>
      </c>
      <c r="M161" s="82">
        <v>40094</v>
      </c>
      <c r="N161" s="82">
        <v>12516</v>
      </c>
      <c r="O161" s="82">
        <v>12355</v>
      </c>
      <c r="P161" s="82">
        <v>77238</v>
      </c>
      <c r="Q161" s="82">
        <v>57920</v>
      </c>
      <c r="R161" s="82">
        <v>28263</v>
      </c>
      <c r="S161" s="82">
        <v>11233</v>
      </c>
      <c r="T161" s="82">
        <v>10475</v>
      </c>
      <c r="U161" s="82">
        <v>57879</v>
      </c>
      <c r="V161" s="82">
        <v>11720</v>
      </c>
      <c r="W161" s="82">
        <v>26950</v>
      </c>
      <c r="X161" s="82">
        <v>18431</v>
      </c>
      <c r="Y161" s="82">
        <v>12127</v>
      </c>
      <c r="Z161" s="82">
        <v>19881</v>
      </c>
      <c r="AA161" s="82">
        <v>31878</v>
      </c>
      <c r="AB161" s="82">
        <v>32823</v>
      </c>
      <c r="AC161" s="82">
        <v>10320</v>
      </c>
      <c r="AD161" s="82">
        <v>31429</v>
      </c>
      <c r="AE161" s="82">
        <v>4152</v>
      </c>
      <c r="AF161" s="82">
        <v>41884</v>
      </c>
      <c r="AG161" s="82">
        <v>16985</v>
      </c>
      <c r="AH161" s="82">
        <v>10155</v>
      </c>
      <c r="AI161" s="82">
        <v>838106</v>
      </c>
      <c r="AK161" s="82" t="s">
        <v>587</v>
      </c>
    </row>
    <row r="162" spans="1:37" x14ac:dyDescent="0.2">
      <c r="A162" s="254">
        <v>41214</v>
      </c>
      <c r="B162" s="82" t="s">
        <v>856</v>
      </c>
      <c r="C162" s="82">
        <v>12358</v>
      </c>
      <c r="D162" s="82">
        <v>35944</v>
      </c>
      <c r="E162" s="82">
        <v>10222</v>
      </c>
      <c r="F162" s="82">
        <v>6258</v>
      </c>
      <c r="G162" s="82">
        <v>29171</v>
      </c>
      <c r="H162" s="82">
        <v>8385</v>
      </c>
      <c r="I162" s="82">
        <v>13521</v>
      </c>
      <c r="J162" s="82">
        <v>32185</v>
      </c>
      <c r="K162" s="82">
        <v>101061</v>
      </c>
      <c r="L162" s="82">
        <v>12114</v>
      </c>
      <c r="M162" s="82">
        <v>40186</v>
      </c>
      <c r="N162" s="82">
        <v>12489</v>
      </c>
      <c r="O162" s="82">
        <v>12389</v>
      </c>
      <c r="P162" s="82">
        <v>77407</v>
      </c>
      <c r="Q162" s="82">
        <v>57984</v>
      </c>
      <c r="R162" s="82">
        <v>28249</v>
      </c>
      <c r="S162" s="82">
        <v>11214</v>
      </c>
      <c r="T162" s="82">
        <v>10484</v>
      </c>
      <c r="U162" s="82">
        <v>58001</v>
      </c>
      <c r="V162" s="82">
        <v>11715</v>
      </c>
      <c r="W162" s="82">
        <v>26948</v>
      </c>
      <c r="X162" s="82">
        <v>18476</v>
      </c>
      <c r="Y162" s="82">
        <v>12096</v>
      </c>
      <c r="Z162" s="82">
        <v>19888</v>
      </c>
      <c r="AA162" s="82">
        <v>31933</v>
      </c>
      <c r="AB162" s="82">
        <v>32857</v>
      </c>
      <c r="AC162" s="82">
        <v>10318</v>
      </c>
      <c r="AD162" s="82">
        <v>31442</v>
      </c>
      <c r="AE162" s="82">
        <v>4144</v>
      </c>
      <c r="AF162" s="82">
        <v>41889</v>
      </c>
      <c r="AG162" s="82">
        <v>17028</v>
      </c>
      <c r="AH162" s="82">
        <v>10122</v>
      </c>
      <c r="AI162" s="82">
        <v>838478</v>
      </c>
      <c r="AK162" s="82" t="s">
        <v>588</v>
      </c>
    </row>
    <row r="163" spans="1:37" x14ac:dyDescent="0.2">
      <c r="A163" s="254">
        <v>41244</v>
      </c>
      <c r="B163" s="82" t="s">
        <v>857</v>
      </c>
      <c r="C163" s="82">
        <v>12345</v>
      </c>
      <c r="D163" s="82">
        <v>35865</v>
      </c>
      <c r="E163" s="82">
        <v>10224</v>
      </c>
      <c r="F163" s="82">
        <v>6247</v>
      </c>
      <c r="G163" s="82">
        <v>29136</v>
      </c>
      <c r="H163" s="82">
        <v>8352</v>
      </c>
      <c r="I163" s="82">
        <v>13455</v>
      </c>
      <c r="J163" s="82">
        <v>32180</v>
      </c>
      <c r="K163" s="82">
        <v>101027</v>
      </c>
      <c r="L163" s="82">
        <v>12102</v>
      </c>
      <c r="M163" s="82">
        <v>40199</v>
      </c>
      <c r="N163" s="82">
        <v>12519</v>
      </c>
      <c r="O163" s="82">
        <v>12381</v>
      </c>
      <c r="P163" s="82">
        <v>77290</v>
      </c>
      <c r="Q163" s="82">
        <v>57834</v>
      </c>
      <c r="R163" s="82">
        <v>28145</v>
      </c>
      <c r="S163" s="82">
        <v>11200</v>
      </c>
      <c r="T163" s="82">
        <v>10435</v>
      </c>
      <c r="U163" s="82">
        <v>57822</v>
      </c>
      <c r="V163" s="82">
        <v>11606</v>
      </c>
      <c r="W163" s="82">
        <v>26877</v>
      </c>
      <c r="X163" s="82">
        <v>18392</v>
      </c>
      <c r="Y163" s="82">
        <v>11998</v>
      </c>
      <c r="Z163" s="82">
        <v>19748</v>
      </c>
      <c r="AA163" s="82">
        <v>31763</v>
      </c>
      <c r="AB163" s="82">
        <v>32798</v>
      </c>
      <c r="AC163" s="82">
        <v>10263</v>
      </c>
      <c r="AD163" s="82">
        <v>31392</v>
      </c>
      <c r="AE163" s="82">
        <v>4119</v>
      </c>
      <c r="AF163" s="82">
        <v>41587</v>
      </c>
      <c r="AG163" s="82">
        <v>16838</v>
      </c>
      <c r="AH163" s="82">
        <v>10076</v>
      </c>
      <c r="AI163" s="82">
        <v>836215</v>
      </c>
      <c r="AK163" s="82" t="s">
        <v>580</v>
      </c>
    </row>
    <row r="164" spans="1:37" x14ac:dyDescent="0.2">
      <c r="A164" s="254">
        <v>41275</v>
      </c>
      <c r="B164" s="82" t="s">
        <v>974</v>
      </c>
      <c r="C164" s="82">
        <v>12347</v>
      </c>
      <c r="D164" s="82">
        <v>35657</v>
      </c>
      <c r="E164" s="82">
        <v>10216</v>
      </c>
      <c r="F164" s="82">
        <v>6212</v>
      </c>
      <c r="G164" s="82">
        <v>29077</v>
      </c>
      <c r="H164" s="82">
        <v>8350</v>
      </c>
      <c r="I164" s="82">
        <v>13342</v>
      </c>
      <c r="J164" s="82">
        <v>32101</v>
      </c>
      <c r="K164" s="82">
        <v>101057</v>
      </c>
      <c r="L164" s="82">
        <v>12126</v>
      </c>
      <c r="M164" s="82">
        <v>39974</v>
      </c>
      <c r="N164" s="82">
        <v>12450</v>
      </c>
      <c r="O164" s="82">
        <v>12357</v>
      </c>
      <c r="P164" s="251">
        <v>77000</v>
      </c>
      <c r="Q164" s="82">
        <v>57641</v>
      </c>
      <c r="R164" s="82">
        <v>28038</v>
      </c>
      <c r="S164" s="82">
        <v>11148</v>
      </c>
      <c r="T164" s="82">
        <v>10400</v>
      </c>
      <c r="U164" s="82">
        <v>57638</v>
      </c>
      <c r="V164" s="82">
        <v>11515</v>
      </c>
      <c r="W164" s="82">
        <v>26791</v>
      </c>
      <c r="X164" s="82">
        <v>18355</v>
      </c>
      <c r="Y164" s="82">
        <v>11889</v>
      </c>
      <c r="Z164" s="82">
        <v>19727</v>
      </c>
      <c r="AA164" s="82">
        <v>31712</v>
      </c>
      <c r="AB164" s="82">
        <v>32777</v>
      </c>
      <c r="AC164" s="82">
        <v>10208</v>
      </c>
      <c r="AD164" s="82">
        <v>31331</v>
      </c>
      <c r="AE164" s="82">
        <v>4111</v>
      </c>
      <c r="AF164" s="82">
        <v>41412</v>
      </c>
      <c r="AG164" s="82">
        <v>16811</v>
      </c>
      <c r="AH164" s="82">
        <v>10085</v>
      </c>
      <c r="AI164" s="82">
        <v>833855</v>
      </c>
      <c r="AJ164" s="82">
        <v>2013</v>
      </c>
      <c r="AK164" s="82" t="s">
        <v>581</v>
      </c>
    </row>
    <row r="165" spans="1:37" x14ac:dyDescent="0.2">
      <c r="A165" s="254">
        <v>41306</v>
      </c>
      <c r="B165" s="82" t="s">
        <v>858</v>
      </c>
      <c r="C165" s="82">
        <v>12396</v>
      </c>
      <c r="D165" s="82">
        <v>35583</v>
      </c>
      <c r="E165" s="82">
        <v>10220</v>
      </c>
      <c r="F165" s="82">
        <v>6206</v>
      </c>
      <c r="G165" s="82">
        <v>29096</v>
      </c>
      <c r="H165" s="82">
        <v>8399</v>
      </c>
      <c r="I165" s="82">
        <v>13357</v>
      </c>
      <c r="J165" s="82">
        <v>32179</v>
      </c>
      <c r="K165" s="82">
        <v>101184</v>
      </c>
      <c r="L165" s="82">
        <v>12180</v>
      </c>
      <c r="M165" s="82">
        <v>40063</v>
      </c>
      <c r="N165" s="82">
        <v>12505</v>
      </c>
      <c r="O165" s="82">
        <v>12412</v>
      </c>
      <c r="P165" s="251">
        <v>77247</v>
      </c>
      <c r="Q165" s="82">
        <v>57830</v>
      </c>
      <c r="R165" s="82">
        <v>28116</v>
      </c>
      <c r="S165" s="82">
        <v>11187</v>
      </c>
      <c r="T165" s="82">
        <v>10397</v>
      </c>
      <c r="U165" s="82">
        <v>57578</v>
      </c>
      <c r="V165" s="82">
        <v>11515</v>
      </c>
      <c r="W165" s="82">
        <v>26796</v>
      </c>
      <c r="X165" s="82">
        <v>18435</v>
      </c>
      <c r="Y165" s="82">
        <v>11891</v>
      </c>
      <c r="Z165" s="82">
        <v>19801</v>
      </c>
      <c r="AA165" s="82">
        <v>31777</v>
      </c>
      <c r="AB165" s="82">
        <v>32844</v>
      </c>
      <c r="AC165" s="82">
        <v>10254</v>
      </c>
      <c r="AD165" s="82">
        <v>31381</v>
      </c>
      <c r="AE165" s="82">
        <v>4165</v>
      </c>
      <c r="AF165" s="82">
        <v>41532</v>
      </c>
      <c r="AG165" s="82">
        <v>16872</v>
      </c>
      <c r="AH165" s="82">
        <v>10157</v>
      </c>
      <c r="AI165" s="82">
        <v>835555</v>
      </c>
      <c r="AK165" s="82" t="s">
        <v>541</v>
      </c>
    </row>
    <row r="166" spans="1:37" x14ac:dyDescent="0.2">
      <c r="A166" s="254">
        <v>41334</v>
      </c>
      <c r="B166" s="82" t="s">
        <v>859</v>
      </c>
      <c r="C166" s="82">
        <v>12462</v>
      </c>
      <c r="D166" s="82">
        <v>35544</v>
      </c>
      <c r="E166" s="82">
        <v>10263</v>
      </c>
      <c r="F166" s="82">
        <v>6240</v>
      </c>
      <c r="G166" s="82">
        <v>29139</v>
      </c>
      <c r="H166" s="82">
        <v>8394</v>
      </c>
      <c r="I166" s="82">
        <v>13329</v>
      </c>
      <c r="J166" s="82">
        <v>32265</v>
      </c>
      <c r="K166" s="82">
        <v>101389</v>
      </c>
      <c r="L166" s="82">
        <v>12203</v>
      </c>
      <c r="M166" s="82">
        <v>40187</v>
      </c>
      <c r="N166" s="82">
        <v>12566</v>
      </c>
      <c r="O166" s="82">
        <v>12413</v>
      </c>
      <c r="P166" s="251">
        <v>77422</v>
      </c>
      <c r="Q166" s="82">
        <v>58008</v>
      </c>
      <c r="R166" s="82">
        <v>28126</v>
      </c>
      <c r="S166" s="82">
        <v>11224</v>
      </c>
      <c r="T166" s="82">
        <v>10421</v>
      </c>
      <c r="U166" s="82">
        <v>57802</v>
      </c>
      <c r="V166" s="82">
        <v>11506</v>
      </c>
      <c r="W166" s="82">
        <v>26848</v>
      </c>
      <c r="X166" s="82">
        <v>18489</v>
      </c>
      <c r="Y166" s="82">
        <v>11930</v>
      </c>
      <c r="Z166" s="82">
        <v>19828</v>
      </c>
      <c r="AA166" s="82">
        <v>31877</v>
      </c>
      <c r="AB166" s="82">
        <v>32840</v>
      </c>
      <c r="AC166" s="82">
        <v>10298</v>
      </c>
      <c r="AD166" s="82">
        <v>31351</v>
      </c>
      <c r="AE166" s="82">
        <v>4127</v>
      </c>
      <c r="AF166" s="82">
        <v>41537</v>
      </c>
      <c r="AG166" s="82">
        <v>16921</v>
      </c>
      <c r="AH166" s="82">
        <v>10173</v>
      </c>
      <c r="AI166" s="82">
        <v>837122</v>
      </c>
      <c r="AK166" s="82" t="s">
        <v>578</v>
      </c>
    </row>
    <row r="167" spans="1:37" x14ac:dyDescent="0.2">
      <c r="A167" s="254">
        <v>41365</v>
      </c>
      <c r="B167" s="82" t="s">
        <v>860</v>
      </c>
      <c r="C167" s="82">
        <v>12515</v>
      </c>
      <c r="D167" s="82">
        <v>35532</v>
      </c>
      <c r="E167" s="82">
        <v>10310</v>
      </c>
      <c r="F167" s="82">
        <v>6238</v>
      </c>
      <c r="G167" s="82">
        <v>29133</v>
      </c>
      <c r="H167" s="82">
        <v>8447</v>
      </c>
      <c r="I167" s="82">
        <v>13380</v>
      </c>
      <c r="J167" s="82">
        <v>32434</v>
      </c>
      <c r="K167" s="82">
        <v>101623</v>
      </c>
      <c r="L167" s="82">
        <v>12230</v>
      </c>
      <c r="M167" s="82">
        <v>40338</v>
      </c>
      <c r="N167" s="82">
        <v>12587</v>
      </c>
      <c r="O167" s="82">
        <v>12407</v>
      </c>
      <c r="P167" s="251">
        <v>77558</v>
      </c>
      <c r="Q167" s="82">
        <v>58189</v>
      </c>
      <c r="R167" s="82">
        <v>28165</v>
      </c>
      <c r="S167" s="82">
        <v>11204</v>
      </c>
      <c r="T167" s="82">
        <v>10412</v>
      </c>
      <c r="U167" s="82">
        <v>57865</v>
      </c>
      <c r="V167" s="82">
        <v>11542</v>
      </c>
      <c r="W167" s="82">
        <v>26932</v>
      </c>
      <c r="X167" s="82">
        <v>18544</v>
      </c>
      <c r="Y167" s="82">
        <v>11906</v>
      </c>
      <c r="Z167" s="82">
        <v>19877</v>
      </c>
      <c r="AA167" s="82">
        <v>31918</v>
      </c>
      <c r="AB167" s="82">
        <v>32917</v>
      </c>
      <c r="AC167" s="82">
        <v>10298</v>
      </c>
      <c r="AD167" s="82">
        <v>31245</v>
      </c>
      <c r="AE167" s="82">
        <v>4128</v>
      </c>
      <c r="AF167" s="82">
        <v>41666</v>
      </c>
      <c r="AG167" s="82">
        <v>16974</v>
      </c>
      <c r="AH167" s="82">
        <v>10238</v>
      </c>
      <c r="AI167" s="82">
        <v>838752</v>
      </c>
      <c r="AK167" s="82" t="s">
        <v>579</v>
      </c>
    </row>
    <row r="168" spans="1:37" x14ac:dyDescent="0.2">
      <c r="A168" s="254">
        <v>41395</v>
      </c>
      <c r="B168" s="82" t="s">
        <v>861</v>
      </c>
      <c r="C168" s="82">
        <v>12531</v>
      </c>
      <c r="D168" s="82">
        <v>35455</v>
      </c>
      <c r="E168" s="82">
        <v>10323</v>
      </c>
      <c r="F168" s="82">
        <v>6219</v>
      </c>
      <c r="G168" s="82">
        <v>29080</v>
      </c>
      <c r="H168" s="82">
        <v>8470</v>
      </c>
      <c r="I168" s="82">
        <v>13395</v>
      </c>
      <c r="J168" s="82">
        <v>32452</v>
      </c>
      <c r="K168" s="82">
        <v>101782</v>
      </c>
      <c r="L168" s="82">
        <v>12217</v>
      </c>
      <c r="M168" s="82">
        <v>40422</v>
      </c>
      <c r="N168" s="82">
        <v>12588</v>
      </c>
      <c r="O168" s="82">
        <v>12471</v>
      </c>
      <c r="P168" s="251">
        <v>77685</v>
      </c>
      <c r="Q168" s="82">
        <v>58283</v>
      </c>
      <c r="R168" s="82">
        <v>28166</v>
      </c>
      <c r="S168" s="82">
        <v>11216</v>
      </c>
      <c r="T168" s="82">
        <v>10355</v>
      </c>
      <c r="U168" s="82">
        <v>57925</v>
      </c>
      <c r="V168" s="82">
        <v>11603</v>
      </c>
      <c r="W168" s="82">
        <v>26917</v>
      </c>
      <c r="X168" s="82">
        <v>18659</v>
      </c>
      <c r="Y168" s="82">
        <v>11939</v>
      </c>
      <c r="Z168" s="82">
        <v>19867</v>
      </c>
      <c r="AA168" s="82">
        <v>31996</v>
      </c>
      <c r="AB168" s="82">
        <v>32927</v>
      </c>
      <c r="AC168" s="82">
        <v>10290</v>
      </c>
      <c r="AD168" s="82">
        <v>31302</v>
      </c>
      <c r="AE168" s="82">
        <v>4128</v>
      </c>
      <c r="AF168" s="82">
        <v>41634</v>
      </c>
      <c r="AG168" s="82">
        <v>16946</v>
      </c>
      <c r="AH168" s="82">
        <v>10279</v>
      </c>
      <c r="AI168" s="82">
        <v>839522</v>
      </c>
      <c r="AK168" s="82" t="s">
        <v>582</v>
      </c>
    </row>
    <row r="169" spans="1:37" x14ac:dyDescent="0.2">
      <c r="A169" s="254">
        <v>41426</v>
      </c>
      <c r="B169" s="82" t="s">
        <v>862</v>
      </c>
      <c r="C169" s="82">
        <v>12585</v>
      </c>
      <c r="D169" s="82">
        <v>35423</v>
      </c>
      <c r="E169" s="82">
        <v>10332</v>
      </c>
      <c r="F169" s="82">
        <v>6206</v>
      </c>
      <c r="G169" s="82">
        <v>28980</v>
      </c>
      <c r="H169" s="82">
        <v>8525</v>
      </c>
      <c r="I169" s="82">
        <v>13464</v>
      </c>
      <c r="J169" s="82">
        <v>32491</v>
      </c>
      <c r="K169" s="82">
        <v>101908</v>
      </c>
      <c r="L169" s="82">
        <v>12198</v>
      </c>
      <c r="M169" s="82">
        <v>40583</v>
      </c>
      <c r="N169" s="82">
        <v>12581</v>
      </c>
      <c r="O169" s="82">
        <v>12509</v>
      </c>
      <c r="P169" s="251">
        <v>77781</v>
      </c>
      <c r="Q169" s="82">
        <v>58389</v>
      </c>
      <c r="R169" s="82">
        <v>28276</v>
      </c>
      <c r="S169" s="82">
        <v>11230</v>
      </c>
      <c r="T169" s="82">
        <v>10396</v>
      </c>
      <c r="U169" s="82">
        <v>58038</v>
      </c>
      <c r="V169" s="82">
        <v>11660</v>
      </c>
      <c r="W169" s="82">
        <v>26928</v>
      </c>
      <c r="X169" s="82">
        <v>18714</v>
      </c>
      <c r="Y169" s="82">
        <v>11969</v>
      </c>
      <c r="Z169" s="82">
        <v>19900</v>
      </c>
      <c r="AA169" s="82">
        <v>31977</v>
      </c>
      <c r="AB169" s="82">
        <v>32967</v>
      </c>
      <c r="AC169" s="82">
        <v>10343</v>
      </c>
      <c r="AD169" s="82">
        <v>31265</v>
      </c>
      <c r="AE169" s="82">
        <v>4124</v>
      </c>
      <c r="AF169" s="82">
        <v>41672</v>
      </c>
      <c r="AG169" s="82">
        <v>16861</v>
      </c>
      <c r="AH169" s="82">
        <v>10235</v>
      </c>
      <c r="AI169" s="82">
        <v>840510</v>
      </c>
      <c r="AK169" s="82" t="s">
        <v>583</v>
      </c>
    </row>
    <row r="170" spans="1:37" x14ac:dyDescent="0.2">
      <c r="A170" s="254">
        <v>41456</v>
      </c>
      <c r="B170" s="82" t="s">
        <v>863</v>
      </c>
      <c r="C170" s="82">
        <v>12609</v>
      </c>
      <c r="D170" s="82">
        <v>35348</v>
      </c>
      <c r="E170" s="82">
        <v>10321</v>
      </c>
      <c r="F170" s="82">
        <v>6176</v>
      </c>
      <c r="G170" s="82">
        <v>29038</v>
      </c>
      <c r="H170" s="82">
        <v>8533</v>
      </c>
      <c r="I170" s="82">
        <v>13427</v>
      </c>
      <c r="J170" s="82">
        <v>32537</v>
      </c>
      <c r="K170" s="82">
        <v>102076</v>
      </c>
      <c r="L170" s="82">
        <v>12167</v>
      </c>
      <c r="M170" s="82">
        <v>40740</v>
      </c>
      <c r="N170" s="82">
        <v>12589</v>
      </c>
      <c r="O170" s="82">
        <v>12515</v>
      </c>
      <c r="P170" s="251">
        <v>77887</v>
      </c>
      <c r="Q170" s="82">
        <v>58411</v>
      </c>
      <c r="R170" s="82">
        <v>28351</v>
      </c>
      <c r="S170" s="82">
        <v>11199</v>
      </c>
      <c r="T170" s="82">
        <v>10386</v>
      </c>
      <c r="U170" s="82">
        <v>58133</v>
      </c>
      <c r="V170" s="82">
        <v>11717</v>
      </c>
      <c r="W170" s="82">
        <v>26943</v>
      </c>
      <c r="X170" s="82">
        <v>18741</v>
      </c>
      <c r="Y170" s="82">
        <v>12016</v>
      </c>
      <c r="Z170" s="82">
        <v>19940</v>
      </c>
      <c r="AA170" s="82">
        <v>31943</v>
      </c>
      <c r="AB170" s="82">
        <v>33017</v>
      </c>
      <c r="AC170" s="82">
        <v>10395</v>
      </c>
      <c r="AD170" s="82">
        <v>31307</v>
      </c>
      <c r="AE170" s="82">
        <v>4126</v>
      </c>
      <c r="AF170" s="82">
        <v>41784</v>
      </c>
      <c r="AG170" s="82">
        <v>16897</v>
      </c>
      <c r="AH170" s="82">
        <v>10264</v>
      </c>
      <c r="AI170" s="82">
        <v>841533</v>
      </c>
      <c r="AK170" s="82" t="s">
        <v>584</v>
      </c>
    </row>
    <row r="171" spans="1:37" x14ac:dyDescent="0.2">
      <c r="A171" s="254">
        <v>41487</v>
      </c>
      <c r="B171" s="82" t="s">
        <v>864</v>
      </c>
      <c r="C171" s="82">
        <v>12661</v>
      </c>
      <c r="D171" s="82">
        <v>35374</v>
      </c>
      <c r="E171" s="82">
        <v>10367</v>
      </c>
      <c r="F171" s="82">
        <v>6190</v>
      </c>
      <c r="G171" s="82">
        <v>28969</v>
      </c>
      <c r="H171" s="82">
        <v>8522</v>
      </c>
      <c r="I171" s="82">
        <v>13437</v>
      </c>
      <c r="J171" s="82">
        <v>32518</v>
      </c>
      <c r="K171" s="82">
        <v>102340</v>
      </c>
      <c r="L171" s="82">
        <v>12146</v>
      </c>
      <c r="M171" s="82">
        <v>40872</v>
      </c>
      <c r="N171" s="82">
        <v>12622</v>
      </c>
      <c r="O171" s="82">
        <v>12565</v>
      </c>
      <c r="P171" s="251">
        <v>77956</v>
      </c>
      <c r="Q171" s="82">
        <v>58297</v>
      </c>
      <c r="R171" s="82">
        <v>28427</v>
      </c>
      <c r="S171" s="82">
        <v>11197</v>
      </c>
      <c r="T171" s="82">
        <v>10424</v>
      </c>
      <c r="U171" s="82">
        <v>58193</v>
      </c>
      <c r="V171" s="82">
        <v>11731</v>
      </c>
      <c r="W171" s="82">
        <v>27012</v>
      </c>
      <c r="X171" s="82">
        <v>18806</v>
      </c>
      <c r="Y171" s="82">
        <v>12006</v>
      </c>
      <c r="Z171" s="82">
        <v>20002</v>
      </c>
      <c r="AA171" s="82">
        <v>32034</v>
      </c>
      <c r="AB171" s="82">
        <v>33087</v>
      </c>
      <c r="AC171" s="82">
        <v>10436</v>
      </c>
      <c r="AD171" s="82">
        <v>31328</v>
      </c>
      <c r="AE171" s="82">
        <v>4121</v>
      </c>
      <c r="AF171" s="82">
        <v>41852</v>
      </c>
      <c r="AG171" s="82">
        <v>16899</v>
      </c>
      <c r="AH171" s="82">
        <v>10301</v>
      </c>
      <c r="AI171" s="82">
        <v>842692</v>
      </c>
      <c r="AK171" s="82" t="s">
        <v>585</v>
      </c>
    </row>
    <row r="172" spans="1:37" x14ac:dyDescent="0.2">
      <c r="A172" s="254">
        <v>41518</v>
      </c>
      <c r="B172" s="82" t="s">
        <v>865</v>
      </c>
      <c r="C172" s="82">
        <v>12684</v>
      </c>
      <c r="D172" s="82">
        <v>35423</v>
      </c>
      <c r="E172" s="82">
        <v>10365</v>
      </c>
      <c r="F172" s="82">
        <v>6170</v>
      </c>
      <c r="G172" s="82">
        <v>29024</v>
      </c>
      <c r="H172" s="82">
        <v>8488</v>
      </c>
      <c r="I172" s="82">
        <v>13482</v>
      </c>
      <c r="J172" s="82">
        <v>32459</v>
      </c>
      <c r="K172" s="82">
        <v>102459</v>
      </c>
      <c r="L172" s="82">
        <v>12139</v>
      </c>
      <c r="M172" s="82">
        <v>40979</v>
      </c>
      <c r="N172" s="82">
        <v>12640</v>
      </c>
      <c r="O172" s="82">
        <v>12615</v>
      </c>
      <c r="P172" s="251">
        <v>78101</v>
      </c>
      <c r="Q172" s="82">
        <v>58326</v>
      </c>
      <c r="R172" s="82">
        <v>28462</v>
      </c>
      <c r="S172" s="82">
        <v>11225</v>
      </c>
      <c r="T172" s="82">
        <v>10436</v>
      </c>
      <c r="U172" s="82">
        <v>58275</v>
      </c>
      <c r="V172" s="82">
        <v>11757</v>
      </c>
      <c r="W172" s="82">
        <v>27068</v>
      </c>
      <c r="X172" s="82">
        <v>18888</v>
      </c>
      <c r="Y172" s="82">
        <v>12033</v>
      </c>
      <c r="Z172" s="82">
        <v>20041</v>
      </c>
      <c r="AA172" s="82">
        <v>32019</v>
      </c>
      <c r="AB172" s="82">
        <v>33108</v>
      </c>
      <c r="AC172" s="82">
        <v>10473</v>
      </c>
      <c r="AD172" s="82">
        <v>31272</v>
      </c>
      <c r="AE172" s="82">
        <v>4150</v>
      </c>
      <c r="AF172" s="82">
        <v>41796</v>
      </c>
      <c r="AG172" s="82">
        <v>16872</v>
      </c>
      <c r="AH172" s="82">
        <v>10321</v>
      </c>
      <c r="AI172" s="82">
        <v>843550</v>
      </c>
      <c r="AK172" s="82" t="s">
        <v>586</v>
      </c>
    </row>
    <row r="173" spans="1:37" x14ac:dyDescent="0.2">
      <c r="A173" s="254">
        <v>41548</v>
      </c>
      <c r="B173" s="82" t="s">
        <v>866</v>
      </c>
      <c r="C173" s="82">
        <v>12728</v>
      </c>
      <c r="D173" s="82">
        <v>35449</v>
      </c>
      <c r="E173" s="82">
        <v>10391</v>
      </c>
      <c r="F173" s="82">
        <v>6196</v>
      </c>
      <c r="G173" s="82">
        <v>29117</v>
      </c>
      <c r="H173" s="82">
        <v>8525</v>
      </c>
      <c r="I173" s="82">
        <v>13490</v>
      </c>
      <c r="J173" s="82">
        <v>32473</v>
      </c>
      <c r="K173" s="82">
        <v>103034</v>
      </c>
      <c r="L173" s="82">
        <v>12202</v>
      </c>
      <c r="M173" s="82">
        <v>41111</v>
      </c>
      <c r="N173" s="82">
        <v>12625</v>
      </c>
      <c r="O173" s="82">
        <v>12687</v>
      </c>
      <c r="P173" s="251">
        <v>78279</v>
      </c>
      <c r="Q173" s="82">
        <v>58490</v>
      </c>
      <c r="R173" s="82">
        <v>28541</v>
      </c>
      <c r="S173" s="82">
        <v>11257</v>
      </c>
      <c r="T173" s="82">
        <v>10477</v>
      </c>
      <c r="U173" s="82">
        <v>58324</v>
      </c>
      <c r="V173" s="82">
        <v>11804</v>
      </c>
      <c r="W173" s="82">
        <v>27185</v>
      </c>
      <c r="X173" s="82">
        <v>18996</v>
      </c>
      <c r="Y173" s="82">
        <v>12084</v>
      </c>
      <c r="Z173" s="82">
        <v>20141</v>
      </c>
      <c r="AA173" s="82">
        <v>32170</v>
      </c>
      <c r="AB173" s="82">
        <v>33145</v>
      </c>
      <c r="AC173" s="82">
        <v>10530</v>
      </c>
      <c r="AD173" s="82">
        <v>31273</v>
      </c>
      <c r="AE173" s="82">
        <v>4172</v>
      </c>
      <c r="AF173" s="82">
        <v>41839</v>
      </c>
      <c r="AG173" s="82">
        <v>16928</v>
      </c>
      <c r="AH173" s="82">
        <v>10333</v>
      </c>
      <c r="AI173" s="82">
        <v>845996</v>
      </c>
      <c r="AK173" s="82" t="s">
        <v>587</v>
      </c>
    </row>
    <row r="174" spans="1:37" x14ac:dyDescent="0.2">
      <c r="A174" s="254">
        <v>41579</v>
      </c>
      <c r="B174" s="82" t="s">
        <v>867</v>
      </c>
      <c r="C174" s="82">
        <v>12724</v>
      </c>
      <c r="D174" s="82">
        <v>35451</v>
      </c>
      <c r="E174" s="82">
        <v>10394</v>
      </c>
      <c r="F174" s="82">
        <v>6113</v>
      </c>
      <c r="G174" s="82">
        <v>29054</v>
      </c>
      <c r="H174" s="82">
        <v>8522</v>
      </c>
      <c r="I174" s="82">
        <v>13452</v>
      </c>
      <c r="J174" s="82">
        <v>32503</v>
      </c>
      <c r="K174" s="82">
        <v>103283</v>
      </c>
      <c r="L174" s="82">
        <v>12221</v>
      </c>
      <c r="M174" s="82">
        <v>41108</v>
      </c>
      <c r="N174" s="82">
        <v>12647</v>
      </c>
      <c r="O174" s="82">
        <v>12707</v>
      </c>
      <c r="P174" s="251">
        <v>78340</v>
      </c>
      <c r="Q174" s="82">
        <v>58580</v>
      </c>
      <c r="R174" s="82">
        <v>28530</v>
      </c>
      <c r="S174" s="82">
        <v>11294</v>
      </c>
      <c r="T174" s="82">
        <v>10471</v>
      </c>
      <c r="U174" s="82">
        <v>58455</v>
      </c>
      <c r="V174" s="82">
        <v>11758</v>
      </c>
      <c r="W174" s="82">
        <v>27123</v>
      </c>
      <c r="X174" s="82">
        <v>18995</v>
      </c>
      <c r="Y174" s="82">
        <v>12081</v>
      </c>
      <c r="Z174" s="82">
        <v>20128</v>
      </c>
      <c r="AA174" s="82">
        <v>32224</v>
      </c>
      <c r="AB174" s="82">
        <v>33183</v>
      </c>
      <c r="AC174" s="82">
        <v>10561</v>
      </c>
      <c r="AD174" s="82">
        <v>31221</v>
      </c>
      <c r="AE174" s="82">
        <v>4184</v>
      </c>
      <c r="AF174" s="82">
        <v>41801</v>
      </c>
      <c r="AG174" s="82">
        <v>16888</v>
      </c>
      <c r="AH174" s="82">
        <v>10314</v>
      </c>
      <c r="AI174" s="82">
        <v>846310</v>
      </c>
      <c r="AK174" s="82" t="s">
        <v>588</v>
      </c>
    </row>
    <row r="175" spans="1:37" x14ac:dyDescent="0.2">
      <c r="A175" s="254">
        <v>41609</v>
      </c>
      <c r="B175" s="82" t="s">
        <v>868</v>
      </c>
      <c r="C175" s="82">
        <v>12680</v>
      </c>
      <c r="D175" s="82">
        <v>35336</v>
      </c>
      <c r="E175" s="82">
        <v>10323</v>
      </c>
      <c r="F175" s="82">
        <v>6109</v>
      </c>
      <c r="G175" s="82">
        <v>28948</v>
      </c>
      <c r="H175" s="82">
        <v>8494</v>
      </c>
      <c r="I175" s="82">
        <v>13399</v>
      </c>
      <c r="J175" s="82">
        <v>32387</v>
      </c>
      <c r="K175" s="82">
        <v>103035</v>
      </c>
      <c r="L175" s="82">
        <v>12155</v>
      </c>
      <c r="M175" s="82">
        <v>40915</v>
      </c>
      <c r="N175" s="82">
        <v>12612</v>
      </c>
      <c r="O175" s="82">
        <v>12675</v>
      </c>
      <c r="P175" s="251">
        <v>78051</v>
      </c>
      <c r="Q175" s="82">
        <v>58320</v>
      </c>
      <c r="R175" s="82">
        <v>28496</v>
      </c>
      <c r="S175" s="82">
        <v>11231</v>
      </c>
      <c r="T175" s="82">
        <v>10468</v>
      </c>
      <c r="U175" s="82">
        <v>58344</v>
      </c>
      <c r="V175" s="82">
        <v>11639</v>
      </c>
      <c r="W175" s="82">
        <v>26988</v>
      </c>
      <c r="X175" s="82">
        <v>18879</v>
      </c>
      <c r="Y175" s="82">
        <v>12010</v>
      </c>
      <c r="Z175" s="82">
        <v>20059</v>
      </c>
      <c r="AA175" s="82">
        <v>32070</v>
      </c>
      <c r="AB175" s="82">
        <v>32981</v>
      </c>
      <c r="AC175" s="82">
        <v>10563</v>
      </c>
      <c r="AD175" s="82">
        <v>31002</v>
      </c>
      <c r="AE175" s="82">
        <v>4133</v>
      </c>
      <c r="AF175" s="82">
        <v>41475</v>
      </c>
      <c r="AG175" s="82">
        <v>16804</v>
      </c>
      <c r="AH175" s="82">
        <v>10267</v>
      </c>
      <c r="AI175" s="82">
        <v>842848</v>
      </c>
      <c r="AK175" s="82" t="s">
        <v>580</v>
      </c>
    </row>
    <row r="176" spans="1:37" x14ac:dyDescent="0.2">
      <c r="A176" s="254">
        <v>41640</v>
      </c>
      <c r="B176" s="82" t="s">
        <v>975</v>
      </c>
      <c r="C176" s="82">
        <v>12612</v>
      </c>
      <c r="D176" s="82">
        <v>34897</v>
      </c>
      <c r="E176" s="82">
        <v>10199</v>
      </c>
      <c r="F176" s="82">
        <v>5992</v>
      </c>
      <c r="G176" s="82">
        <v>28733</v>
      </c>
      <c r="H176" s="82">
        <v>8418</v>
      </c>
      <c r="I176" s="82">
        <v>13243</v>
      </c>
      <c r="J176" s="82">
        <v>32211</v>
      </c>
      <c r="K176" s="82">
        <v>102571</v>
      </c>
      <c r="L176" s="82">
        <v>12093</v>
      </c>
      <c r="M176" s="82">
        <v>40576</v>
      </c>
      <c r="N176" s="82">
        <v>12488</v>
      </c>
      <c r="O176" s="82">
        <v>12568</v>
      </c>
      <c r="P176" s="251">
        <v>77415</v>
      </c>
      <c r="Q176" s="82">
        <v>57888</v>
      </c>
      <c r="R176" s="82">
        <v>28264</v>
      </c>
      <c r="S176" s="82">
        <v>11109</v>
      </c>
      <c r="T176" s="82">
        <v>10376</v>
      </c>
      <c r="U176" s="82">
        <v>58046</v>
      </c>
      <c r="V176" s="82">
        <v>11461</v>
      </c>
      <c r="W176" s="82">
        <v>26785</v>
      </c>
      <c r="X176" s="82">
        <v>18798</v>
      </c>
      <c r="Y176" s="82">
        <v>11879</v>
      </c>
      <c r="Z176" s="82">
        <v>19813</v>
      </c>
      <c r="AA176" s="82">
        <v>31749</v>
      </c>
      <c r="AB176" s="82">
        <v>32801</v>
      </c>
      <c r="AC176" s="82">
        <v>10485</v>
      </c>
      <c r="AD176" s="82">
        <v>30746</v>
      </c>
      <c r="AE176" s="82">
        <v>4071</v>
      </c>
      <c r="AF176" s="82">
        <v>40920</v>
      </c>
      <c r="AG176" s="82">
        <v>16569</v>
      </c>
      <c r="AH176" s="82">
        <v>10155</v>
      </c>
      <c r="AI176" s="82">
        <v>835931</v>
      </c>
      <c r="AJ176" s="82">
        <v>2014</v>
      </c>
      <c r="AK176" s="82" t="s">
        <v>581</v>
      </c>
    </row>
    <row r="177" spans="1:37" x14ac:dyDescent="0.2">
      <c r="A177" s="254">
        <v>41671</v>
      </c>
      <c r="B177" s="82" t="s">
        <v>869</v>
      </c>
      <c r="C177" s="82">
        <v>12574</v>
      </c>
      <c r="D177" s="82">
        <v>34833</v>
      </c>
      <c r="E177" s="82">
        <v>10204</v>
      </c>
      <c r="F177" s="82">
        <v>6016</v>
      </c>
      <c r="G177" s="82">
        <v>28713</v>
      </c>
      <c r="H177" s="82">
        <v>8404</v>
      </c>
      <c r="I177" s="82">
        <v>13200</v>
      </c>
      <c r="J177" s="82">
        <v>32282</v>
      </c>
      <c r="K177" s="82">
        <v>102659</v>
      </c>
      <c r="L177" s="82">
        <v>12090</v>
      </c>
      <c r="M177" s="82">
        <v>40591</v>
      </c>
      <c r="N177" s="82">
        <v>12504</v>
      </c>
      <c r="O177" s="82">
        <v>12571</v>
      </c>
      <c r="P177" s="251">
        <v>77447</v>
      </c>
      <c r="Q177" s="82">
        <v>57745</v>
      </c>
      <c r="R177" s="82">
        <v>28329</v>
      </c>
      <c r="S177" s="82">
        <v>11078</v>
      </c>
      <c r="T177" s="82">
        <v>10321</v>
      </c>
      <c r="U177" s="82">
        <v>58069</v>
      </c>
      <c r="V177" s="82">
        <v>11499</v>
      </c>
      <c r="W177" s="82">
        <v>26809</v>
      </c>
      <c r="X177" s="82">
        <v>18806</v>
      </c>
      <c r="Y177" s="82">
        <v>11904</v>
      </c>
      <c r="Z177" s="82">
        <v>19763</v>
      </c>
      <c r="AA177" s="82">
        <v>31783</v>
      </c>
      <c r="AB177" s="82">
        <v>32792</v>
      </c>
      <c r="AC177" s="82">
        <v>10509</v>
      </c>
      <c r="AD177" s="82">
        <v>30673</v>
      </c>
      <c r="AE177" s="82">
        <v>4073</v>
      </c>
      <c r="AF177" s="82">
        <v>40865</v>
      </c>
      <c r="AG177" s="82">
        <v>16589</v>
      </c>
      <c r="AH177" s="82">
        <v>10178</v>
      </c>
      <c r="AI177" s="82">
        <v>835873</v>
      </c>
      <c r="AK177" s="82" t="s">
        <v>541</v>
      </c>
    </row>
    <row r="178" spans="1:37" x14ac:dyDescent="0.2">
      <c r="A178" s="254">
        <v>41699</v>
      </c>
      <c r="B178" s="82" t="s">
        <v>870</v>
      </c>
      <c r="C178" s="82">
        <v>12569</v>
      </c>
      <c r="D178" s="82">
        <v>34822</v>
      </c>
      <c r="E178" s="82">
        <v>10269</v>
      </c>
      <c r="F178" s="82">
        <v>5987</v>
      </c>
      <c r="G178" s="82">
        <v>28762</v>
      </c>
      <c r="H178" s="82">
        <v>8445</v>
      </c>
      <c r="I178" s="82">
        <v>13257</v>
      </c>
      <c r="J178" s="82">
        <v>32319</v>
      </c>
      <c r="K178" s="82">
        <v>103034</v>
      </c>
      <c r="L178" s="82">
        <v>12146</v>
      </c>
      <c r="M178" s="82">
        <v>40652</v>
      </c>
      <c r="N178" s="82">
        <v>12512</v>
      </c>
      <c r="O178" s="82">
        <v>12555</v>
      </c>
      <c r="P178" s="251">
        <v>77887</v>
      </c>
      <c r="Q178" s="82">
        <v>57785</v>
      </c>
      <c r="R178" s="82">
        <v>28361</v>
      </c>
      <c r="S178" s="82">
        <v>11123</v>
      </c>
      <c r="T178" s="82">
        <v>10365</v>
      </c>
      <c r="U178" s="82">
        <v>58199</v>
      </c>
      <c r="V178" s="82">
        <v>11496</v>
      </c>
      <c r="W178" s="82">
        <v>26759</v>
      </c>
      <c r="X178" s="82">
        <v>18931</v>
      </c>
      <c r="Y178" s="82">
        <v>11955</v>
      </c>
      <c r="Z178" s="82">
        <v>19778</v>
      </c>
      <c r="AA178" s="82">
        <v>31941</v>
      </c>
      <c r="AB178" s="82">
        <v>32922</v>
      </c>
      <c r="AC178" s="82">
        <v>10552</v>
      </c>
      <c r="AD178" s="82">
        <v>30646</v>
      </c>
      <c r="AE178" s="82">
        <v>4076</v>
      </c>
      <c r="AF178" s="82">
        <v>40892</v>
      </c>
      <c r="AG178" s="82">
        <v>16632</v>
      </c>
      <c r="AH178" s="82">
        <v>10234</v>
      </c>
      <c r="AI178" s="82">
        <v>837863</v>
      </c>
      <c r="AK178" s="82" t="s">
        <v>578</v>
      </c>
    </row>
    <row r="179" spans="1:37" x14ac:dyDescent="0.2">
      <c r="A179" s="254">
        <v>41730</v>
      </c>
      <c r="B179" s="82" t="s">
        <v>871</v>
      </c>
      <c r="C179" s="82">
        <v>12595</v>
      </c>
      <c r="D179" s="82">
        <v>34831</v>
      </c>
      <c r="E179" s="82">
        <v>10301</v>
      </c>
      <c r="F179" s="82">
        <v>6000</v>
      </c>
      <c r="G179" s="82">
        <v>28759</v>
      </c>
      <c r="H179" s="82">
        <v>8472</v>
      </c>
      <c r="I179" s="82">
        <v>13268</v>
      </c>
      <c r="J179" s="82">
        <v>32371</v>
      </c>
      <c r="K179" s="82">
        <v>103118</v>
      </c>
      <c r="L179" s="82">
        <v>12151</v>
      </c>
      <c r="M179" s="82">
        <v>40702</v>
      </c>
      <c r="N179" s="82">
        <v>12509</v>
      </c>
      <c r="O179" s="82">
        <v>12609</v>
      </c>
      <c r="P179" s="251">
        <v>78075</v>
      </c>
      <c r="Q179" s="82">
        <v>57888</v>
      </c>
      <c r="R179" s="82">
        <v>28386</v>
      </c>
      <c r="S179" s="82">
        <v>11123</v>
      </c>
      <c r="T179" s="82">
        <v>10348</v>
      </c>
      <c r="U179" s="82">
        <v>58164</v>
      </c>
      <c r="V179" s="82">
        <v>11522</v>
      </c>
      <c r="W179" s="82">
        <v>26818</v>
      </c>
      <c r="X179" s="82">
        <v>18951</v>
      </c>
      <c r="Y179" s="82">
        <v>11936</v>
      </c>
      <c r="Z179" s="82">
        <v>19700</v>
      </c>
      <c r="AA179" s="82">
        <v>32001</v>
      </c>
      <c r="AB179" s="82">
        <v>32869</v>
      </c>
      <c r="AC179" s="82">
        <v>10567</v>
      </c>
      <c r="AD179" s="82">
        <v>30612</v>
      </c>
      <c r="AE179" s="82">
        <v>4105</v>
      </c>
      <c r="AF179" s="82">
        <v>41006</v>
      </c>
      <c r="AG179" s="82">
        <v>16678</v>
      </c>
      <c r="AH179" s="82">
        <v>10243</v>
      </c>
      <c r="AI179" s="82">
        <v>838678</v>
      </c>
      <c r="AK179" s="82" t="s">
        <v>579</v>
      </c>
    </row>
    <row r="180" spans="1:37" x14ac:dyDescent="0.2">
      <c r="A180" s="254">
        <v>41760</v>
      </c>
      <c r="B180" s="82" t="s">
        <v>872</v>
      </c>
      <c r="C180" s="82">
        <v>12644</v>
      </c>
      <c r="D180" s="82">
        <v>34842</v>
      </c>
      <c r="E180" s="82">
        <v>10303</v>
      </c>
      <c r="F180" s="82">
        <v>5997</v>
      </c>
      <c r="G180" s="82">
        <v>28801</v>
      </c>
      <c r="H180" s="82">
        <v>8477</v>
      </c>
      <c r="I180" s="82">
        <v>13211</v>
      </c>
      <c r="J180" s="82">
        <v>32479</v>
      </c>
      <c r="K180" s="82">
        <v>103451</v>
      </c>
      <c r="L180" s="82">
        <v>12210</v>
      </c>
      <c r="M180" s="82">
        <v>40846</v>
      </c>
      <c r="N180" s="82">
        <v>12549</v>
      </c>
      <c r="O180" s="82">
        <v>12639</v>
      </c>
      <c r="P180" s="251">
        <v>78263</v>
      </c>
      <c r="Q180" s="82">
        <v>58118</v>
      </c>
      <c r="R180" s="82">
        <v>28390</v>
      </c>
      <c r="S180" s="82">
        <v>11161</v>
      </c>
      <c r="T180" s="82">
        <v>10334</v>
      </c>
      <c r="U180" s="82">
        <v>58355</v>
      </c>
      <c r="V180" s="82">
        <v>11525</v>
      </c>
      <c r="W180" s="82">
        <v>26968</v>
      </c>
      <c r="X180" s="82">
        <v>18957</v>
      </c>
      <c r="Y180" s="82">
        <v>11952</v>
      </c>
      <c r="Z180" s="82">
        <v>19687</v>
      </c>
      <c r="AA180" s="82">
        <v>32107</v>
      </c>
      <c r="AB180" s="82">
        <v>32886</v>
      </c>
      <c r="AC180" s="82">
        <v>10599</v>
      </c>
      <c r="AD180" s="82">
        <v>30658</v>
      </c>
      <c r="AE180" s="82">
        <v>4130</v>
      </c>
      <c r="AF180" s="82">
        <v>41110</v>
      </c>
      <c r="AG180" s="82">
        <v>16770</v>
      </c>
      <c r="AH180" s="82">
        <v>10261</v>
      </c>
      <c r="AI180" s="82">
        <v>840680</v>
      </c>
      <c r="AK180" s="82" t="s">
        <v>582</v>
      </c>
    </row>
    <row r="181" spans="1:37" x14ac:dyDescent="0.2">
      <c r="A181" s="254">
        <v>41791</v>
      </c>
      <c r="B181" s="82" t="s">
        <v>873</v>
      </c>
      <c r="C181" s="82">
        <v>12680</v>
      </c>
      <c r="D181" s="82">
        <v>34908</v>
      </c>
      <c r="E181" s="82">
        <v>10314</v>
      </c>
      <c r="F181" s="82">
        <v>6032</v>
      </c>
      <c r="G181" s="82">
        <v>28930</v>
      </c>
      <c r="H181" s="82">
        <v>8508</v>
      </c>
      <c r="I181" s="82">
        <v>13263</v>
      </c>
      <c r="J181" s="82">
        <v>32628</v>
      </c>
      <c r="K181" s="82">
        <v>103724</v>
      </c>
      <c r="L181" s="82">
        <v>12230</v>
      </c>
      <c r="M181" s="82">
        <v>41052</v>
      </c>
      <c r="N181" s="82">
        <v>12630</v>
      </c>
      <c r="O181" s="82">
        <v>12675</v>
      </c>
      <c r="P181" s="251">
        <v>78625</v>
      </c>
      <c r="Q181" s="82">
        <v>58437</v>
      </c>
      <c r="R181" s="82">
        <v>28515</v>
      </c>
      <c r="S181" s="82">
        <v>11205</v>
      </c>
      <c r="T181" s="82">
        <v>10379</v>
      </c>
      <c r="U181" s="82">
        <v>58701</v>
      </c>
      <c r="V181" s="82">
        <v>11601</v>
      </c>
      <c r="W181" s="82">
        <v>27057</v>
      </c>
      <c r="X181" s="82">
        <v>19038</v>
      </c>
      <c r="Y181" s="82">
        <v>11999</v>
      </c>
      <c r="Z181" s="82">
        <v>19735</v>
      </c>
      <c r="AA181" s="82">
        <v>32284</v>
      </c>
      <c r="AB181" s="82">
        <v>32905</v>
      </c>
      <c r="AC181" s="82">
        <v>10654</v>
      </c>
      <c r="AD181" s="82">
        <v>30656</v>
      </c>
      <c r="AE181" s="82">
        <v>4149</v>
      </c>
      <c r="AF181" s="82">
        <v>41261</v>
      </c>
      <c r="AG181" s="82">
        <v>16818</v>
      </c>
      <c r="AH181" s="82">
        <v>10296</v>
      </c>
      <c r="AI181" s="82">
        <v>843889</v>
      </c>
      <c r="AK181" s="82" t="s">
        <v>583</v>
      </c>
    </row>
    <row r="182" spans="1:37" x14ac:dyDescent="0.2">
      <c r="A182" s="254">
        <v>41821</v>
      </c>
      <c r="B182" s="82" t="s">
        <v>874</v>
      </c>
      <c r="C182" s="82">
        <v>12789</v>
      </c>
      <c r="D182" s="82">
        <v>34914</v>
      </c>
      <c r="E182" s="82">
        <v>10310</v>
      </c>
      <c r="F182" s="82">
        <v>6074</v>
      </c>
      <c r="G182" s="82">
        <v>29005</v>
      </c>
      <c r="H182" s="82">
        <v>8543</v>
      </c>
      <c r="I182" s="82">
        <v>13259</v>
      </c>
      <c r="J182" s="82">
        <v>32681</v>
      </c>
      <c r="K182" s="82">
        <v>104028</v>
      </c>
      <c r="L182" s="82">
        <v>12218</v>
      </c>
      <c r="M182" s="82">
        <v>41183</v>
      </c>
      <c r="N182" s="82">
        <v>12670</v>
      </c>
      <c r="O182" s="82">
        <v>12735</v>
      </c>
      <c r="P182" s="251">
        <v>78814</v>
      </c>
      <c r="Q182" s="82">
        <v>58721</v>
      </c>
      <c r="R182" s="82">
        <v>28567</v>
      </c>
      <c r="S182" s="82">
        <v>11239</v>
      </c>
      <c r="T182" s="82">
        <v>10436</v>
      </c>
      <c r="U182" s="82">
        <v>58757</v>
      </c>
      <c r="V182" s="82">
        <v>11624</v>
      </c>
      <c r="W182" s="82">
        <v>27069</v>
      </c>
      <c r="X182" s="82">
        <v>19143</v>
      </c>
      <c r="Y182" s="82">
        <v>12080</v>
      </c>
      <c r="Z182" s="82">
        <v>19766</v>
      </c>
      <c r="AA182" s="82">
        <v>32364</v>
      </c>
      <c r="AB182" s="82">
        <v>32895</v>
      </c>
      <c r="AC182" s="82">
        <v>10683</v>
      </c>
      <c r="AD182" s="82">
        <v>30681</v>
      </c>
      <c r="AE182" s="82">
        <v>4177</v>
      </c>
      <c r="AF182" s="82">
        <v>41323</v>
      </c>
      <c r="AG182" s="82">
        <v>16856</v>
      </c>
      <c r="AH182" s="82">
        <v>10319</v>
      </c>
      <c r="AI182" s="82">
        <v>845923</v>
      </c>
      <c r="AK182" s="82" t="s">
        <v>584</v>
      </c>
    </row>
    <row r="183" spans="1:37" x14ac:dyDescent="0.2">
      <c r="A183" s="254">
        <v>41852</v>
      </c>
      <c r="B183" s="82" t="s">
        <v>875</v>
      </c>
      <c r="C183" s="82">
        <v>12852</v>
      </c>
      <c r="D183" s="82">
        <v>35041</v>
      </c>
      <c r="E183" s="82">
        <v>10341</v>
      </c>
      <c r="F183" s="82">
        <v>6101</v>
      </c>
      <c r="G183" s="82">
        <v>29068</v>
      </c>
      <c r="H183" s="82">
        <v>8569</v>
      </c>
      <c r="I183" s="82">
        <v>13317</v>
      </c>
      <c r="J183" s="82">
        <v>32753</v>
      </c>
      <c r="K183" s="82">
        <v>104409</v>
      </c>
      <c r="L183" s="82">
        <v>12276</v>
      </c>
      <c r="M183" s="82">
        <v>41335</v>
      </c>
      <c r="N183" s="82">
        <v>12696</v>
      </c>
      <c r="O183" s="82">
        <v>12805</v>
      </c>
      <c r="P183" s="251">
        <v>79270</v>
      </c>
      <c r="Q183" s="82">
        <v>58888</v>
      </c>
      <c r="R183" s="82">
        <v>28616</v>
      </c>
      <c r="S183" s="82">
        <v>11224</v>
      </c>
      <c r="T183" s="82">
        <v>10469</v>
      </c>
      <c r="U183" s="82">
        <v>58941</v>
      </c>
      <c r="V183" s="82">
        <v>11719</v>
      </c>
      <c r="W183" s="82">
        <v>27077</v>
      </c>
      <c r="X183" s="82">
        <v>19283</v>
      </c>
      <c r="Y183" s="82">
        <v>12213</v>
      </c>
      <c r="Z183" s="82">
        <v>19823</v>
      </c>
      <c r="AA183" s="82">
        <v>32499</v>
      </c>
      <c r="AB183" s="82">
        <v>33020</v>
      </c>
      <c r="AC183" s="82">
        <v>10711</v>
      </c>
      <c r="AD183" s="82">
        <v>30755</v>
      </c>
      <c r="AE183" s="82">
        <v>4188</v>
      </c>
      <c r="AF183" s="82">
        <v>41456</v>
      </c>
      <c r="AG183" s="82">
        <v>16895</v>
      </c>
      <c r="AH183" s="82">
        <v>10395</v>
      </c>
      <c r="AI183" s="82">
        <v>849005</v>
      </c>
      <c r="AK183" s="82" t="s">
        <v>585</v>
      </c>
    </row>
    <row r="184" spans="1:37" x14ac:dyDescent="0.2">
      <c r="A184" s="254">
        <v>41883</v>
      </c>
      <c r="B184" s="82" t="s">
        <v>876</v>
      </c>
      <c r="C184" s="82">
        <v>12858</v>
      </c>
      <c r="D184" s="82">
        <v>35080</v>
      </c>
      <c r="E184" s="82">
        <v>10347</v>
      </c>
      <c r="F184" s="82">
        <v>6132</v>
      </c>
      <c r="G184" s="82">
        <v>29177</v>
      </c>
      <c r="H184" s="82">
        <v>8614</v>
      </c>
      <c r="I184" s="82">
        <v>13356</v>
      </c>
      <c r="J184" s="82">
        <v>32826</v>
      </c>
      <c r="K184" s="82">
        <v>104720</v>
      </c>
      <c r="L184" s="82">
        <v>12328</v>
      </c>
      <c r="M184" s="82">
        <v>41463</v>
      </c>
      <c r="N184" s="82">
        <v>12709</v>
      </c>
      <c r="O184" s="82">
        <v>12853</v>
      </c>
      <c r="P184" s="251">
        <v>79467</v>
      </c>
      <c r="Q184" s="82">
        <v>59112</v>
      </c>
      <c r="R184" s="82">
        <v>28662</v>
      </c>
      <c r="S184" s="82">
        <v>11255</v>
      </c>
      <c r="T184" s="82">
        <v>10475</v>
      </c>
      <c r="U184" s="82">
        <v>59117</v>
      </c>
      <c r="V184" s="82">
        <v>11729</v>
      </c>
      <c r="W184" s="82">
        <v>27070</v>
      </c>
      <c r="X184" s="82">
        <v>19437</v>
      </c>
      <c r="Y184" s="82">
        <v>12243</v>
      </c>
      <c r="Z184" s="82">
        <v>19862</v>
      </c>
      <c r="AA184" s="82">
        <v>32609</v>
      </c>
      <c r="AB184" s="82">
        <v>33076</v>
      </c>
      <c r="AC184" s="82">
        <v>10745</v>
      </c>
      <c r="AD184" s="82">
        <v>30826</v>
      </c>
      <c r="AE184" s="82">
        <v>4225</v>
      </c>
      <c r="AF184" s="82">
        <v>41442</v>
      </c>
      <c r="AG184" s="82">
        <v>16914</v>
      </c>
      <c r="AH184" s="82">
        <v>10416</v>
      </c>
      <c r="AI184" s="82">
        <v>851145</v>
      </c>
      <c r="AK184" s="82" t="s">
        <v>586</v>
      </c>
    </row>
    <row r="185" spans="1:37" x14ac:dyDescent="0.2">
      <c r="A185" s="254">
        <v>41913</v>
      </c>
      <c r="B185" s="82" t="s">
        <v>877</v>
      </c>
      <c r="C185" s="82">
        <v>12870</v>
      </c>
      <c r="D185" s="82">
        <v>35242</v>
      </c>
      <c r="E185" s="82">
        <v>10334</v>
      </c>
      <c r="F185" s="82">
        <v>6174</v>
      </c>
      <c r="G185" s="82">
        <v>29279</v>
      </c>
      <c r="H185" s="82">
        <v>8647</v>
      </c>
      <c r="I185" s="82">
        <v>13466</v>
      </c>
      <c r="J185" s="82">
        <v>32901</v>
      </c>
      <c r="K185" s="82">
        <v>104914</v>
      </c>
      <c r="L185" s="82">
        <v>12397</v>
      </c>
      <c r="M185" s="82">
        <v>41701</v>
      </c>
      <c r="N185" s="82">
        <v>12811</v>
      </c>
      <c r="O185" s="82">
        <v>12928</v>
      </c>
      <c r="P185" s="251">
        <v>79726</v>
      </c>
      <c r="Q185" s="82">
        <v>59448</v>
      </c>
      <c r="R185" s="82">
        <v>28693</v>
      </c>
      <c r="S185" s="82">
        <v>11285</v>
      </c>
      <c r="T185" s="82">
        <v>10521</v>
      </c>
      <c r="U185" s="82">
        <v>59294</v>
      </c>
      <c r="V185" s="82">
        <v>11827</v>
      </c>
      <c r="W185" s="82">
        <v>27077</v>
      </c>
      <c r="X185" s="82">
        <v>19538</v>
      </c>
      <c r="Y185" s="82">
        <v>12303</v>
      </c>
      <c r="Z185" s="82">
        <v>19958</v>
      </c>
      <c r="AA185" s="82">
        <v>32693</v>
      </c>
      <c r="AB185" s="82">
        <v>33231</v>
      </c>
      <c r="AC185" s="82">
        <v>10754</v>
      </c>
      <c r="AD185" s="82">
        <v>30856</v>
      </c>
      <c r="AE185" s="82">
        <v>4255</v>
      </c>
      <c r="AF185" s="82">
        <v>41573</v>
      </c>
      <c r="AG185" s="82">
        <v>16979</v>
      </c>
      <c r="AH185" s="82">
        <v>10477</v>
      </c>
      <c r="AI185" s="82">
        <v>854152</v>
      </c>
      <c r="AK185" s="82" t="s">
        <v>587</v>
      </c>
    </row>
    <row r="186" spans="1:37" x14ac:dyDescent="0.2">
      <c r="A186" s="254">
        <v>41944</v>
      </c>
      <c r="B186" s="82" t="s">
        <v>878</v>
      </c>
      <c r="C186" s="82">
        <v>12896</v>
      </c>
      <c r="D186" s="82">
        <v>35216</v>
      </c>
      <c r="E186" s="82">
        <v>10367</v>
      </c>
      <c r="F186" s="82">
        <v>6160</v>
      </c>
      <c r="G186" s="82">
        <v>29392</v>
      </c>
      <c r="H186" s="82">
        <v>8684</v>
      </c>
      <c r="I186" s="82">
        <v>13463</v>
      </c>
      <c r="J186" s="82">
        <v>32995</v>
      </c>
      <c r="K186" s="82">
        <v>105015</v>
      </c>
      <c r="L186" s="82">
        <v>12404</v>
      </c>
      <c r="M186" s="82">
        <v>41768</v>
      </c>
      <c r="N186" s="82">
        <v>12884</v>
      </c>
      <c r="O186" s="82">
        <v>12998</v>
      </c>
      <c r="P186" s="251">
        <v>79972</v>
      </c>
      <c r="Q186" s="82">
        <v>59573</v>
      </c>
      <c r="R186" s="82">
        <v>28760</v>
      </c>
      <c r="S186" s="82">
        <v>11269</v>
      </c>
      <c r="T186" s="82">
        <v>10534</v>
      </c>
      <c r="U186" s="82">
        <v>59384</v>
      </c>
      <c r="V186" s="82">
        <v>11927</v>
      </c>
      <c r="W186" s="82">
        <v>27208</v>
      </c>
      <c r="X186" s="82">
        <v>19639</v>
      </c>
      <c r="Y186" s="82">
        <v>12294</v>
      </c>
      <c r="Z186" s="82">
        <v>19985</v>
      </c>
      <c r="AA186" s="82">
        <v>32689</v>
      </c>
      <c r="AB186" s="82">
        <v>33228</v>
      </c>
      <c r="AC186" s="82">
        <v>10758</v>
      </c>
      <c r="AD186" s="82">
        <v>30969</v>
      </c>
      <c r="AE186" s="82">
        <v>4260</v>
      </c>
      <c r="AF186" s="82">
        <v>41602</v>
      </c>
      <c r="AG186" s="82">
        <v>16926</v>
      </c>
      <c r="AH186" s="82">
        <v>10516</v>
      </c>
      <c r="AI186" s="82">
        <v>855735</v>
      </c>
      <c r="AK186" s="82" t="s">
        <v>588</v>
      </c>
    </row>
    <row r="187" spans="1:37" x14ac:dyDescent="0.2">
      <c r="A187" s="254">
        <v>41974</v>
      </c>
      <c r="B187" s="82" t="s">
        <v>879</v>
      </c>
      <c r="C187" s="82">
        <v>12855</v>
      </c>
      <c r="D187" s="82">
        <v>35148</v>
      </c>
      <c r="E187" s="82">
        <v>10414</v>
      </c>
      <c r="F187" s="82">
        <v>6086</v>
      </c>
      <c r="G187" s="82">
        <v>29353</v>
      </c>
      <c r="H187" s="82">
        <v>8665</v>
      </c>
      <c r="I187" s="82">
        <v>13481</v>
      </c>
      <c r="J187" s="82">
        <v>32953</v>
      </c>
      <c r="K187" s="82">
        <v>105070</v>
      </c>
      <c r="L187" s="82">
        <v>12351</v>
      </c>
      <c r="M187" s="82">
        <v>41797</v>
      </c>
      <c r="N187" s="82">
        <v>12778</v>
      </c>
      <c r="O187" s="82">
        <v>13012</v>
      </c>
      <c r="P187" s="251">
        <v>79961</v>
      </c>
      <c r="Q187" s="82">
        <v>59539</v>
      </c>
      <c r="R187" s="82">
        <v>28764</v>
      </c>
      <c r="S187" s="82">
        <v>11236</v>
      </c>
      <c r="T187" s="82">
        <v>10514</v>
      </c>
      <c r="U187" s="82">
        <v>59428</v>
      </c>
      <c r="V187" s="82">
        <v>11899</v>
      </c>
      <c r="W187" s="82">
        <v>27204</v>
      </c>
      <c r="X187" s="82">
        <v>19592</v>
      </c>
      <c r="Y187" s="82">
        <v>12253</v>
      </c>
      <c r="Z187" s="82">
        <v>19950</v>
      </c>
      <c r="AA187" s="82">
        <v>32637</v>
      </c>
      <c r="AB187" s="82">
        <v>33168</v>
      </c>
      <c r="AC187" s="82">
        <v>10735</v>
      </c>
      <c r="AD187" s="82">
        <v>30889</v>
      </c>
      <c r="AE187" s="82">
        <v>4231</v>
      </c>
      <c r="AF187" s="82">
        <v>41528</v>
      </c>
      <c r="AG187" s="82">
        <v>16942</v>
      </c>
      <c r="AH187" s="82">
        <v>10476</v>
      </c>
      <c r="AI187" s="82">
        <v>854909</v>
      </c>
      <c r="AK187" s="82" t="s">
        <v>580</v>
      </c>
    </row>
    <row r="188" spans="1:37" x14ac:dyDescent="0.2">
      <c r="A188" s="254">
        <v>42005</v>
      </c>
      <c r="B188" s="82" t="s">
        <v>976</v>
      </c>
      <c r="C188" s="82">
        <v>12846</v>
      </c>
      <c r="D188" s="82">
        <v>35067</v>
      </c>
      <c r="E188" s="82">
        <v>10443</v>
      </c>
      <c r="F188" s="82">
        <v>6090</v>
      </c>
      <c r="G188" s="82">
        <v>29380</v>
      </c>
      <c r="H188" s="82">
        <v>8644</v>
      </c>
      <c r="I188" s="82">
        <v>13430</v>
      </c>
      <c r="J188" s="82">
        <v>32901</v>
      </c>
      <c r="K188" s="82">
        <v>105252</v>
      </c>
      <c r="L188" s="82">
        <v>12348</v>
      </c>
      <c r="M188" s="82">
        <v>41763</v>
      </c>
      <c r="N188" s="82">
        <v>12746</v>
      </c>
      <c r="O188" s="82">
        <v>13038</v>
      </c>
      <c r="P188" s="251">
        <v>79838</v>
      </c>
      <c r="Q188" s="82">
        <v>59541</v>
      </c>
      <c r="R188" s="82">
        <v>28729</v>
      </c>
      <c r="S188" s="82">
        <v>11213</v>
      </c>
      <c r="T188" s="82">
        <v>10473</v>
      </c>
      <c r="U188" s="82">
        <v>59364</v>
      </c>
      <c r="V188" s="82">
        <v>11884</v>
      </c>
      <c r="W188" s="82">
        <v>27123</v>
      </c>
      <c r="X188" s="82">
        <v>19650</v>
      </c>
      <c r="Y188" s="82">
        <v>12241</v>
      </c>
      <c r="Z188" s="82">
        <v>19955</v>
      </c>
      <c r="AA188" s="82">
        <v>32646</v>
      </c>
      <c r="AB188" s="82">
        <v>33136</v>
      </c>
      <c r="AC188" s="82">
        <v>10650</v>
      </c>
      <c r="AD188" s="82">
        <v>30781</v>
      </c>
      <c r="AE188" s="82">
        <v>4249</v>
      </c>
      <c r="AF188" s="82">
        <v>41463</v>
      </c>
      <c r="AG188" s="82">
        <v>16905</v>
      </c>
      <c r="AH188" s="82">
        <v>10441</v>
      </c>
      <c r="AI188" s="82">
        <v>854230</v>
      </c>
      <c r="AJ188" s="82">
        <v>2015</v>
      </c>
      <c r="AK188" s="82" t="s">
        <v>581</v>
      </c>
    </row>
    <row r="189" spans="1:37" x14ac:dyDescent="0.2">
      <c r="A189" s="254">
        <v>42036</v>
      </c>
      <c r="B189" s="82" t="s">
        <v>880</v>
      </c>
      <c r="C189" s="82">
        <v>12935</v>
      </c>
      <c r="D189" s="82">
        <v>35297</v>
      </c>
      <c r="E189" s="82">
        <v>10550</v>
      </c>
      <c r="F189" s="82">
        <v>6108</v>
      </c>
      <c r="G189" s="82">
        <v>29591</v>
      </c>
      <c r="H189" s="82">
        <v>8729</v>
      </c>
      <c r="I189" s="82">
        <v>13443</v>
      </c>
      <c r="J189" s="82">
        <v>33101</v>
      </c>
      <c r="K189" s="82">
        <v>105728</v>
      </c>
      <c r="L189" s="82">
        <v>12419</v>
      </c>
      <c r="M189" s="82">
        <v>41833</v>
      </c>
      <c r="N189" s="82">
        <v>12784</v>
      </c>
      <c r="O189" s="82">
        <v>13094</v>
      </c>
      <c r="P189" s="251">
        <v>80280</v>
      </c>
      <c r="Q189" s="82">
        <v>59864</v>
      </c>
      <c r="R189" s="82">
        <v>28848</v>
      </c>
      <c r="S189" s="82">
        <v>11274</v>
      </c>
      <c r="T189" s="82">
        <v>10525</v>
      </c>
      <c r="U189" s="82">
        <v>59588</v>
      </c>
      <c r="V189" s="82">
        <v>11881</v>
      </c>
      <c r="W189" s="82">
        <v>27275</v>
      </c>
      <c r="X189" s="82">
        <v>19721</v>
      </c>
      <c r="Y189" s="82">
        <v>12297</v>
      </c>
      <c r="Z189" s="82">
        <v>20027</v>
      </c>
      <c r="AA189" s="82">
        <v>32829</v>
      </c>
      <c r="AB189" s="82">
        <v>33257</v>
      </c>
      <c r="AC189" s="82">
        <v>10697</v>
      </c>
      <c r="AD189" s="82">
        <v>30685</v>
      </c>
      <c r="AE189" s="82">
        <v>4232</v>
      </c>
      <c r="AF189" s="82">
        <v>41558</v>
      </c>
      <c r="AG189" s="82">
        <v>16985</v>
      </c>
      <c r="AH189" s="82">
        <v>10511</v>
      </c>
      <c r="AI189" s="82">
        <v>857946</v>
      </c>
      <c r="AK189" s="82" t="s">
        <v>541</v>
      </c>
    </row>
    <row r="190" spans="1:37" x14ac:dyDescent="0.2">
      <c r="A190" s="254">
        <v>42064</v>
      </c>
      <c r="B190" s="82" t="s">
        <v>881</v>
      </c>
      <c r="C190" s="82">
        <v>13029</v>
      </c>
      <c r="D190" s="82">
        <v>35466</v>
      </c>
      <c r="E190" s="82">
        <v>10677</v>
      </c>
      <c r="F190" s="82">
        <v>6163</v>
      </c>
      <c r="G190" s="82">
        <v>29922</v>
      </c>
      <c r="H190" s="82">
        <v>8806</v>
      </c>
      <c r="I190" s="82">
        <v>13502</v>
      </c>
      <c r="J190" s="82">
        <v>33330</v>
      </c>
      <c r="K190" s="82">
        <v>106065</v>
      </c>
      <c r="L190" s="82">
        <v>12497</v>
      </c>
      <c r="M190" s="82">
        <v>42007</v>
      </c>
      <c r="N190" s="82">
        <v>12876</v>
      </c>
      <c r="O190" s="82">
        <v>13153</v>
      </c>
      <c r="P190" s="251">
        <v>80658</v>
      </c>
      <c r="Q190" s="82">
        <v>60117</v>
      </c>
      <c r="R190" s="82">
        <v>29044</v>
      </c>
      <c r="S190" s="82">
        <v>11342</v>
      </c>
      <c r="T190" s="82">
        <v>10597</v>
      </c>
      <c r="U190" s="82">
        <v>59791</v>
      </c>
      <c r="V190" s="82">
        <v>11956</v>
      </c>
      <c r="W190" s="82">
        <v>27432</v>
      </c>
      <c r="X190" s="82">
        <v>19783</v>
      </c>
      <c r="Y190" s="82">
        <v>12395</v>
      </c>
      <c r="Z190" s="82">
        <v>20216</v>
      </c>
      <c r="AA190" s="82">
        <v>33115</v>
      </c>
      <c r="AB190" s="82">
        <v>33467</v>
      </c>
      <c r="AC190" s="82">
        <v>10757</v>
      </c>
      <c r="AD190" s="82">
        <v>30793</v>
      </c>
      <c r="AE190" s="82">
        <v>4247</v>
      </c>
      <c r="AF190" s="82">
        <v>41745</v>
      </c>
      <c r="AG190" s="82">
        <v>17116</v>
      </c>
      <c r="AH190" s="82">
        <v>10559</v>
      </c>
      <c r="AI190" s="82">
        <v>862623</v>
      </c>
      <c r="AK190" s="82" t="s">
        <v>578</v>
      </c>
    </row>
    <row r="191" spans="1:37" x14ac:dyDescent="0.2">
      <c r="A191" s="254">
        <v>42095</v>
      </c>
      <c r="B191" s="82" t="s">
        <v>882</v>
      </c>
      <c r="C191" s="82">
        <v>13109</v>
      </c>
      <c r="D191" s="82">
        <v>35610</v>
      </c>
      <c r="E191" s="82">
        <v>10632</v>
      </c>
      <c r="F191" s="82">
        <v>6176</v>
      </c>
      <c r="G191" s="82">
        <v>30129</v>
      </c>
      <c r="H191" s="82">
        <v>8844</v>
      </c>
      <c r="I191" s="82">
        <v>13513</v>
      </c>
      <c r="J191" s="82">
        <v>33481</v>
      </c>
      <c r="K191" s="82">
        <v>106501</v>
      </c>
      <c r="L191" s="82">
        <v>12554</v>
      </c>
      <c r="M191" s="82">
        <v>42183</v>
      </c>
      <c r="N191" s="82">
        <v>12928</v>
      </c>
      <c r="O191" s="82">
        <v>13215</v>
      </c>
      <c r="P191" s="251">
        <v>81007</v>
      </c>
      <c r="Q191" s="82">
        <v>60355</v>
      </c>
      <c r="R191" s="82">
        <v>29143</v>
      </c>
      <c r="S191" s="82">
        <v>11375</v>
      </c>
      <c r="T191" s="82">
        <v>10641</v>
      </c>
      <c r="U191" s="82">
        <v>60023</v>
      </c>
      <c r="V191" s="82">
        <v>12036</v>
      </c>
      <c r="W191" s="82">
        <v>27564</v>
      </c>
      <c r="X191" s="82">
        <v>19868</v>
      </c>
      <c r="Y191" s="82">
        <v>12541</v>
      </c>
      <c r="Z191" s="82">
        <v>20270</v>
      </c>
      <c r="AA191" s="82">
        <v>33303</v>
      </c>
      <c r="AB191" s="82">
        <v>33603</v>
      </c>
      <c r="AC191" s="82">
        <v>10773</v>
      </c>
      <c r="AD191" s="82">
        <v>30920</v>
      </c>
      <c r="AE191" s="82">
        <v>4261</v>
      </c>
      <c r="AF191" s="82">
        <v>41875</v>
      </c>
      <c r="AG191" s="82">
        <v>17133</v>
      </c>
      <c r="AH191" s="82">
        <v>10606</v>
      </c>
      <c r="AI191" s="82">
        <v>866172</v>
      </c>
      <c r="AK191" s="82" t="s">
        <v>579</v>
      </c>
    </row>
    <row r="192" spans="1:37" x14ac:dyDescent="0.2">
      <c r="A192" s="254">
        <v>42125</v>
      </c>
      <c r="B192" s="82" t="s">
        <v>883</v>
      </c>
      <c r="C192" s="82">
        <v>13114</v>
      </c>
      <c r="D192" s="82">
        <v>35649</v>
      </c>
      <c r="E192" s="82">
        <v>10693</v>
      </c>
      <c r="F192" s="82">
        <v>6177</v>
      </c>
      <c r="G192" s="82">
        <v>30204</v>
      </c>
      <c r="H192" s="82">
        <v>8902</v>
      </c>
      <c r="I192" s="82">
        <v>13543</v>
      </c>
      <c r="J192" s="82">
        <v>33638</v>
      </c>
      <c r="K192" s="82">
        <v>106685</v>
      </c>
      <c r="L192" s="82">
        <v>12621</v>
      </c>
      <c r="M192" s="82">
        <v>42358</v>
      </c>
      <c r="N192" s="82">
        <v>12946</v>
      </c>
      <c r="O192" s="82">
        <v>13255</v>
      </c>
      <c r="P192" s="251">
        <v>81244</v>
      </c>
      <c r="Q192" s="82">
        <v>60552</v>
      </c>
      <c r="R192" s="82">
        <v>29282</v>
      </c>
      <c r="S192" s="82">
        <v>11404</v>
      </c>
      <c r="T192" s="82">
        <v>10693</v>
      </c>
      <c r="U192" s="82">
        <v>60120</v>
      </c>
      <c r="V192" s="82">
        <v>12127</v>
      </c>
      <c r="W192" s="82">
        <v>27596</v>
      </c>
      <c r="X192" s="82">
        <v>19943</v>
      </c>
      <c r="Y192" s="82">
        <v>12574</v>
      </c>
      <c r="Z192" s="82">
        <v>20293</v>
      </c>
      <c r="AA192" s="82">
        <v>33462</v>
      </c>
      <c r="AB192" s="82">
        <v>33650</v>
      </c>
      <c r="AC192" s="82">
        <v>10800</v>
      </c>
      <c r="AD192" s="82">
        <v>31007</v>
      </c>
      <c r="AE192" s="82">
        <v>4275</v>
      </c>
      <c r="AF192" s="82">
        <v>41968</v>
      </c>
      <c r="AG192" s="82">
        <v>17080</v>
      </c>
      <c r="AH192" s="82">
        <v>10621</v>
      </c>
      <c r="AI192" s="82">
        <v>868476</v>
      </c>
      <c r="AK192" s="82" t="s">
        <v>582</v>
      </c>
    </row>
    <row r="193" spans="1:37" x14ac:dyDescent="0.2">
      <c r="A193" s="254">
        <v>42156</v>
      </c>
      <c r="B193" s="82" t="s">
        <v>884</v>
      </c>
      <c r="C193" s="82">
        <v>13204</v>
      </c>
      <c r="D193" s="82">
        <v>35858</v>
      </c>
      <c r="E193" s="82">
        <v>10752</v>
      </c>
      <c r="F193" s="82">
        <v>6188</v>
      </c>
      <c r="G193" s="82">
        <v>30395</v>
      </c>
      <c r="H193" s="82">
        <v>8978</v>
      </c>
      <c r="I193" s="82">
        <v>13607</v>
      </c>
      <c r="J193" s="82">
        <v>33854</v>
      </c>
      <c r="K193" s="82">
        <v>107378</v>
      </c>
      <c r="L193" s="82">
        <v>12699</v>
      </c>
      <c r="M193" s="82">
        <v>42622</v>
      </c>
      <c r="N193" s="82">
        <v>12993</v>
      </c>
      <c r="O193" s="82">
        <v>13325</v>
      </c>
      <c r="P193" s="251">
        <v>81685</v>
      </c>
      <c r="Q193" s="82">
        <v>61016</v>
      </c>
      <c r="R193" s="82">
        <v>29497</v>
      </c>
      <c r="S193" s="82">
        <v>11437</v>
      </c>
      <c r="T193" s="82">
        <v>10792</v>
      </c>
      <c r="U193" s="82">
        <v>60447</v>
      </c>
      <c r="V193" s="82">
        <v>12258</v>
      </c>
      <c r="W193" s="82">
        <v>27840</v>
      </c>
      <c r="X193" s="82">
        <v>20067</v>
      </c>
      <c r="Y193" s="82">
        <v>12638</v>
      </c>
      <c r="Z193" s="82">
        <v>20332</v>
      </c>
      <c r="AA193" s="82">
        <v>33717</v>
      </c>
      <c r="AB193" s="82">
        <v>33765</v>
      </c>
      <c r="AC193" s="82">
        <v>10851</v>
      </c>
      <c r="AD193" s="82">
        <v>31226</v>
      </c>
      <c r="AE193" s="82">
        <v>4292</v>
      </c>
      <c r="AF193" s="82">
        <v>42165</v>
      </c>
      <c r="AG193" s="82">
        <v>17201</v>
      </c>
      <c r="AH193" s="82">
        <v>10629</v>
      </c>
      <c r="AI193" s="82">
        <v>873708</v>
      </c>
      <c r="AK193" s="82" t="s">
        <v>583</v>
      </c>
    </row>
    <row r="194" spans="1:37" x14ac:dyDescent="0.2">
      <c r="A194" s="254">
        <v>42186</v>
      </c>
      <c r="B194" s="82" t="s">
        <v>885</v>
      </c>
      <c r="C194" s="82">
        <v>13271</v>
      </c>
      <c r="D194" s="82">
        <v>35937</v>
      </c>
      <c r="E194" s="82">
        <v>10767</v>
      </c>
      <c r="F194" s="82">
        <v>6208</v>
      </c>
      <c r="G194" s="82">
        <v>30545</v>
      </c>
      <c r="H194" s="82">
        <v>8993</v>
      </c>
      <c r="I194" s="82">
        <v>13644</v>
      </c>
      <c r="J194" s="82">
        <v>34080</v>
      </c>
      <c r="K194" s="82">
        <v>107850</v>
      </c>
      <c r="L194" s="82">
        <v>12723</v>
      </c>
      <c r="M194" s="82">
        <v>42705</v>
      </c>
      <c r="N194" s="82">
        <v>13049</v>
      </c>
      <c r="O194" s="82">
        <v>13395</v>
      </c>
      <c r="P194" s="251">
        <v>81999</v>
      </c>
      <c r="Q194" s="82">
        <v>61332</v>
      </c>
      <c r="R194" s="82">
        <v>29655</v>
      </c>
      <c r="S194" s="82">
        <v>11466</v>
      </c>
      <c r="T194" s="82">
        <v>10818</v>
      </c>
      <c r="U194" s="82">
        <v>60666</v>
      </c>
      <c r="V194" s="82">
        <v>12341</v>
      </c>
      <c r="W194" s="82">
        <v>27937</v>
      </c>
      <c r="X194" s="82">
        <v>20219</v>
      </c>
      <c r="Y194" s="82">
        <v>12773</v>
      </c>
      <c r="Z194" s="82">
        <v>20370</v>
      </c>
      <c r="AA194" s="82">
        <v>33782</v>
      </c>
      <c r="AB194" s="82">
        <v>33875</v>
      </c>
      <c r="AC194" s="82">
        <v>10871</v>
      </c>
      <c r="AD194" s="82">
        <v>31245</v>
      </c>
      <c r="AE194" s="82">
        <v>4314</v>
      </c>
      <c r="AF194" s="82">
        <v>42395</v>
      </c>
      <c r="AG194" s="82">
        <v>17135</v>
      </c>
      <c r="AH194" s="82">
        <v>10676</v>
      </c>
      <c r="AI194" s="82">
        <v>877036</v>
      </c>
      <c r="AK194" s="82" t="s">
        <v>584</v>
      </c>
    </row>
    <row r="195" spans="1:37" x14ac:dyDescent="0.2">
      <c r="A195" s="254">
        <v>42217</v>
      </c>
      <c r="B195" s="82" t="s">
        <v>886</v>
      </c>
      <c r="C195" s="82">
        <v>13380</v>
      </c>
      <c r="D195" s="82">
        <v>35976</v>
      </c>
      <c r="E195" s="82">
        <v>10786</v>
      </c>
      <c r="F195" s="82">
        <v>6192</v>
      </c>
      <c r="G195" s="82">
        <v>30657</v>
      </c>
      <c r="H195" s="82">
        <v>9040</v>
      </c>
      <c r="I195" s="82">
        <v>13647</v>
      </c>
      <c r="J195" s="82">
        <v>34154</v>
      </c>
      <c r="K195" s="82">
        <v>108145</v>
      </c>
      <c r="L195" s="82">
        <v>12734</v>
      </c>
      <c r="M195" s="82">
        <v>42913</v>
      </c>
      <c r="N195" s="82">
        <v>13097</v>
      </c>
      <c r="O195" s="82">
        <v>13444</v>
      </c>
      <c r="P195" s="251">
        <v>82416</v>
      </c>
      <c r="Q195" s="82">
        <v>61576</v>
      </c>
      <c r="R195" s="82">
        <v>29813</v>
      </c>
      <c r="S195" s="82">
        <v>11490</v>
      </c>
      <c r="T195" s="82">
        <v>10833</v>
      </c>
      <c r="U195" s="82">
        <v>60759</v>
      </c>
      <c r="V195" s="82">
        <v>12444</v>
      </c>
      <c r="W195" s="82">
        <v>28131</v>
      </c>
      <c r="X195" s="82">
        <v>20353</v>
      </c>
      <c r="Y195" s="82">
        <v>12865</v>
      </c>
      <c r="Z195" s="82">
        <v>20452</v>
      </c>
      <c r="AA195" s="82">
        <v>33867</v>
      </c>
      <c r="AB195" s="82">
        <v>34014</v>
      </c>
      <c r="AC195" s="82">
        <v>10893</v>
      </c>
      <c r="AD195" s="82">
        <v>31289</v>
      </c>
      <c r="AE195" s="82">
        <v>4367</v>
      </c>
      <c r="AF195" s="82">
        <v>42502</v>
      </c>
      <c r="AG195" s="82">
        <v>17153</v>
      </c>
      <c r="AH195" s="82">
        <v>10703</v>
      </c>
      <c r="AI195" s="82">
        <v>880085</v>
      </c>
      <c r="AK195" s="82" t="s">
        <v>585</v>
      </c>
    </row>
    <row r="196" spans="1:37" x14ac:dyDescent="0.2">
      <c r="A196" s="254">
        <v>42248</v>
      </c>
      <c r="B196" s="82" t="s">
        <v>887</v>
      </c>
      <c r="C196" s="82">
        <v>13454</v>
      </c>
      <c r="D196" s="82">
        <v>35966</v>
      </c>
      <c r="E196" s="82">
        <v>10847</v>
      </c>
      <c r="F196" s="82">
        <v>6193</v>
      </c>
      <c r="G196" s="82">
        <v>30752</v>
      </c>
      <c r="H196" s="82">
        <v>9035</v>
      </c>
      <c r="I196" s="82">
        <v>13626</v>
      </c>
      <c r="J196" s="82">
        <v>34245</v>
      </c>
      <c r="K196" s="82">
        <v>108357</v>
      </c>
      <c r="L196" s="82">
        <v>12769</v>
      </c>
      <c r="M196" s="82">
        <v>42981</v>
      </c>
      <c r="N196" s="82">
        <v>13119</v>
      </c>
      <c r="O196" s="82">
        <v>13504</v>
      </c>
      <c r="P196" s="251">
        <v>82549</v>
      </c>
      <c r="Q196" s="82">
        <v>61707</v>
      </c>
      <c r="R196" s="82">
        <v>29928</v>
      </c>
      <c r="S196" s="82">
        <v>11509</v>
      </c>
      <c r="T196" s="82">
        <v>10873</v>
      </c>
      <c r="U196" s="82">
        <v>60933</v>
      </c>
      <c r="V196" s="82">
        <v>12518</v>
      </c>
      <c r="W196" s="82">
        <v>28249</v>
      </c>
      <c r="X196" s="82">
        <v>20425</v>
      </c>
      <c r="Y196" s="82">
        <v>12958</v>
      </c>
      <c r="Z196" s="82">
        <v>20473</v>
      </c>
      <c r="AA196" s="82">
        <v>33991</v>
      </c>
      <c r="AB196" s="82">
        <v>34070</v>
      </c>
      <c r="AC196" s="82">
        <v>10898</v>
      </c>
      <c r="AD196" s="82">
        <v>31305</v>
      </c>
      <c r="AE196" s="82">
        <v>4404</v>
      </c>
      <c r="AF196" s="82">
        <v>42476</v>
      </c>
      <c r="AG196" s="82">
        <v>17226</v>
      </c>
      <c r="AH196" s="82">
        <v>10736</v>
      </c>
      <c r="AI196" s="82">
        <v>882076</v>
      </c>
      <c r="AK196" s="82" t="s">
        <v>586</v>
      </c>
    </row>
    <row r="197" spans="1:37" x14ac:dyDescent="0.2">
      <c r="A197" s="254">
        <v>42278</v>
      </c>
      <c r="B197" s="82" t="s">
        <v>888</v>
      </c>
      <c r="C197" s="82">
        <v>13565</v>
      </c>
      <c r="D197" s="82">
        <v>36160</v>
      </c>
      <c r="E197" s="82">
        <v>10899</v>
      </c>
      <c r="F197" s="82">
        <v>6202</v>
      </c>
      <c r="G197" s="82">
        <v>30875</v>
      </c>
      <c r="H197" s="82">
        <v>9049</v>
      </c>
      <c r="I197" s="82">
        <v>13651</v>
      </c>
      <c r="J197" s="82">
        <v>34411</v>
      </c>
      <c r="K197" s="82">
        <v>108641</v>
      </c>
      <c r="L197" s="82">
        <v>12845</v>
      </c>
      <c r="M197" s="82">
        <v>43181</v>
      </c>
      <c r="N197" s="82">
        <v>13135</v>
      </c>
      <c r="O197" s="82">
        <v>13624</v>
      </c>
      <c r="P197" s="251">
        <v>82929</v>
      </c>
      <c r="Q197" s="82">
        <v>62140</v>
      </c>
      <c r="R197" s="82">
        <v>30038</v>
      </c>
      <c r="S197" s="82">
        <v>11575</v>
      </c>
      <c r="T197" s="82">
        <v>10912</v>
      </c>
      <c r="U197" s="82">
        <v>61103</v>
      </c>
      <c r="V197" s="82">
        <v>12507</v>
      </c>
      <c r="W197" s="82">
        <v>28336</v>
      </c>
      <c r="X197" s="82">
        <v>20581</v>
      </c>
      <c r="Y197" s="82">
        <v>13047</v>
      </c>
      <c r="Z197" s="82">
        <v>20586</v>
      </c>
      <c r="AA197" s="82">
        <v>34119</v>
      </c>
      <c r="AB197" s="82">
        <v>34159</v>
      </c>
      <c r="AC197" s="82">
        <v>10873</v>
      </c>
      <c r="AD197" s="82">
        <v>31244</v>
      </c>
      <c r="AE197" s="82">
        <v>4422</v>
      </c>
      <c r="AF197" s="82">
        <v>42592</v>
      </c>
      <c r="AG197" s="82">
        <v>17273</v>
      </c>
      <c r="AH197" s="82">
        <v>10779</v>
      </c>
      <c r="AI197" s="82">
        <v>885453</v>
      </c>
      <c r="AK197" s="82" t="s">
        <v>587</v>
      </c>
    </row>
    <row r="198" spans="1:37" x14ac:dyDescent="0.2">
      <c r="A198" s="254">
        <v>42309</v>
      </c>
      <c r="B198" s="82" t="s">
        <v>889</v>
      </c>
      <c r="C198" s="82">
        <v>13634</v>
      </c>
      <c r="D198" s="82">
        <v>36237</v>
      </c>
      <c r="E198" s="82">
        <v>10892</v>
      </c>
      <c r="F198" s="82">
        <v>6219</v>
      </c>
      <c r="G198" s="82">
        <v>30961</v>
      </c>
      <c r="H198" s="82">
        <v>9060</v>
      </c>
      <c r="I198" s="82">
        <v>13606</v>
      </c>
      <c r="J198" s="82">
        <v>34559</v>
      </c>
      <c r="K198" s="82">
        <v>108725</v>
      </c>
      <c r="L198" s="82">
        <v>12869</v>
      </c>
      <c r="M198" s="82">
        <v>43322</v>
      </c>
      <c r="N198" s="82">
        <v>13108</v>
      </c>
      <c r="O198" s="82">
        <v>13647</v>
      </c>
      <c r="P198" s="251">
        <v>83012</v>
      </c>
      <c r="Q198" s="82">
        <v>62269</v>
      </c>
      <c r="R198" s="82">
        <v>30145</v>
      </c>
      <c r="S198" s="82">
        <v>11585</v>
      </c>
      <c r="T198" s="82">
        <v>10950</v>
      </c>
      <c r="U198" s="82">
        <v>61321</v>
      </c>
      <c r="V198" s="82">
        <v>12506</v>
      </c>
      <c r="W198" s="82">
        <v>28425</v>
      </c>
      <c r="X198" s="82">
        <v>20590</v>
      </c>
      <c r="Y198" s="82">
        <v>13055</v>
      </c>
      <c r="Z198" s="82">
        <v>20599</v>
      </c>
      <c r="AA198" s="82">
        <v>34232</v>
      </c>
      <c r="AB198" s="82">
        <v>34261</v>
      </c>
      <c r="AC198" s="82">
        <v>10823</v>
      </c>
      <c r="AD198" s="82">
        <v>31258</v>
      </c>
      <c r="AE198" s="82">
        <v>4425</v>
      </c>
      <c r="AF198" s="82">
        <v>42551</v>
      </c>
      <c r="AG198" s="82">
        <v>17296</v>
      </c>
      <c r="AH198" s="82">
        <v>10791</v>
      </c>
      <c r="AI198" s="82">
        <v>886933</v>
      </c>
      <c r="AK198" s="82" t="s">
        <v>588</v>
      </c>
    </row>
    <row r="199" spans="1:37" x14ac:dyDescent="0.2">
      <c r="A199" s="254">
        <v>42339</v>
      </c>
      <c r="B199" s="82" t="s">
        <v>890</v>
      </c>
      <c r="C199" s="82">
        <v>13686</v>
      </c>
      <c r="D199" s="82">
        <v>36220</v>
      </c>
      <c r="E199" s="82">
        <v>10879</v>
      </c>
      <c r="F199" s="82">
        <v>6232</v>
      </c>
      <c r="G199" s="82">
        <v>30865</v>
      </c>
      <c r="H199" s="82">
        <v>9019</v>
      </c>
      <c r="I199" s="82">
        <v>13528</v>
      </c>
      <c r="J199" s="82">
        <v>34530</v>
      </c>
      <c r="K199" s="82">
        <v>108757</v>
      </c>
      <c r="L199" s="82">
        <v>12845</v>
      </c>
      <c r="M199" s="82">
        <v>43218</v>
      </c>
      <c r="N199" s="82">
        <v>13070</v>
      </c>
      <c r="O199" s="82">
        <v>13583</v>
      </c>
      <c r="P199" s="251">
        <v>82957</v>
      </c>
      <c r="Q199" s="82">
        <v>62229</v>
      </c>
      <c r="R199" s="82">
        <v>30153</v>
      </c>
      <c r="S199" s="82">
        <v>11570</v>
      </c>
      <c r="T199" s="82">
        <v>10942</v>
      </c>
      <c r="U199" s="82">
        <v>61269</v>
      </c>
      <c r="V199" s="82">
        <v>12431</v>
      </c>
      <c r="W199" s="82">
        <v>28388</v>
      </c>
      <c r="X199" s="82">
        <v>20644</v>
      </c>
      <c r="Y199" s="82">
        <v>13012</v>
      </c>
      <c r="Z199" s="82">
        <v>20565</v>
      </c>
      <c r="AA199" s="82">
        <v>34256</v>
      </c>
      <c r="AB199" s="82">
        <v>34181</v>
      </c>
      <c r="AC199" s="82">
        <v>10699</v>
      </c>
      <c r="AD199" s="82">
        <v>31249</v>
      </c>
      <c r="AE199" s="82">
        <v>4400</v>
      </c>
      <c r="AF199" s="82">
        <v>42381</v>
      </c>
      <c r="AG199" s="82">
        <v>17285</v>
      </c>
      <c r="AH199" s="82">
        <v>10803</v>
      </c>
      <c r="AI199" s="82">
        <v>885846</v>
      </c>
      <c r="AK199" s="82" t="s">
        <v>580</v>
      </c>
    </row>
    <row r="200" spans="1:37" x14ac:dyDescent="0.2">
      <c r="A200" s="254">
        <v>42370</v>
      </c>
      <c r="B200" s="82" t="s">
        <v>977</v>
      </c>
      <c r="C200" s="82">
        <v>13697</v>
      </c>
      <c r="D200" s="82">
        <v>36144</v>
      </c>
      <c r="E200" s="82">
        <v>10878</v>
      </c>
      <c r="F200" s="82">
        <v>6168</v>
      </c>
      <c r="G200" s="82">
        <v>30857</v>
      </c>
      <c r="H200" s="82">
        <v>9001</v>
      </c>
      <c r="I200" s="82">
        <v>13453</v>
      </c>
      <c r="J200" s="82">
        <v>34598</v>
      </c>
      <c r="K200" s="82">
        <v>108579</v>
      </c>
      <c r="L200" s="82">
        <v>12853</v>
      </c>
      <c r="M200" s="82">
        <v>43191</v>
      </c>
      <c r="N200" s="82">
        <v>12980</v>
      </c>
      <c r="O200" s="82">
        <v>13571</v>
      </c>
      <c r="P200" s="251">
        <v>82734</v>
      </c>
      <c r="Q200" s="82">
        <v>62234</v>
      </c>
      <c r="R200" s="82">
        <v>30118</v>
      </c>
      <c r="S200" s="82">
        <v>11533</v>
      </c>
      <c r="T200" s="82">
        <v>10956</v>
      </c>
      <c r="U200" s="82">
        <v>61172</v>
      </c>
      <c r="V200" s="82">
        <v>12406</v>
      </c>
      <c r="W200" s="82">
        <v>28354</v>
      </c>
      <c r="X200" s="82">
        <v>20588</v>
      </c>
      <c r="Y200" s="82">
        <v>12983</v>
      </c>
      <c r="Z200" s="82">
        <v>20555</v>
      </c>
      <c r="AA200" s="82">
        <v>34204</v>
      </c>
      <c r="AB200" s="82">
        <v>34187</v>
      </c>
      <c r="AC200" s="82">
        <v>10636</v>
      </c>
      <c r="AD200" s="82">
        <v>31193</v>
      </c>
      <c r="AE200" s="82">
        <v>4402</v>
      </c>
      <c r="AF200" s="82">
        <v>42124</v>
      </c>
      <c r="AG200" s="82">
        <v>17286</v>
      </c>
      <c r="AH200" s="82">
        <v>10799</v>
      </c>
      <c r="AI200" s="82">
        <v>884434</v>
      </c>
      <c r="AJ200" s="82">
        <v>2016</v>
      </c>
      <c r="AK200" s="82" t="s">
        <v>581</v>
      </c>
    </row>
    <row r="201" spans="1:37" x14ac:dyDescent="0.2">
      <c r="A201" s="254">
        <v>42401</v>
      </c>
      <c r="B201" s="82" t="s">
        <v>891</v>
      </c>
      <c r="C201" s="82">
        <v>13800</v>
      </c>
      <c r="D201" s="82">
        <v>36366</v>
      </c>
      <c r="E201" s="82">
        <v>10934</v>
      </c>
      <c r="F201" s="82">
        <v>6163</v>
      </c>
      <c r="G201" s="82">
        <v>30940</v>
      </c>
      <c r="H201" s="82">
        <v>9038</v>
      </c>
      <c r="I201" s="82">
        <v>13456</v>
      </c>
      <c r="J201" s="82">
        <v>34788</v>
      </c>
      <c r="K201" s="82">
        <v>108646</v>
      </c>
      <c r="L201" s="82">
        <v>12923</v>
      </c>
      <c r="M201" s="82">
        <v>43389</v>
      </c>
      <c r="N201" s="82">
        <v>13038</v>
      </c>
      <c r="O201" s="82">
        <v>13657</v>
      </c>
      <c r="P201" s="251">
        <v>83079</v>
      </c>
      <c r="Q201" s="82">
        <v>62618</v>
      </c>
      <c r="R201" s="82">
        <v>30270</v>
      </c>
      <c r="S201" s="82">
        <v>11532</v>
      </c>
      <c r="T201" s="82">
        <v>10978</v>
      </c>
      <c r="U201" s="82">
        <v>61347</v>
      </c>
      <c r="V201" s="82">
        <v>12457</v>
      </c>
      <c r="W201" s="82">
        <v>28517</v>
      </c>
      <c r="X201" s="82">
        <v>20724</v>
      </c>
      <c r="Y201" s="82">
        <v>13078</v>
      </c>
      <c r="Z201" s="82">
        <v>20606</v>
      </c>
      <c r="AA201" s="82">
        <v>34424</v>
      </c>
      <c r="AB201" s="82">
        <v>34347</v>
      </c>
      <c r="AC201" s="82">
        <v>10643</v>
      </c>
      <c r="AD201" s="82">
        <v>31296</v>
      </c>
      <c r="AE201" s="82">
        <v>4419</v>
      </c>
      <c r="AF201" s="82">
        <v>42300</v>
      </c>
      <c r="AG201" s="82">
        <v>17362</v>
      </c>
      <c r="AH201" s="82">
        <v>10840</v>
      </c>
      <c r="AI201" s="82">
        <v>887975</v>
      </c>
      <c r="AK201" s="82" t="s">
        <v>541</v>
      </c>
    </row>
    <row r="202" spans="1:37" x14ac:dyDescent="0.2">
      <c r="A202" s="254">
        <v>42430</v>
      </c>
      <c r="B202" s="82" t="s">
        <v>892</v>
      </c>
      <c r="C202" s="82">
        <v>13853</v>
      </c>
      <c r="D202" s="82">
        <v>36478</v>
      </c>
      <c r="E202" s="82">
        <v>11004</v>
      </c>
      <c r="F202" s="82">
        <v>6154</v>
      </c>
      <c r="G202" s="82">
        <v>31082</v>
      </c>
      <c r="H202" s="82">
        <v>9071</v>
      </c>
      <c r="I202" s="82">
        <v>13550</v>
      </c>
      <c r="J202" s="82">
        <v>34896</v>
      </c>
      <c r="K202" s="82">
        <v>108836</v>
      </c>
      <c r="L202" s="82">
        <v>12948</v>
      </c>
      <c r="M202" s="82">
        <v>43630</v>
      </c>
      <c r="N202" s="82">
        <v>13049</v>
      </c>
      <c r="O202" s="82">
        <v>13696</v>
      </c>
      <c r="P202" s="251">
        <v>83290</v>
      </c>
      <c r="Q202" s="82">
        <v>62784</v>
      </c>
      <c r="R202" s="82">
        <v>30411</v>
      </c>
      <c r="S202" s="82">
        <v>11580</v>
      </c>
      <c r="T202" s="82">
        <v>11023</v>
      </c>
      <c r="U202" s="82">
        <v>61404</v>
      </c>
      <c r="V202" s="82">
        <v>12586</v>
      </c>
      <c r="W202" s="82">
        <v>28545</v>
      </c>
      <c r="X202" s="82">
        <v>20886</v>
      </c>
      <c r="Y202" s="82">
        <v>13172</v>
      </c>
      <c r="Z202" s="82">
        <v>20685</v>
      </c>
      <c r="AA202" s="82">
        <v>34677</v>
      </c>
      <c r="AB202" s="82">
        <v>34499</v>
      </c>
      <c r="AC202" s="82">
        <v>10666</v>
      </c>
      <c r="AD202" s="82">
        <v>31423</v>
      </c>
      <c r="AE202" s="82">
        <v>4430</v>
      </c>
      <c r="AF202" s="82">
        <v>42396</v>
      </c>
      <c r="AG202" s="82">
        <v>17465</v>
      </c>
      <c r="AH202" s="82">
        <v>10878</v>
      </c>
      <c r="AI202" s="82">
        <v>891047</v>
      </c>
      <c r="AK202" s="82" t="s">
        <v>578</v>
      </c>
    </row>
    <row r="203" spans="1:37" x14ac:dyDescent="0.2">
      <c r="A203" s="254">
        <v>42461</v>
      </c>
      <c r="B203" s="82" t="s">
        <v>893</v>
      </c>
      <c r="C203" s="82">
        <v>13984</v>
      </c>
      <c r="D203" s="82">
        <v>36516</v>
      </c>
      <c r="E203" s="82">
        <v>11113</v>
      </c>
      <c r="F203" s="82">
        <v>6137</v>
      </c>
      <c r="G203" s="82">
        <v>31295</v>
      </c>
      <c r="H203" s="82">
        <v>9066</v>
      </c>
      <c r="I203" s="82">
        <v>13578</v>
      </c>
      <c r="J203" s="82">
        <v>35163</v>
      </c>
      <c r="K203" s="82">
        <v>108990</v>
      </c>
      <c r="L203" s="82">
        <v>12994</v>
      </c>
      <c r="M203" s="82">
        <v>43926</v>
      </c>
      <c r="N203" s="82">
        <v>13069</v>
      </c>
      <c r="O203" s="82">
        <v>13755</v>
      </c>
      <c r="P203" s="251">
        <v>83635</v>
      </c>
      <c r="Q203" s="82">
        <v>62930</v>
      </c>
      <c r="R203" s="82">
        <v>30619</v>
      </c>
      <c r="S203" s="82">
        <v>11605</v>
      </c>
      <c r="T203" s="82">
        <v>11039</v>
      </c>
      <c r="U203" s="82">
        <v>61680</v>
      </c>
      <c r="V203" s="82">
        <v>12696</v>
      </c>
      <c r="W203" s="82">
        <v>28753</v>
      </c>
      <c r="X203" s="82">
        <v>21006</v>
      </c>
      <c r="Y203" s="82">
        <v>13261</v>
      </c>
      <c r="Z203" s="82">
        <v>20751</v>
      </c>
      <c r="AA203" s="82">
        <v>34894</v>
      </c>
      <c r="AB203" s="82">
        <v>34657</v>
      </c>
      <c r="AC203" s="82">
        <v>10715</v>
      </c>
      <c r="AD203" s="82">
        <v>31572</v>
      </c>
      <c r="AE203" s="82">
        <v>4466</v>
      </c>
      <c r="AF203" s="82">
        <v>42543</v>
      </c>
      <c r="AG203" s="82">
        <v>17543</v>
      </c>
      <c r="AH203" s="82">
        <v>10953</v>
      </c>
      <c r="AI203" s="82">
        <v>894904</v>
      </c>
      <c r="AK203" s="82" t="s">
        <v>579</v>
      </c>
    </row>
    <row r="204" spans="1:37" x14ac:dyDescent="0.2">
      <c r="A204" s="254">
        <v>42491</v>
      </c>
      <c r="B204" s="82" t="s">
        <v>894</v>
      </c>
      <c r="C204" s="82">
        <v>13986</v>
      </c>
      <c r="D204" s="82">
        <v>36730</v>
      </c>
      <c r="E204" s="82">
        <v>11165</v>
      </c>
      <c r="F204" s="82">
        <v>6167</v>
      </c>
      <c r="G204" s="82">
        <v>31389</v>
      </c>
      <c r="H204" s="82">
        <v>9115</v>
      </c>
      <c r="I204" s="82">
        <v>13598</v>
      </c>
      <c r="J204" s="82">
        <v>35402</v>
      </c>
      <c r="K204" s="82">
        <v>109453</v>
      </c>
      <c r="L204" s="82">
        <v>13064</v>
      </c>
      <c r="M204" s="82">
        <v>44169</v>
      </c>
      <c r="N204" s="82">
        <v>13121</v>
      </c>
      <c r="O204" s="82">
        <v>13807</v>
      </c>
      <c r="P204" s="251">
        <v>84001</v>
      </c>
      <c r="Q204" s="82">
        <v>63161</v>
      </c>
      <c r="R204" s="82">
        <v>30758</v>
      </c>
      <c r="S204" s="82">
        <v>11630</v>
      </c>
      <c r="T204" s="82">
        <v>11126</v>
      </c>
      <c r="U204" s="82">
        <v>61897</v>
      </c>
      <c r="V204" s="82">
        <v>12725</v>
      </c>
      <c r="W204" s="82">
        <v>29010</v>
      </c>
      <c r="X204" s="82">
        <v>21049</v>
      </c>
      <c r="Y204" s="82">
        <v>13345</v>
      </c>
      <c r="Z204" s="82">
        <v>20819</v>
      </c>
      <c r="AA204" s="82">
        <v>34958</v>
      </c>
      <c r="AB204" s="82">
        <v>34717</v>
      </c>
      <c r="AC204" s="82">
        <v>10727</v>
      </c>
      <c r="AD204" s="82">
        <v>31723</v>
      </c>
      <c r="AE204" s="82">
        <v>4497</v>
      </c>
      <c r="AF204" s="82">
        <v>42603</v>
      </c>
      <c r="AG204" s="82">
        <v>17611</v>
      </c>
      <c r="AH204" s="82">
        <v>10987</v>
      </c>
      <c r="AI204" s="82">
        <v>898510</v>
      </c>
      <c r="AK204" s="82" t="s">
        <v>582</v>
      </c>
    </row>
    <row r="205" spans="1:37" x14ac:dyDescent="0.2">
      <c r="A205" s="254">
        <v>42522</v>
      </c>
      <c r="B205" s="82" t="s">
        <v>895</v>
      </c>
      <c r="C205" s="82">
        <v>14108</v>
      </c>
      <c r="D205" s="82">
        <v>37016</v>
      </c>
      <c r="E205" s="82">
        <v>11254</v>
      </c>
      <c r="F205" s="82">
        <v>6196</v>
      </c>
      <c r="G205" s="82">
        <v>31587</v>
      </c>
      <c r="H205" s="82">
        <v>9177</v>
      </c>
      <c r="I205" s="82">
        <v>13677</v>
      </c>
      <c r="J205" s="82">
        <v>35653</v>
      </c>
      <c r="K205" s="82">
        <v>109813</v>
      </c>
      <c r="L205" s="82">
        <v>13096</v>
      </c>
      <c r="M205" s="82">
        <v>44419</v>
      </c>
      <c r="N205" s="82">
        <v>13207</v>
      </c>
      <c r="O205" s="82">
        <v>13920</v>
      </c>
      <c r="P205" s="251">
        <v>84379</v>
      </c>
      <c r="Q205" s="82">
        <v>63635</v>
      </c>
      <c r="R205" s="82">
        <v>30977</v>
      </c>
      <c r="S205" s="82">
        <v>11652</v>
      </c>
      <c r="T205" s="82">
        <v>11191</v>
      </c>
      <c r="U205" s="82">
        <v>62164</v>
      </c>
      <c r="V205" s="82">
        <v>12777</v>
      </c>
      <c r="W205" s="82">
        <v>29316</v>
      </c>
      <c r="X205" s="82">
        <v>21248</v>
      </c>
      <c r="Y205" s="82">
        <v>13404</v>
      </c>
      <c r="Z205" s="82">
        <v>20903</v>
      </c>
      <c r="AA205" s="82">
        <v>35254</v>
      </c>
      <c r="AB205" s="82">
        <v>34917</v>
      </c>
      <c r="AC205" s="82">
        <v>10742</v>
      </c>
      <c r="AD205" s="82">
        <v>31836</v>
      </c>
      <c r="AE205" s="82">
        <v>4535</v>
      </c>
      <c r="AF205" s="82">
        <v>42737</v>
      </c>
      <c r="AG205" s="82">
        <v>17719</v>
      </c>
      <c r="AH205" s="82">
        <v>11035</v>
      </c>
      <c r="AI205" s="82">
        <v>903544</v>
      </c>
      <c r="AK205" s="82" t="s">
        <v>583</v>
      </c>
    </row>
    <row r="206" spans="1:37" x14ac:dyDescent="0.2">
      <c r="A206" s="254">
        <v>42552</v>
      </c>
      <c r="B206" s="82" t="s">
        <v>896</v>
      </c>
      <c r="C206" s="82">
        <v>14158</v>
      </c>
      <c r="D206" s="82">
        <v>36977</v>
      </c>
      <c r="E206" s="82">
        <v>11312</v>
      </c>
      <c r="F206" s="82">
        <v>6165</v>
      </c>
      <c r="G206" s="82">
        <v>31590</v>
      </c>
      <c r="H206" s="82">
        <v>9181</v>
      </c>
      <c r="I206" s="82">
        <v>13656</v>
      </c>
      <c r="J206" s="82">
        <v>35743</v>
      </c>
      <c r="K206" s="82">
        <v>110005</v>
      </c>
      <c r="L206" s="82">
        <v>13118</v>
      </c>
      <c r="M206" s="82">
        <v>44545</v>
      </c>
      <c r="N206" s="82">
        <v>13210</v>
      </c>
      <c r="O206" s="82">
        <v>13990</v>
      </c>
      <c r="P206" s="251">
        <v>84559</v>
      </c>
      <c r="Q206" s="82">
        <v>63854</v>
      </c>
      <c r="R206" s="82">
        <v>31077</v>
      </c>
      <c r="S206" s="82">
        <v>11681</v>
      </c>
      <c r="T206" s="82">
        <v>11190</v>
      </c>
      <c r="U206" s="82">
        <v>62217</v>
      </c>
      <c r="V206" s="82">
        <v>12802</v>
      </c>
      <c r="W206" s="82">
        <v>29420</v>
      </c>
      <c r="X206" s="82">
        <v>21366</v>
      </c>
      <c r="Y206" s="82">
        <v>13488</v>
      </c>
      <c r="Z206" s="82">
        <v>20979</v>
      </c>
      <c r="AA206" s="82">
        <v>35409</v>
      </c>
      <c r="AB206" s="82">
        <v>35050</v>
      </c>
      <c r="AC206" s="82">
        <v>10732</v>
      </c>
      <c r="AD206" s="82">
        <v>31881</v>
      </c>
      <c r="AE206" s="82">
        <v>4574</v>
      </c>
      <c r="AF206" s="82">
        <v>42733</v>
      </c>
      <c r="AG206" s="82">
        <v>17787</v>
      </c>
      <c r="AH206" s="82">
        <v>11026</v>
      </c>
      <c r="AI206" s="82">
        <v>905475</v>
      </c>
      <c r="AK206" s="82" t="s">
        <v>584</v>
      </c>
    </row>
    <row r="207" spans="1:37" x14ac:dyDescent="0.2">
      <c r="A207" s="254">
        <v>42583</v>
      </c>
      <c r="B207" s="82" t="s">
        <v>897</v>
      </c>
      <c r="C207" s="82">
        <v>14255</v>
      </c>
      <c r="D207" s="82">
        <v>37258</v>
      </c>
      <c r="E207" s="82">
        <v>11337</v>
      </c>
      <c r="F207" s="82">
        <v>6149</v>
      </c>
      <c r="G207" s="82">
        <v>31733</v>
      </c>
      <c r="H207" s="82">
        <v>9225</v>
      </c>
      <c r="I207" s="82">
        <v>13734</v>
      </c>
      <c r="J207" s="82">
        <v>35935</v>
      </c>
      <c r="K207" s="82">
        <v>110431</v>
      </c>
      <c r="L207" s="82">
        <v>13099</v>
      </c>
      <c r="M207" s="82">
        <v>44712</v>
      </c>
      <c r="N207" s="82">
        <v>13295</v>
      </c>
      <c r="O207" s="82">
        <v>14067</v>
      </c>
      <c r="P207" s="251">
        <v>85024</v>
      </c>
      <c r="Q207" s="82">
        <v>64313</v>
      </c>
      <c r="R207" s="82">
        <v>31169</v>
      </c>
      <c r="S207" s="82">
        <v>11676</v>
      </c>
      <c r="T207" s="82">
        <v>11214</v>
      </c>
      <c r="U207" s="82">
        <v>62423</v>
      </c>
      <c r="V207" s="82">
        <v>12826</v>
      </c>
      <c r="W207" s="82">
        <v>29629</v>
      </c>
      <c r="X207" s="82">
        <v>21509</v>
      </c>
      <c r="Y207" s="82">
        <v>13593</v>
      </c>
      <c r="Z207" s="82">
        <v>21074</v>
      </c>
      <c r="AA207" s="82">
        <v>35625</v>
      </c>
      <c r="AB207" s="82">
        <v>35150</v>
      </c>
      <c r="AC207" s="82">
        <v>10792</v>
      </c>
      <c r="AD207" s="82">
        <v>32002</v>
      </c>
      <c r="AE207" s="82">
        <v>4643</v>
      </c>
      <c r="AF207" s="82">
        <v>42877</v>
      </c>
      <c r="AG207" s="82">
        <v>17872</v>
      </c>
      <c r="AH207" s="82">
        <v>11108</v>
      </c>
      <c r="AI207" s="82">
        <v>909749</v>
      </c>
      <c r="AK207" s="82" t="s">
        <v>585</v>
      </c>
    </row>
    <row r="208" spans="1:37" x14ac:dyDescent="0.2">
      <c r="A208" s="254">
        <v>42614</v>
      </c>
      <c r="B208" s="82" t="s">
        <v>898</v>
      </c>
      <c r="C208" s="82">
        <v>14301</v>
      </c>
      <c r="D208" s="82">
        <v>37092</v>
      </c>
      <c r="E208" s="82">
        <v>11375</v>
      </c>
      <c r="F208" s="82">
        <v>6158</v>
      </c>
      <c r="G208" s="82">
        <v>31824</v>
      </c>
      <c r="H208" s="82">
        <v>9249</v>
      </c>
      <c r="I208" s="82">
        <v>13761</v>
      </c>
      <c r="J208" s="82">
        <v>36135</v>
      </c>
      <c r="K208" s="82">
        <v>110672</v>
      </c>
      <c r="L208" s="82">
        <v>13173</v>
      </c>
      <c r="M208" s="82">
        <v>44935</v>
      </c>
      <c r="N208" s="82">
        <v>13274</v>
      </c>
      <c r="O208" s="82">
        <v>14172</v>
      </c>
      <c r="P208" s="251">
        <v>85363</v>
      </c>
      <c r="Q208" s="82">
        <v>64628</v>
      </c>
      <c r="R208" s="82">
        <v>31338</v>
      </c>
      <c r="S208" s="82">
        <v>11675</v>
      </c>
      <c r="T208" s="82">
        <v>11230</v>
      </c>
      <c r="U208" s="82">
        <v>62638</v>
      </c>
      <c r="V208" s="82">
        <v>12870</v>
      </c>
      <c r="W208" s="82">
        <v>29859</v>
      </c>
      <c r="X208" s="82">
        <v>21582</v>
      </c>
      <c r="Y208" s="82">
        <v>13683</v>
      </c>
      <c r="Z208" s="82">
        <v>21114</v>
      </c>
      <c r="AA208" s="82">
        <v>35692</v>
      </c>
      <c r="AB208" s="82">
        <v>35173</v>
      </c>
      <c r="AC208" s="82">
        <v>10827</v>
      </c>
      <c r="AD208" s="82">
        <v>32019</v>
      </c>
      <c r="AE208" s="82">
        <v>4664</v>
      </c>
      <c r="AF208" s="82">
        <v>42830</v>
      </c>
      <c r="AG208" s="82">
        <v>17908</v>
      </c>
      <c r="AH208" s="82">
        <v>11114</v>
      </c>
      <c r="AI208" s="82">
        <v>912328</v>
      </c>
      <c r="AK208" s="82" t="s">
        <v>586</v>
      </c>
    </row>
    <row r="209" spans="1:37" x14ac:dyDescent="0.2">
      <c r="A209" s="254">
        <v>42644</v>
      </c>
      <c r="B209" s="82" t="s">
        <v>899</v>
      </c>
      <c r="C209" s="82">
        <v>14365</v>
      </c>
      <c r="D209" s="82">
        <v>37303</v>
      </c>
      <c r="E209" s="82">
        <v>11432</v>
      </c>
      <c r="F209" s="82">
        <v>6143</v>
      </c>
      <c r="G209" s="82">
        <v>31970</v>
      </c>
      <c r="H209" s="82">
        <v>9322</v>
      </c>
      <c r="I209" s="82">
        <v>13859</v>
      </c>
      <c r="J209" s="82">
        <v>36266</v>
      </c>
      <c r="K209" s="82">
        <v>111014</v>
      </c>
      <c r="L209" s="82">
        <v>13245</v>
      </c>
      <c r="M209" s="82">
        <v>45184</v>
      </c>
      <c r="N209" s="82">
        <v>13317</v>
      </c>
      <c r="O209" s="82">
        <v>14227</v>
      </c>
      <c r="P209" s="251">
        <v>85743</v>
      </c>
      <c r="Q209" s="82">
        <v>64858</v>
      </c>
      <c r="R209" s="82">
        <v>31628</v>
      </c>
      <c r="S209" s="82">
        <v>11726</v>
      </c>
      <c r="T209" s="82">
        <v>11328</v>
      </c>
      <c r="U209" s="82">
        <v>63027</v>
      </c>
      <c r="V209" s="82">
        <v>12899</v>
      </c>
      <c r="W209" s="82">
        <v>30058</v>
      </c>
      <c r="X209" s="82">
        <v>21786</v>
      </c>
      <c r="Y209" s="82">
        <v>13748</v>
      </c>
      <c r="Z209" s="82">
        <v>21173</v>
      </c>
      <c r="AA209" s="82">
        <v>35932</v>
      </c>
      <c r="AB209" s="82">
        <v>35291</v>
      </c>
      <c r="AC209" s="82">
        <v>10864</v>
      </c>
      <c r="AD209" s="82">
        <v>32066</v>
      </c>
      <c r="AE209" s="82">
        <v>4687</v>
      </c>
      <c r="AF209" s="82">
        <v>42938</v>
      </c>
      <c r="AG209" s="82">
        <v>17927</v>
      </c>
      <c r="AH209" s="82">
        <v>11149</v>
      </c>
      <c r="AI209" s="82">
        <v>916475</v>
      </c>
      <c r="AK209" s="82" t="s">
        <v>587</v>
      </c>
    </row>
    <row r="210" spans="1:37" x14ac:dyDescent="0.2">
      <c r="A210" s="254">
        <v>42675</v>
      </c>
      <c r="B210" s="82" t="s">
        <v>900</v>
      </c>
      <c r="C210" s="82">
        <v>14418</v>
      </c>
      <c r="D210" s="82">
        <v>37387</v>
      </c>
      <c r="E210" s="82">
        <v>11496</v>
      </c>
      <c r="F210" s="82">
        <v>6147</v>
      </c>
      <c r="G210" s="82">
        <v>32065</v>
      </c>
      <c r="H210" s="82">
        <v>9334</v>
      </c>
      <c r="I210" s="82">
        <v>13805</v>
      </c>
      <c r="J210" s="82">
        <v>36369</v>
      </c>
      <c r="K210" s="82">
        <v>111271</v>
      </c>
      <c r="L210" s="82">
        <v>13298</v>
      </c>
      <c r="M210" s="82">
        <v>45320</v>
      </c>
      <c r="N210" s="82">
        <v>13354</v>
      </c>
      <c r="O210" s="82">
        <v>14268</v>
      </c>
      <c r="P210" s="251">
        <v>86078</v>
      </c>
      <c r="Q210" s="82">
        <v>65005</v>
      </c>
      <c r="R210" s="82">
        <v>31798</v>
      </c>
      <c r="S210" s="82">
        <v>11737</v>
      </c>
      <c r="T210" s="82">
        <v>11363</v>
      </c>
      <c r="U210" s="82">
        <v>63162</v>
      </c>
      <c r="V210" s="82">
        <v>12982</v>
      </c>
      <c r="W210" s="82">
        <v>30119</v>
      </c>
      <c r="X210" s="82">
        <v>21887</v>
      </c>
      <c r="Y210" s="82">
        <v>13805</v>
      </c>
      <c r="Z210" s="82">
        <v>21203</v>
      </c>
      <c r="AA210" s="82">
        <v>36118</v>
      </c>
      <c r="AB210" s="82">
        <v>35334</v>
      </c>
      <c r="AC210" s="82">
        <v>10753</v>
      </c>
      <c r="AD210" s="82">
        <v>32122</v>
      </c>
      <c r="AE210" s="82">
        <v>4700</v>
      </c>
      <c r="AF210" s="82">
        <v>42811</v>
      </c>
      <c r="AG210" s="82">
        <v>17922</v>
      </c>
      <c r="AH210" s="82">
        <v>11222</v>
      </c>
      <c r="AI210" s="82">
        <v>918653</v>
      </c>
      <c r="AK210" s="82" t="s">
        <v>588</v>
      </c>
    </row>
    <row r="211" spans="1:37" x14ac:dyDescent="0.2">
      <c r="A211" s="254">
        <v>42705</v>
      </c>
      <c r="B211" s="82" t="s">
        <v>901</v>
      </c>
      <c r="C211" s="82">
        <v>14407</v>
      </c>
      <c r="D211" s="82">
        <v>37463</v>
      </c>
      <c r="E211" s="82">
        <v>11472</v>
      </c>
      <c r="F211" s="82">
        <v>6076</v>
      </c>
      <c r="G211" s="82">
        <v>31987</v>
      </c>
      <c r="H211" s="82">
        <v>9348</v>
      </c>
      <c r="I211" s="82">
        <v>13754</v>
      </c>
      <c r="J211" s="82">
        <v>36344</v>
      </c>
      <c r="K211" s="82">
        <v>111126</v>
      </c>
      <c r="L211" s="82">
        <v>13274</v>
      </c>
      <c r="M211" s="82">
        <v>45368</v>
      </c>
      <c r="N211" s="82">
        <v>13317</v>
      </c>
      <c r="O211" s="82">
        <v>14271</v>
      </c>
      <c r="P211" s="251">
        <v>86097</v>
      </c>
      <c r="Q211" s="82">
        <v>64861</v>
      </c>
      <c r="R211" s="82">
        <v>31814</v>
      </c>
      <c r="S211" s="82">
        <v>11727</v>
      </c>
      <c r="T211" s="82">
        <v>11368</v>
      </c>
      <c r="U211" s="82">
        <v>63130</v>
      </c>
      <c r="V211" s="82">
        <v>12961</v>
      </c>
      <c r="W211" s="82">
        <v>30161</v>
      </c>
      <c r="X211" s="82">
        <v>21884</v>
      </c>
      <c r="Y211" s="82">
        <v>13747</v>
      </c>
      <c r="Z211" s="82">
        <v>21132</v>
      </c>
      <c r="AA211" s="82">
        <v>36118</v>
      </c>
      <c r="AB211" s="82">
        <v>35301</v>
      </c>
      <c r="AC211" s="82">
        <v>10691</v>
      </c>
      <c r="AD211" s="82">
        <v>32093</v>
      </c>
      <c r="AE211" s="82">
        <v>4700</v>
      </c>
      <c r="AF211" s="82">
        <v>42607</v>
      </c>
      <c r="AG211" s="82">
        <v>17837</v>
      </c>
      <c r="AH211" s="82">
        <v>11244</v>
      </c>
      <c r="AI211" s="82">
        <v>917680</v>
      </c>
      <c r="AK211" s="82" t="s">
        <v>580</v>
      </c>
    </row>
    <row r="212" spans="1:37" x14ac:dyDescent="0.2">
      <c r="A212" s="254">
        <v>42736</v>
      </c>
      <c r="B212" s="82" t="s">
        <v>978</v>
      </c>
      <c r="C212" s="82">
        <v>14405</v>
      </c>
      <c r="D212" s="82">
        <v>37456</v>
      </c>
      <c r="E212" s="82">
        <v>11498</v>
      </c>
      <c r="F212" s="82">
        <v>6038</v>
      </c>
      <c r="G212" s="82">
        <v>31916</v>
      </c>
      <c r="H212" s="82">
        <v>9346</v>
      </c>
      <c r="I212" s="82">
        <v>13670</v>
      </c>
      <c r="J212" s="82">
        <v>36355</v>
      </c>
      <c r="K212" s="82">
        <v>111040</v>
      </c>
      <c r="L212" s="82">
        <v>13296</v>
      </c>
      <c r="M212" s="82">
        <v>45270</v>
      </c>
      <c r="N212" s="82">
        <v>13222</v>
      </c>
      <c r="O212" s="82">
        <v>14243</v>
      </c>
      <c r="P212" s="251">
        <v>86101</v>
      </c>
      <c r="Q212" s="82">
        <v>64854</v>
      </c>
      <c r="R212" s="82">
        <v>31804</v>
      </c>
      <c r="S212" s="82">
        <v>11689</v>
      </c>
      <c r="T212" s="82">
        <v>11331</v>
      </c>
      <c r="U212" s="82">
        <v>63082</v>
      </c>
      <c r="V212" s="82">
        <v>12887</v>
      </c>
      <c r="W212" s="82">
        <v>30149</v>
      </c>
      <c r="X212" s="82">
        <v>21970</v>
      </c>
      <c r="Y212" s="82">
        <v>13789</v>
      </c>
      <c r="Z212" s="82">
        <v>21213</v>
      </c>
      <c r="AA212" s="82">
        <v>36129</v>
      </c>
      <c r="AB212" s="82">
        <v>35315</v>
      </c>
      <c r="AC212" s="82">
        <v>10578</v>
      </c>
      <c r="AD212" s="82">
        <v>32015</v>
      </c>
      <c r="AE212" s="82">
        <v>4661</v>
      </c>
      <c r="AF212" s="82">
        <v>42414</v>
      </c>
      <c r="AG212" s="82">
        <v>17874</v>
      </c>
      <c r="AH212" s="82">
        <v>11195</v>
      </c>
      <c r="AI212" s="82">
        <v>916805</v>
      </c>
      <c r="AJ212" s="82">
        <v>2017</v>
      </c>
      <c r="AK212" s="82" t="s">
        <v>581</v>
      </c>
    </row>
    <row r="213" spans="1:37" x14ac:dyDescent="0.2">
      <c r="A213" s="254">
        <v>42767</v>
      </c>
      <c r="B213" s="82" t="s">
        <v>902</v>
      </c>
      <c r="C213" s="82">
        <v>14500</v>
      </c>
      <c r="D213" s="82">
        <v>37495</v>
      </c>
      <c r="E213" s="82">
        <v>11559</v>
      </c>
      <c r="F213" s="82">
        <v>6024</v>
      </c>
      <c r="G213" s="82">
        <v>32109</v>
      </c>
      <c r="H213" s="82">
        <v>9406</v>
      </c>
      <c r="I213" s="82">
        <v>13700</v>
      </c>
      <c r="J213" s="82">
        <v>36520</v>
      </c>
      <c r="K213" s="82">
        <v>111246</v>
      </c>
      <c r="L213" s="82">
        <v>13324</v>
      </c>
      <c r="M213" s="82">
        <v>45456</v>
      </c>
      <c r="N213" s="82">
        <v>13295</v>
      </c>
      <c r="O213" s="82">
        <v>14296</v>
      </c>
      <c r="P213" s="251">
        <v>86609</v>
      </c>
      <c r="Q213" s="82">
        <v>65138</v>
      </c>
      <c r="R213" s="82">
        <v>32030</v>
      </c>
      <c r="S213" s="82">
        <v>11750</v>
      </c>
      <c r="T213" s="82">
        <v>11380</v>
      </c>
      <c r="U213" s="82">
        <v>63208</v>
      </c>
      <c r="V213" s="82">
        <v>12877</v>
      </c>
      <c r="W213" s="82">
        <v>30271</v>
      </c>
      <c r="X213" s="82">
        <v>22125</v>
      </c>
      <c r="Y213" s="82">
        <v>13889</v>
      </c>
      <c r="Z213" s="82">
        <v>21313</v>
      </c>
      <c r="AA213" s="82">
        <v>36296</v>
      </c>
      <c r="AB213" s="82">
        <v>35412</v>
      </c>
      <c r="AC213" s="82">
        <v>10551</v>
      </c>
      <c r="AD213" s="82">
        <v>32162</v>
      </c>
      <c r="AE213" s="82">
        <v>4681</v>
      </c>
      <c r="AF213" s="82">
        <v>42480</v>
      </c>
      <c r="AG213" s="82">
        <v>17979</v>
      </c>
      <c r="AH213" s="82">
        <v>11228</v>
      </c>
      <c r="AI213" s="82">
        <v>920309</v>
      </c>
      <c r="AK213" s="82" t="s">
        <v>541</v>
      </c>
    </row>
    <row r="214" spans="1:37" x14ac:dyDescent="0.2">
      <c r="A214" s="254">
        <v>42795</v>
      </c>
      <c r="B214" s="82" t="s">
        <v>903</v>
      </c>
      <c r="C214" s="82">
        <v>14596</v>
      </c>
      <c r="D214" s="82">
        <v>37844</v>
      </c>
      <c r="E214" s="82">
        <v>11608</v>
      </c>
      <c r="F214" s="82">
        <v>6063</v>
      </c>
      <c r="G214" s="82">
        <v>32289</v>
      </c>
      <c r="H214" s="82">
        <v>9479</v>
      </c>
      <c r="I214" s="82">
        <v>13795</v>
      </c>
      <c r="J214" s="82">
        <v>36768</v>
      </c>
      <c r="K214" s="82">
        <v>111517</v>
      </c>
      <c r="L214" s="82">
        <v>13367</v>
      </c>
      <c r="M214" s="82">
        <v>45769</v>
      </c>
      <c r="N214" s="82">
        <v>13368</v>
      </c>
      <c r="O214" s="82">
        <v>14348</v>
      </c>
      <c r="P214" s="251">
        <v>87244</v>
      </c>
      <c r="Q214" s="82">
        <v>65449</v>
      </c>
      <c r="R214" s="82">
        <v>32247</v>
      </c>
      <c r="S214" s="82">
        <v>11788</v>
      </c>
      <c r="T214" s="82">
        <v>11415</v>
      </c>
      <c r="U214" s="82">
        <v>63472</v>
      </c>
      <c r="V214" s="82">
        <v>12903</v>
      </c>
      <c r="W214" s="82">
        <v>30381</v>
      </c>
      <c r="X214" s="82">
        <v>22300</v>
      </c>
      <c r="Y214" s="82">
        <v>14056</v>
      </c>
      <c r="Z214" s="82">
        <v>21404</v>
      </c>
      <c r="AA214" s="82">
        <v>36492</v>
      </c>
      <c r="AB214" s="82">
        <v>35544</v>
      </c>
      <c r="AC214" s="82">
        <v>10589</v>
      </c>
      <c r="AD214" s="82">
        <v>32273</v>
      </c>
      <c r="AE214" s="82">
        <v>4683</v>
      </c>
      <c r="AF214" s="82">
        <v>42540</v>
      </c>
      <c r="AG214" s="82">
        <v>18047</v>
      </c>
      <c r="AH214" s="82">
        <v>11319</v>
      </c>
      <c r="AI214" s="82">
        <v>924957</v>
      </c>
      <c r="AK214" s="82" t="s">
        <v>578</v>
      </c>
    </row>
    <row r="215" spans="1:37" x14ac:dyDescent="0.2">
      <c r="A215" s="254">
        <v>42826</v>
      </c>
      <c r="B215" s="82" t="s">
        <v>904</v>
      </c>
      <c r="C215" s="82">
        <v>14692</v>
      </c>
      <c r="D215" s="82">
        <v>38059</v>
      </c>
      <c r="E215" s="82">
        <v>11666</v>
      </c>
      <c r="F215" s="82">
        <v>6032</v>
      </c>
      <c r="G215" s="82">
        <v>32375</v>
      </c>
      <c r="H215" s="82">
        <v>9528</v>
      </c>
      <c r="I215" s="82">
        <v>13767</v>
      </c>
      <c r="J215" s="82">
        <v>36929</v>
      </c>
      <c r="K215" s="82">
        <v>111761</v>
      </c>
      <c r="L215" s="82">
        <v>13438</v>
      </c>
      <c r="M215" s="82">
        <v>45848</v>
      </c>
      <c r="N215" s="82">
        <v>13390</v>
      </c>
      <c r="O215" s="82">
        <v>14409</v>
      </c>
      <c r="P215" s="251">
        <v>87457</v>
      </c>
      <c r="Q215" s="82">
        <v>65572</v>
      </c>
      <c r="R215" s="82">
        <v>32411</v>
      </c>
      <c r="S215" s="82">
        <v>11814</v>
      </c>
      <c r="T215" s="82">
        <v>11480</v>
      </c>
      <c r="U215" s="82">
        <v>63593</v>
      </c>
      <c r="V215" s="82">
        <v>12927</v>
      </c>
      <c r="W215" s="82">
        <v>30537</v>
      </c>
      <c r="X215" s="82">
        <v>22355</v>
      </c>
      <c r="Y215" s="82">
        <v>14222</v>
      </c>
      <c r="Z215" s="82">
        <v>21412</v>
      </c>
      <c r="AA215" s="82">
        <v>36559</v>
      </c>
      <c r="AB215" s="82">
        <v>35691</v>
      </c>
      <c r="AC215" s="82">
        <v>10574</v>
      </c>
      <c r="AD215" s="82">
        <v>32377</v>
      </c>
      <c r="AE215" s="82">
        <v>4715</v>
      </c>
      <c r="AF215" s="82">
        <v>42653</v>
      </c>
      <c r="AG215" s="82">
        <v>18133</v>
      </c>
      <c r="AH215" s="82">
        <v>11346</v>
      </c>
      <c r="AI215" s="82">
        <v>927722</v>
      </c>
      <c r="AK215" s="82" t="s">
        <v>579</v>
      </c>
    </row>
    <row r="216" spans="1:37" x14ac:dyDescent="0.2">
      <c r="A216" s="254">
        <v>42856</v>
      </c>
      <c r="B216" s="82" t="s">
        <v>905</v>
      </c>
      <c r="C216" s="82">
        <v>14716</v>
      </c>
      <c r="D216" s="82">
        <v>38174</v>
      </c>
      <c r="E216" s="82">
        <v>11708</v>
      </c>
      <c r="F216" s="82">
        <v>6055</v>
      </c>
      <c r="G216" s="82">
        <v>32509</v>
      </c>
      <c r="H216" s="82">
        <v>9563</v>
      </c>
      <c r="I216" s="82">
        <v>13864</v>
      </c>
      <c r="J216" s="82">
        <v>37065</v>
      </c>
      <c r="K216" s="82">
        <v>112079</v>
      </c>
      <c r="L216" s="82">
        <v>13497</v>
      </c>
      <c r="M216" s="82">
        <v>46083</v>
      </c>
      <c r="N216" s="82">
        <v>13404</v>
      </c>
      <c r="O216" s="82">
        <v>14456</v>
      </c>
      <c r="P216" s="251">
        <v>87686</v>
      </c>
      <c r="Q216" s="82">
        <v>65951</v>
      </c>
      <c r="R216" s="82">
        <v>32555</v>
      </c>
      <c r="S216" s="82">
        <v>11817</v>
      </c>
      <c r="T216" s="82">
        <v>11531</v>
      </c>
      <c r="U216" s="82">
        <v>63798</v>
      </c>
      <c r="V216" s="82">
        <v>12934</v>
      </c>
      <c r="W216" s="82">
        <v>30614</v>
      </c>
      <c r="X216" s="82">
        <v>22526</v>
      </c>
      <c r="Y216" s="82">
        <v>14300</v>
      </c>
      <c r="Z216" s="82">
        <v>21485</v>
      </c>
      <c r="AA216" s="82">
        <v>36680</v>
      </c>
      <c r="AB216" s="82">
        <v>35763</v>
      </c>
      <c r="AC216" s="82">
        <v>10578</v>
      </c>
      <c r="AD216" s="82">
        <v>32468</v>
      </c>
      <c r="AE216" s="82">
        <v>4685</v>
      </c>
      <c r="AF216" s="82">
        <v>42706</v>
      </c>
      <c r="AG216" s="82">
        <v>18236</v>
      </c>
      <c r="AH216" s="82">
        <v>11371</v>
      </c>
      <c r="AI216" s="82">
        <v>930857</v>
      </c>
      <c r="AK216" s="82" t="s">
        <v>582</v>
      </c>
    </row>
    <row r="217" spans="1:37" x14ac:dyDescent="0.2">
      <c r="A217" s="254">
        <v>42887</v>
      </c>
      <c r="B217" s="82" t="s">
        <v>906</v>
      </c>
      <c r="C217" s="82">
        <v>14758</v>
      </c>
      <c r="D217" s="82">
        <v>38438</v>
      </c>
      <c r="E217" s="82">
        <v>11850</v>
      </c>
      <c r="F217" s="82">
        <v>6070</v>
      </c>
      <c r="G217" s="82">
        <v>32639</v>
      </c>
      <c r="H217" s="82">
        <v>9610</v>
      </c>
      <c r="I217" s="82">
        <v>13936</v>
      </c>
      <c r="J217" s="82">
        <v>37189</v>
      </c>
      <c r="K217" s="82">
        <v>112552</v>
      </c>
      <c r="L217" s="82">
        <v>13522</v>
      </c>
      <c r="M217" s="82">
        <v>46294</v>
      </c>
      <c r="N217" s="82">
        <v>13479</v>
      </c>
      <c r="O217" s="82">
        <v>14490</v>
      </c>
      <c r="P217" s="251">
        <v>88171</v>
      </c>
      <c r="Q217" s="82">
        <v>66319</v>
      </c>
      <c r="R217" s="82">
        <v>32854</v>
      </c>
      <c r="S217" s="82">
        <v>11863</v>
      </c>
      <c r="T217" s="82">
        <v>11566</v>
      </c>
      <c r="U217" s="82">
        <v>64038</v>
      </c>
      <c r="V217" s="82">
        <v>13003</v>
      </c>
      <c r="W217" s="82">
        <v>30818</v>
      </c>
      <c r="X217" s="82">
        <v>22752</v>
      </c>
      <c r="Y217" s="82">
        <v>14467</v>
      </c>
      <c r="Z217" s="82">
        <v>21570</v>
      </c>
      <c r="AA217" s="82">
        <v>36930</v>
      </c>
      <c r="AB217" s="82">
        <v>35945</v>
      </c>
      <c r="AC217" s="82">
        <v>10597</v>
      </c>
      <c r="AD217" s="82">
        <v>32638</v>
      </c>
      <c r="AE217" s="82">
        <v>4718</v>
      </c>
      <c r="AF217" s="82">
        <v>42836</v>
      </c>
      <c r="AG217" s="82">
        <v>18344</v>
      </c>
      <c r="AH217" s="82">
        <v>11399</v>
      </c>
      <c r="AI217" s="82">
        <v>935655</v>
      </c>
      <c r="AK217" s="82" t="s">
        <v>583</v>
      </c>
    </row>
    <row r="218" spans="1:37" x14ac:dyDescent="0.2">
      <c r="A218" s="254">
        <v>42917</v>
      </c>
      <c r="B218" s="82" t="s">
        <v>907</v>
      </c>
      <c r="C218" s="82">
        <v>14797</v>
      </c>
      <c r="D218" s="82">
        <v>38633</v>
      </c>
      <c r="E218" s="82">
        <v>11874</v>
      </c>
      <c r="F218" s="82">
        <v>6081</v>
      </c>
      <c r="G218" s="82">
        <v>32673</v>
      </c>
      <c r="H218" s="82">
        <v>9670</v>
      </c>
      <c r="I218" s="82">
        <v>13978</v>
      </c>
      <c r="J218" s="82">
        <v>37248</v>
      </c>
      <c r="K218" s="82">
        <v>112808</v>
      </c>
      <c r="L218" s="82">
        <v>13500</v>
      </c>
      <c r="M218" s="82">
        <v>46340</v>
      </c>
      <c r="N218" s="82">
        <v>13467</v>
      </c>
      <c r="O218" s="82">
        <v>14495</v>
      </c>
      <c r="P218" s="251">
        <v>88539</v>
      </c>
      <c r="Q218" s="82">
        <v>66652</v>
      </c>
      <c r="R218" s="82">
        <v>32974</v>
      </c>
      <c r="S218" s="82">
        <v>11926</v>
      </c>
      <c r="T218" s="82">
        <v>11601</v>
      </c>
      <c r="U218" s="82">
        <v>64194</v>
      </c>
      <c r="V218" s="82">
        <v>13088</v>
      </c>
      <c r="W218" s="82">
        <v>30919</v>
      </c>
      <c r="X218" s="82">
        <v>22872</v>
      </c>
      <c r="Y218" s="82">
        <v>14560</v>
      </c>
      <c r="Z218" s="82">
        <v>21608</v>
      </c>
      <c r="AA218" s="82">
        <v>37030</v>
      </c>
      <c r="AB218" s="82">
        <v>36002</v>
      </c>
      <c r="AC218" s="82">
        <v>10578</v>
      </c>
      <c r="AD218" s="82">
        <v>32713</v>
      </c>
      <c r="AE218" s="82">
        <v>4714</v>
      </c>
      <c r="AF218" s="82">
        <v>42758</v>
      </c>
      <c r="AG218" s="82">
        <v>18393</v>
      </c>
      <c r="AH218" s="82">
        <v>11441</v>
      </c>
      <c r="AI218" s="82">
        <v>938126</v>
      </c>
      <c r="AK218" s="82" t="s">
        <v>584</v>
      </c>
    </row>
    <row r="219" spans="1:37" x14ac:dyDescent="0.2">
      <c r="A219" s="254">
        <v>42948</v>
      </c>
      <c r="B219" s="82" t="s">
        <v>908</v>
      </c>
      <c r="C219" s="82">
        <v>14876</v>
      </c>
      <c r="D219" s="82">
        <v>38888</v>
      </c>
      <c r="E219" s="82">
        <v>11891</v>
      </c>
      <c r="F219" s="82">
        <v>6069</v>
      </c>
      <c r="G219" s="82">
        <v>32804</v>
      </c>
      <c r="H219" s="82">
        <v>9730</v>
      </c>
      <c r="I219" s="82">
        <v>14094</v>
      </c>
      <c r="J219" s="82">
        <v>37386</v>
      </c>
      <c r="K219" s="82">
        <v>113137</v>
      </c>
      <c r="L219" s="82">
        <v>13557</v>
      </c>
      <c r="M219" s="82">
        <v>46607</v>
      </c>
      <c r="N219" s="82">
        <v>13498</v>
      </c>
      <c r="O219" s="82">
        <v>14586</v>
      </c>
      <c r="P219" s="251">
        <v>89150</v>
      </c>
      <c r="Q219" s="82">
        <v>67044</v>
      </c>
      <c r="R219" s="82">
        <v>33132</v>
      </c>
      <c r="S219" s="82">
        <v>11962</v>
      </c>
      <c r="T219" s="82">
        <v>11695</v>
      </c>
      <c r="U219" s="82">
        <v>64531</v>
      </c>
      <c r="V219" s="82">
        <v>13154</v>
      </c>
      <c r="W219" s="82">
        <v>31054</v>
      </c>
      <c r="X219" s="82">
        <v>22997</v>
      </c>
      <c r="Y219" s="82">
        <v>14717</v>
      </c>
      <c r="Z219" s="82">
        <v>21640</v>
      </c>
      <c r="AA219" s="82">
        <v>37207</v>
      </c>
      <c r="AB219" s="82">
        <v>36097</v>
      </c>
      <c r="AC219" s="82">
        <v>10588</v>
      </c>
      <c r="AD219" s="82">
        <v>32782</v>
      </c>
      <c r="AE219" s="82">
        <v>4774</v>
      </c>
      <c r="AF219" s="82">
        <v>42903</v>
      </c>
      <c r="AG219" s="82">
        <v>18395</v>
      </c>
      <c r="AH219" s="82">
        <v>11517</v>
      </c>
      <c r="AI219" s="82">
        <v>942462</v>
      </c>
      <c r="AK219" s="82" t="s">
        <v>585</v>
      </c>
    </row>
    <row r="220" spans="1:37" x14ac:dyDescent="0.2">
      <c r="A220" s="254">
        <v>42979</v>
      </c>
      <c r="B220" s="82" t="s">
        <v>909</v>
      </c>
      <c r="C220" s="82">
        <v>14918</v>
      </c>
      <c r="D220" s="82">
        <v>39067</v>
      </c>
      <c r="E220" s="82">
        <v>11885</v>
      </c>
      <c r="F220" s="82">
        <v>6070</v>
      </c>
      <c r="G220" s="82">
        <v>32864</v>
      </c>
      <c r="H220" s="82">
        <v>9749</v>
      </c>
      <c r="I220" s="82">
        <v>14103</v>
      </c>
      <c r="J220" s="82">
        <v>37564</v>
      </c>
      <c r="K220" s="82">
        <v>113284</v>
      </c>
      <c r="L220" s="82">
        <v>13604</v>
      </c>
      <c r="M220" s="82">
        <v>46793</v>
      </c>
      <c r="N220" s="82">
        <v>13551</v>
      </c>
      <c r="O220" s="82">
        <v>14640</v>
      </c>
      <c r="P220" s="251">
        <v>89455</v>
      </c>
      <c r="Q220" s="82">
        <v>67272</v>
      </c>
      <c r="R220" s="82">
        <v>33277</v>
      </c>
      <c r="S220" s="82">
        <v>11982</v>
      </c>
      <c r="T220" s="82">
        <v>11734</v>
      </c>
      <c r="U220" s="82">
        <v>64652</v>
      </c>
      <c r="V220" s="82">
        <v>13130</v>
      </c>
      <c r="W220" s="82">
        <v>31121</v>
      </c>
      <c r="X220" s="82">
        <v>23091</v>
      </c>
      <c r="Y220" s="82">
        <v>14822</v>
      </c>
      <c r="Z220" s="82">
        <v>21681</v>
      </c>
      <c r="AA220" s="82">
        <v>37310</v>
      </c>
      <c r="AB220" s="82">
        <v>36140</v>
      </c>
      <c r="AC220" s="82">
        <v>10581</v>
      </c>
      <c r="AD220" s="82">
        <v>32902</v>
      </c>
      <c r="AE220" s="82">
        <v>4805</v>
      </c>
      <c r="AF220" s="82">
        <v>42941</v>
      </c>
      <c r="AG220" s="82">
        <v>18474</v>
      </c>
      <c r="AH220" s="82">
        <v>11516</v>
      </c>
      <c r="AI220" s="82">
        <v>944978</v>
      </c>
      <c r="AK220" s="82" t="s">
        <v>586</v>
      </c>
    </row>
    <row r="221" spans="1:37" x14ac:dyDescent="0.2">
      <c r="A221" s="254">
        <v>43009</v>
      </c>
      <c r="B221" s="82" t="s">
        <v>910</v>
      </c>
      <c r="C221" s="82">
        <v>15008</v>
      </c>
      <c r="D221" s="82">
        <v>39300</v>
      </c>
      <c r="E221" s="82">
        <v>11915</v>
      </c>
      <c r="F221" s="82">
        <v>6044</v>
      </c>
      <c r="G221" s="82">
        <v>32949</v>
      </c>
      <c r="H221" s="82">
        <v>9803</v>
      </c>
      <c r="I221" s="82">
        <v>14191</v>
      </c>
      <c r="J221" s="82">
        <v>37748</v>
      </c>
      <c r="K221" s="82">
        <v>113593</v>
      </c>
      <c r="L221" s="82">
        <v>13688</v>
      </c>
      <c r="M221" s="82">
        <v>47021</v>
      </c>
      <c r="N221" s="82">
        <v>13566</v>
      </c>
      <c r="O221" s="82">
        <v>14697</v>
      </c>
      <c r="P221" s="251">
        <v>89952</v>
      </c>
      <c r="Q221" s="82">
        <v>67658</v>
      </c>
      <c r="R221" s="82">
        <v>33539</v>
      </c>
      <c r="S221" s="82">
        <v>11959</v>
      </c>
      <c r="T221" s="82">
        <v>11749</v>
      </c>
      <c r="U221" s="82">
        <v>64941</v>
      </c>
      <c r="V221" s="82">
        <v>13195</v>
      </c>
      <c r="W221" s="82">
        <v>31290</v>
      </c>
      <c r="X221" s="82">
        <v>23213</v>
      </c>
      <c r="Y221" s="82">
        <v>14952</v>
      </c>
      <c r="Z221" s="82">
        <v>21735</v>
      </c>
      <c r="AA221" s="82">
        <v>37580</v>
      </c>
      <c r="AB221" s="82">
        <v>36303</v>
      </c>
      <c r="AC221" s="82">
        <v>10623</v>
      </c>
      <c r="AD221" s="82">
        <v>33063</v>
      </c>
      <c r="AE221" s="82">
        <v>4830</v>
      </c>
      <c r="AF221" s="82">
        <v>43017</v>
      </c>
      <c r="AG221" s="82">
        <v>18550</v>
      </c>
      <c r="AH221" s="82">
        <v>11585</v>
      </c>
      <c r="AI221" s="82">
        <v>949257</v>
      </c>
      <c r="AK221" s="82" t="s">
        <v>587</v>
      </c>
    </row>
    <row r="222" spans="1:37" x14ac:dyDescent="0.2">
      <c r="A222" s="254">
        <v>43040</v>
      </c>
      <c r="B222" s="82" t="s">
        <v>911</v>
      </c>
      <c r="C222" s="82">
        <v>15056</v>
      </c>
      <c r="D222" s="82">
        <v>39426</v>
      </c>
      <c r="E222" s="82">
        <v>11956</v>
      </c>
      <c r="F222" s="82">
        <v>6042</v>
      </c>
      <c r="G222" s="82">
        <v>32991</v>
      </c>
      <c r="H222" s="82">
        <v>9811</v>
      </c>
      <c r="I222" s="82">
        <v>14179</v>
      </c>
      <c r="J222" s="82">
        <v>37897</v>
      </c>
      <c r="K222" s="82">
        <v>113665</v>
      </c>
      <c r="L222" s="82">
        <v>13708</v>
      </c>
      <c r="M222" s="82">
        <v>47119</v>
      </c>
      <c r="N222" s="82">
        <v>13607</v>
      </c>
      <c r="O222" s="82">
        <v>14715</v>
      </c>
      <c r="P222" s="251">
        <v>90154</v>
      </c>
      <c r="Q222" s="82">
        <v>67967</v>
      </c>
      <c r="R222" s="82">
        <v>33605</v>
      </c>
      <c r="S222" s="82">
        <v>11978</v>
      </c>
      <c r="T222" s="82">
        <v>11758</v>
      </c>
      <c r="U222" s="82">
        <v>65120</v>
      </c>
      <c r="V222" s="82">
        <v>13241</v>
      </c>
      <c r="W222" s="82">
        <v>31368</v>
      </c>
      <c r="X222" s="82">
        <v>23357</v>
      </c>
      <c r="Y222" s="82">
        <v>15016</v>
      </c>
      <c r="Z222" s="82">
        <v>21873</v>
      </c>
      <c r="AA222" s="82">
        <v>37644</v>
      </c>
      <c r="AB222" s="82">
        <v>36443</v>
      </c>
      <c r="AC222" s="82">
        <v>10614</v>
      </c>
      <c r="AD222" s="82">
        <v>33125</v>
      </c>
      <c r="AE222" s="82">
        <v>4839</v>
      </c>
      <c r="AF222" s="82">
        <v>43065</v>
      </c>
      <c r="AG222" s="82">
        <v>18605</v>
      </c>
      <c r="AH222" s="82">
        <v>11617</v>
      </c>
      <c r="AI222" s="82">
        <v>951561</v>
      </c>
      <c r="AK222" s="82" t="s">
        <v>588</v>
      </c>
    </row>
    <row r="223" spans="1:37" x14ac:dyDescent="0.2">
      <c r="A223" s="254">
        <v>43070</v>
      </c>
      <c r="B223" s="82" t="s">
        <v>912</v>
      </c>
      <c r="C223" s="82">
        <v>15013</v>
      </c>
      <c r="D223" s="82">
        <v>39227</v>
      </c>
      <c r="E223" s="82">
        <v>11919</v>
      </c>
      <c r="F223" s="82">
        <v>6010</v>
      </c>
      <c r="G223" s="82">
        <v>32856</v>
      </c>
      <c r="H223" s="82">
        <v>9793</v>
      </c>
      <c r="I223" s="82">
        <v>14169</v>
      </c>
      <c r="J223" s="82">
        <v>37761</v>
      </c>
      <c r="K223" s="82">
        <v>113263</v>
      </c>
      <c r="L223" s="82">
        <v>13634</v>
      </c>
      <c r="M223" s="82">
        <v>46986</v>
      </c>
      <c r="N223" s="82">
        <v>13596</v>
      </c>
      <c r="O223" s="82">
        <v>14655</v>
      </c>
      <c r="P223" s="251">
        <v>90125</v>
      </c>
      <c r="Q223" s="82">
        <v>67926</v>
      </c>
      <c r="R223" s="82">
        <v>33657</v>
      </c>
      <c r="S223" s="82">
        <v>11957</v>
      </c>
      <c r="T223" s="82">
        <v>11722</v>
      </c>
      <c r="U223" s="82">
        <v>65063</v>
      </c>
      <c r="V223" s="82">
        <v>13180</v>
      </c>
      <c r="W223" s="82">
        <v>31322</v>
      </c>
      <c r="X223" s="82">
        <v>23295</v>
      </c>
      <c r="Y223" s="82">
        <v>15031</v>
      </c>
      <c r="Z223" s="82">
        <v>21793</v>
      </c>
      <c r="AA223" s="82">
        <v>37620</v>
      </c>
      <c r="AB223" s="82">
        <v>36359</v>
      </c>
      <c r="AC223" s="82">
        <v>10479</v>
      </c>
      <c r="AD223" s="82">
        <v>33114</v>
      </c>
      <c r="AE223" s="82">
        <v>4811</v>
      </c>
      <c r="AF223" s="82">
        <v>42947</v>
      </c>
      <c r="AG223" s="82">
        <v>18570</v>
      </c>
      <c r="AH223" s="82">
        <v>11558</v>
      </c>
      <c r="AI223" s="82">
        <v>949411</v>
      </c>
      <c r="AK223" s="82" t="s">
        <v>580</v>
      </c>
    </row>
    <row r="224" spans="1:37" x14ac:dyDescent="0.2">
      <c r="A224" s="254">
        <v>43101</v>
      </c>
      <c r="B224" s="82" t="s">
        <v>979</v>
      </c>
      <c r="C224" s="82">
        <v>14989</v>
      </c>
      <c r="D224" s="82">
        <v>39295</v>
      </c>
      <c r="E224" s="82">
        <v>11941</v>
      </c>
      <c r="F224" s="82">
        <v>6015</v>
      </c>
      <c r="G224" s="82">
        <v>32843</v>
      </c>
      <c r="H224" s="82">
        <v>9799</v>
      </c>
      <c r="I224" s="82">
        <v>14127</v>
      </c>
      <c r="J224" s="82">
        <v>37798</v>
      </c>
      <c r="K224" s="82">
        <v>113306</v>
      </c>
      <c r="L224" s="82">
        <v>13630</v>
      </c>
      <c r="M224" s="82">
        <v>46963</v>
      </c>
      <c r="N224" s="82">
        <v>13566</v>
      </c>
      <c r="O224" s="82">
        <v>14647</v>
      </c>
      <c r="P224" s="251">
        <v>90113</v>
      </c>
      <c r="Q224" s="82">
        <v>67919</v>
      </c>
      <c r="R224" s="82">
        <v>33629</v>
      </c>
      <c r="S224" s="82">
        <v>11912</v>
      </c>
      <c r="T224" s="82">
        <v>11760</v>
      </c>
      <c r="U224" s="82">
        <v>65202</v>
      </c>
      <c r="V224" s="82">
        <v>13164</v>
      </c>
      <c r="W224" s="82">
        <v>31286</v>
      </c>
      <c r="X224" s="82">
        <v>23352</v>
      </c>
      <c r="Y224" s="82">
        <v>15062</v>
      </c>
      <c r="Z224" s="82">
        <v>21843</v>
      </c>
      <c r="AA224" s="82">
        <v>37572</v>
      </c>
      <c r="AB224" s="82">
        <v>36369</v>
      </c>
      <c r="AC224" s="82">
        <v>10445</v>
      </c>
      <c r="AD224" s="82">
        <v>33051</v>
      </c>
      <c r="AE224" s="82">
        <v>4803</v>
      </c>
      <c r="AF224" s="82">
        <v>42944</v>
      </c>
      <c r="AG224" s="82">
        <v>18566</v>
      </c>
      <c r="AH224" s="82">
        <v>11501</v>
      </c>
      <c r="AI224" s="82">
        <v>949412</v>
      </c>
      <c r="AJ224" s="82">
        <v>2018</v>
      </c>
      <c r="AK224" s="82" t="s">
        <v>581</v>
      </c>
    </row>
    <row r="225" spans="1:37" x14ac:dyDescent="0.2">
      <c r="A225" s="254">
        <v>43132</v>
      </c>
      <c r="B225" s="82" t="s">
        <v>913</v>
      </c>
      <c r="C225" s="82">
        <v>15062</v>
      </c>
      <c r="D225" s="82">
        <v>39301</v>
      </c>
      <c r="E225" s="82">
        <v>11980</v>
      </c>
      <c r="F225" s="82">
        <v>6038</v>
      </c>
      <c r="G225" s="82">
        <v>32980</v>
      </c>
      <c r="H225" s="82">
        <v>9861</v>
      </c>
      <c r="I225" s="82">
        <v>14180</v>
      </c>
      <c r="J225" s="82">
        <v>38033</v>
      </c>
      <c r="K225" s="82">
        <v>113642</v>
      </c>
      <c r="L225" s="82">
        <v>13643</v>
      </c>
      <c r="M225" s="82">
        <v>47132</v>
      </c>
      <c r="N225" s="82">
        <v>13667</v>
      </c>
      <c r="O225" s="82">
        <v>14691</v>
      </c>
      <c r="P225" s="251">
        <v>90583</v>
      </c>
      <c r="Q225" s="82">
        <v>68223</v>
      </c>
      <c r="R225" s="82">
        <v>33758</v>
      </c>
      <c r="S225" s="82">
        <v>11937</v>
      </c>
      <c r="T225" s="82">
        <v>11807</v>
      </c>
      <c r="U225" s="82">
        <v>65464</v>
      </c>
      <c r="V225" s="82">
        <v>13198</v>
      </c>
      <c r="W225" s="82">
        <v>31339</v>
      </c>
      <c r="X225" s="82">
        <v>23448</v>
      </c>
      <c r="Y225" s="82">
        <v>15181</v>
      </c>
      <c r="Z225" s="82">
        <v>21920</v>
      </c>
      <c r="AA225" s="82">
        <v>37807</v>
      </c>
      <c r="AB225" s="82">
        <v>36499</v>
      </c>
      <c r="AC225" s="82">
        <v>10474</v>
      </c>
      <c r="AD225" s="82">
        <v>33192</v>
      </c>
      <c r="AE225" s="82">
        <v>4818</v>
      </c>
      <c r="AF225" s="82">
        <v>43074</v>
      </c>
      <c r="AG225" s="82">
        <v>18662</v>
      </c>
      <c r="AH225" s="82">
        <v>11574</v>
      </c>
      <c r="AI225" s="82">
        <v>953168</v>
      </c>
      <c r="AK225" s="82" t="s">
        <v>541</v>
      </c>
    </row>
    <row r="226" spans="1:37" x14ac:dyDescent="0.2">
      <c r="A226" s="254">
        <v>43160</v>
      </c>
      <c r="B226" s="82" t="s">
        <v>914</v>
      </c>
      <c r="C226" s="82">
        <v>15169</v>
      </c>
      <c r="D226" s="82">
        <v>39549</v>
      </c>
      <c r="E226" s="82">
        <v>11992</v>
      </c>
      <c r="F226" s="82">
        <v>6021</v>
      </c>
      <c r="G226" s="82">
        <v>33064</v>
      </c>
      <c r="H226" s="82">
        <v>9905</v>
      </c>
      <c r="I226" s="82">
        <v>14196</v>
      </c>
      <c r="J226" s="82">
        <v>38249</v>
      </c>
      <c r="K226" s="82">
        <v>113854</v>
      </c>
      <c r="L226" s="82">
        <v>13709</v>
      </c>
      <c r="M226" s="82">
        <v>47239</v>
      </c>
      <c r="N226" s="82">
        <v>13686</v>
      </c>
      <c r="O226" s="82">
        <v>14719</v>
      </c>
      <c r="P226" s="251">
        <v>90934</v>
      </c>
      <c r="Q226" s="82">
        <v>68602</v>
      </c>
      <c r="R226" s="82">
        <v>33895</v>
      </c>
      <c r="S226" s="82">
        <v>11945</v>
      </c>
      <c r="T226" s="82">
        <v>11834</v>
      </c>
      <c r="U226" s="82">
        <v>65693</v>
      </c>
      <c r="V226" s="82">
        <v>13195</v>
      </c>
      <c r="W226" s="82">
        <v>31471</v>
      </c>
      <c r="X226" s="82">
        <v>23560</v>
      </c>
      <c r="Y226" s="82">
        <v>15330</v>
      </c>
      <c r="Z226" s="82">
        <v>22012</v>
      </c>
      <c r="AA226" s="82">
        <v>38023</v>
      </c>
      <c r="AB226" s="82">
        <v>36668</v>
      </c>
      <c r="AC226" s="82">
        <v>10497</v>
      </c>
      <c r="AD226" s="82">
        <v>33344</v>
      </c>
      <c r="AE226" s="82">
        <v>4809</v>
      </c>
      <c r="AF226" s="82">
        <v>43164</v>
      </c>
      <c r="AG226" s="82">
        <v>18722</v>
      </c>
      <c r="AH226" s="82">
        <v>11602</v>
      </c>
      <c r="AI226" s="82">
        <v>956652</v>
      </c>
      <c r="AK226" s="82" t="s">
        <v>578</v>
      </c>
    </row>
    <row r="227" spans="1:37" x14ac:dyDescent="0.2">
      <c r="A227" s="254">
        <v>43191</v>
      </c>
      <c r="B227" s="82" t="s">
        <v>915</v>
      </c>
      <c r="C227" s="82">
        <v>15271</v>
      </c>
      <c r="D227" s="82">
        <v>39806</v>
      </c>
      <c r="E227" s="82">
        <v>12105</v>
      </c>
      <c r="F227" s="82">
        <v>6038</v>
      </c>
      <c r="G227" s="82">
        <v>33260</v>
      </c>
      <c r="H227" s="82">
        <v>9921</v>
      </c>
      <c r="I227" s="82">
        <v>14290</v>
      </c>
      <c r="J227" s="82">
        <v>38452</v>
      </c>
      <c r="K227" s="82">
        <v>114196</v>
      </c>
      <c r="L227" s="82">
        <v>13806</v>
      </c>
      <c r="M227" s="82">
        <v>47430</v>
      </c>
      <c r="N227" s="82">
        <v>13759</v>
      </c>
      <c r="O227" s="82">
        <v>14783</v>
      </c>
      <c r="P227" s="251">
        <v>91410</v>
      </c>
      <c r="Q227" s="82">
        <v>69059</v>
      </c>
      <c r="R227" s="82">
        <v>34055</v>
      </c>
      <c r="S227" s="82">
        <v>11991</v>
      </c>
      <c r="T227" s="82">
        <v>11910</v>
      </c>
      <c r="U227" s="82">
        <v>65994</v>
      </c>
      <c r="V227" s="82">
        <v>13276</v>
      </c>
      <c r="W227" s="82">
        <v>31640</v>
      </c>
      <c r="X227" s="82">
        <v>23704</v>
      </c>
      <c r="Y227" s="82">
        <v>15471</v>
      </c>
      <c r="Z227" s="82">
        <v>22048</v>
      </c>
      <c r="AA227" s="82">
        <v>38253</v>
      </c>
      <c r="AB227" s="82">
        <v>36772</v>
      </c>
      <c r="AC227" s="82">
        <v>10552</v>
      </c>
      <c r="AD227" s="82">
        <v>33513</v>
      </c>
      <c r="AE227" s="82">
        <v>4833</v>
      </c>
      <c r="AF227" s="82">
        <v>43317</v>
      </c>
      <c r="AG227" s="82">
        <v>18832</v>
      </c>
      <c r="AH227" s="82">
        <v>11666</v>
      </c>
      <c r="AI227" s="82">
        <v>961413</v>
      </c>
      <c r="AK227" s="82" t="s">
        <v>579</v>
      </c>
    </row>
    <row r="228" spans="1:37" x14ac:dyDescent="0.2">
      <c r="A228" s="254">
        <v>43221</v>
      </c>
      <c r="B228" s="82" t="s">
        <v>916</v>
      </c>
      <c r="C228" s="82">
        <v>15280</v>
      </c>
      <c r="D228" s="82">
        <v>40002</v>
      </c>
      <c r="E228" s="82">
        <v>12160</v>
      </c>
      <c r="F228" s="82">
        <v>6056</v>
      </c>
      <c r="G228" s="82">
        <v>33266</v>
      </c>
      <c r="H228" s="82">
        <v>9959</v>
      </c>
      <c r="I228" s="82">
        <v>14323</v>
      </c>
      <c r="J228" s="82">
        <v>38522</v>
      </c>
      <c r="K228" s="82">
        <v>114431</v>
      </c>
      <c r="L228" s="82">
        <v>13865</v>
      </c>
      <c r="M228" s="82">
        <v>47463</v>
      </c>
      <c r="N228" s="82">
        <v>13779</v>
      </c>
      <c r="O228" s="82">
        <v>14794</v>
      </c>
      <c r="P228" s="251">
        <v>91600</v>
      </c>
      <c r="Q228" s="82">
        <v>69304</v>
      </c>
      <c r="R228" s="82">
        <v>34175</v>
      </c>
      <c r="S228" s="82">
        <v>12056</v>
      </c>
      <c r="T228" s="82">
        <v>11965</v>
      </c>
      <c r="U228" s="82">
        <v>66059</v>
      </c>
      <c r="V228" s="82">
        <v>13274</v>
      </c>
      <c r="W228" s="82">
        <v>31703</v>
      </c>
      <c r="X228" s="82">
        <v>23790</v>
      </c>
      <c r="Y228" s="82">
        <v>15534</v>
      </c>
      <c r="Z228" s="82">
        <v>22100</v>
      </c>
      <c r="AA228" s="82">
        <v>38285</v>
      </c>
      <c r="AB228" s="82">
        <v>36873</v>
      </c>
      <c r="AC228" s="82">
        <v>10530</v>
      </c>
      <c r="AD228" s="82">
        <v>33602</v>
      </c>
      <c r="AE228" s="82">
        <v>4847</v>
      </c>
      <c r="AF228" s="82">
        <v>43427</v>
      </c>
      <c r="AG228" s="82">
        <v>18859</v>
      </c>
      <c r="AH228" s="82">
        <v>11705</v>
      </c>
      <c r="AI228" s="82">
        <v>963588</v>
      </c>
      <c r="AK228" s="82" t="s">
        <v>582</v>
      </c>
    </row>
    <row r="229" spans="1:37" x14ac:dyDescent="0.2">
      <c r="A229" s="254">
        <v>43252</v>
      </c>
      <c r="B229" s="82" t="s">
        <v>917</v>
      </c>
      <c r="C229" s="82">
        <v>15333</v>
      </c>
      <c r="D229" s="82">
        <v>40189</v>
      </c>
      <c r="E229" s="82">
        <v>12188</v>
      </c>
      <c r="F229" s="82">
        <v>6078</v>
      </c>
      <c r="G229" s="82">
        <v>33407</v>
      </c>
      <c r="H229" s="82">
        <v>10047</v>
      </c>
      <c r="I229" s="82">
        <v>14314</v>
      </c>
      <c r="J229" s="82">
        <v>38741</v>
      </c>
      <c r="K229" s="82">
        <v>114506</v>
      </c>
      <c r="L229" s="82">
        <v>13878</v>
      </c>
      <c r="M229" s="82">
        <v>47735</v>
      </c>
      <c r="N229" s="82">
        <v>13853</v>
      </c>
      <c r="O229" s="82">
        <v>14842</v>
      </c>
      <c r="P229" s="251">
        <v>91964</v>
      </c>
      <c r="Q229" s="82">
        <v>69681</v>
      </c>
      <c r="R229" s="82">
        <v>34342</v>
      </c>
      <c r="S229" s="82">
        <v>12100</v>
      </c>
      <c r="T229" s="82">
        <v>12051</v>
      </c>
      <c r="U229" s="82">
        <v>66291</v>
      </c>
      <c r="V229" s="82">
        <v>13323</v>
      </c>
      <c r="W229" s="82">
        <v>31796</v>
      </c>
      <c r="X229" s="82">
        <v>23924</v>
      </c>
      <c r="Y229" s="82">
        <v>15642</v>
      </c>
      <c r="Z229" s="82">
        <v>22071</v>
      </c>
      <c r="AA229" s="82">
        <v>38541</v>
      </c>
      <c r="AB229" s="82">
        <v>37022</v>
      </c>
      <c r="AC229" s="82">
        <v>10533</v>
      </c>
      <c r="AD229" s="82">
        <v>33621</v>
      </c>
      <c r="AE229" s="82">
        <v>4898</v>
      </c>
      <c r="AF229" s="82">
        <v>43555</v>
      </c>
      <c r="AG229" s="82">
        <v>18871</v>
      </c>
      <c r="AH229" s="82">
        <v>11745</v>
      </c>
      <c r="AI229" s="82">
        <v>967082</v>
      </c>
      <c r="AK229" s="82" t="s">
        <v>583</v>
      </c>
    </row>
    <row r="230" spans="1:37" x14ac:dyDescent="0.2">
      <c r="A230" s="254">
        <v>43282</v>
      </c>
      <c r="B230" s="82" t="s">
        <v>918</v>
      </c>
      <c r="C230" s="82">
        <v>15388</v>
      </c>
      <c r="D230" s="82">
        <v>40289</v>
      </c>
      <c r="E230" s="82">
        <v>12225</v>
      </c>
      <c r="F230" s="82">
        <v>6086</v>
      </c>
      <c r="G230" s="82">
        <v>33520</v>
      </c>
      <c r="H230" s="82">
        <v>10081</v>
      </c>
      <c r="I230" s="82">
        <v>14400</v>
      </c>
      <c r="J230" s="82">
        <v>38792</v>
      </c>
      <c r="K230" s="82">
        <v>114708</v>
      </c>
      <c r="L230" s="82">
        <v>13881</v>
      </c>
      <c r="M230" s="82">
        <v>48035</v>
      </c>
      <c r="N230" s="82">
        <v>13933</v>
      </c>
      <c r="O230" s="82">
        <v>14917</v>
      </c>
      <c r="P230" s="251">
        <v>92282</v>
      </c>
      <c r="Q230" s="82">
        <v>69854</v>
      </c>
      <c r="R230" s="82">
        <v>34438</v>
      </c>
      <c r="S230" s="82">
        <v>12087</v>
      </c>
      <c r="T230" s="82">
        <v>12104</v>
      </c>
      <c r="U230" s="82">
        <v>66519</v>
      </c>
      <c r="V230" s="82">
        <v>13351</v>
      </c>
      <c r="W230" s="82">
        <v>31853</v>
      </c>
      <c r="X230" s="82">
        <v>24006</v>
      </c>
      <c r="Y230" s="82">
        <v>15805</v>
      </c>
      <c r="Z230" s="82">
        <v>22135</v>
      </c>
      <c r="AA230" s="82">
        <v>38621</v>
      </c>
      <c r="AB230" s="82">
        <v>37092</v>
      </c>
      <c r="AC230" s="82">
        <v>10488</v>
      </c>
      <c r="AD230" s="82">
        <v>33695</v>
      </c>
      <c r="AE230" s="82">
        <v>4933</v>
      </c>
      <c r="AF230" s="82">
        <v>43442</v>
      </c>
      <c r="AG230" s="82">
        <v>18977</v>
      </c>
      <c r="AH230" s="82">
        <v>11762</v>
      </c>
      <c r="AI230" s="82">
        <v>969699</v>
      </c>
      <c r="AK230" s="82" t="s">
        <v>584</v>
      </c>
    </row>
    <row r="231" spans="1:37" x14ac:dyDescent="0.2">
      <c r="A231" s="254">
        <v>43313</v>
      </c>
      <c r="B231" s="82" t="s">
        <v>919</v>
      </c>
      <c r="C231" s="82">
        <v>15520</v>
      </c>
      <c r="D231" s="82">
        <v>40527</v>
      </c>
      <c r="E231" s="82">
        <v>12238</v>
      </c>
      <c r="F231" s="82">
        <v>6093</v>
      </c>
      <c r="G231" s="82">
        <v>33688</v>
      </c>
      <c r="H231" s="82">
        <v>10149</v>
      </c>
      <c r="I231" s="82">
        <v>14385</v>
      </c>
      <c r="J231" s="82">
        <v>38896</v>
      </c>
      <c r="K231" s="82">
        <v>115210</v>
      </c>
      <c r="L231" s="82">
        <v>13959</v>
      </c>
      <c r="M231" s="82">
        <v>48178</v>
      </c>
      <c r="N231" s="82">
        <v>13903</v>
      </c>
      <c r="O231" s="82">
        <v>15041</v>
      </c>
      <c r="P231" s="251">
        <v>92804</v>
      </c>
      <c r="Q231" s="82">
        <v>70267</v>
      </c>
      <c r="R231" s="82">
        <v>34581</v>
      </c>
      <c r="S231" s="82">
        <v>12167</v>
      </c>
      <c r="T231" s="82">
        <v>12188</v>
      </c>
      <c r="U231" s="82">
        <v>66855</v>
      </c>
      <c r="V231" s="82">
        <v>13415</v>
      </c>
      <c r="W231" s="82">
        <v>32008</v>
      </c>
      <c r="X231" s="82">
        <v>24161</v>
      </c>
      <c r="Y231" s="82">
        <v>15941</v>
      </c>
      <c r="Z231" s="82">
        <v>22259</v>
      </c>
      <c r="AA231" s="82">
        <v>38762</v>
      </c>
      <c r="AB231" s="82">
        <v>37222</v>
      </c>
      <c r="AC231" s="82">
        <v>10523</v>
      </c>
      <c r="AD231" s="82">
        <v>33765</v>
      </c>
      <c r="AE231" s="82">
        <v>4959</v>
      </c>
      <c r="AF231" s="82">
        <v>43607</v>
      </c>
      <c r="AG231" s="82">
        <v>19116</v>
      </c>
      <c r="AH231" s="82">
        <v>11809</v>
      </c>
      <c r="AI231" s="82">
        <v>974196</v>
      </c>
      <c r="AK231" s="82" t="s">
        <v>585</v>
      </c>
    </row>
    <row r="232" spans="1:37" x14ac:dyDescent="0.2">
      <c r="A232" s="254">
        <v>43344</v>
      </c>
      <c r="B232" s="82" t="s">
        <v>920</v>
      </c>
      <c r="C232" s="82">
        <v>15601</v>
      </c>
      <c r="D232" s="82">
        <v>40698</v>
      </c>
      <c r="E232" s="82">
        <v>12287</v>
      </c>
      <c r="F232" s="82">
        <v>6101</v>
      </c>
      <c r="G232" s="82">
        <v>33751</v>
      </c>
      <c r="H232" s="82">
        <v>10159</v>
      </c>
      <c r="I232" s="82">
        <v>14278</v>
      </c>
      <c r="J232" s="82">
        <v>39032</v>
      </c>
      <c r="K232" s="82">
        <v>115404</v>
      </c>
      <c r="L232" s="82">
        <v>14001</v>
      </c>
      <c r="M232" s="82">
        <v>48338</v>
      </c>
      <c r="N232" s="82">
        <v>13878</v>
      </c>
      <c r="O232" s="82">
        <v>15126</v>
      </c>
      <c r="P232" s="251">
        <v>93058</v>
      </c>
      <c r="Q232" s="82">
        <v>70578</v>
      </c>
      <c r="R232" s="82">
        <v>34756</v>
      </c>
      <c r="S232" s="82">
        <v>12192</v>
      </c>
      <c r="T232" s="82">
        <v>12253</v>
      </c>
      <c r="U232" s="82">
        <v>66935</v>
      </c>
      <c r="V232" s="82">
        <v>13479</v>
      </c>
      <c r="W232" s="82">
        <v>32100</v>
      </c>
      <c r="X232" s="82">
        <v>24215</v>
      </c>
      <c r="Y232" s="82">
        <v>16002</v>
      </c>
      <c r="Z232" s="82">
        <v>22300</v>
      </c>
      <c r="AA232" s="82">
        <v>38998</v>
      </c>
      <c r="AB232" s="82">
        <v>37355</v>
      </c>
      <c r="AC232" s="82">
        <v>10545</v>
      </c>
      <c r="AD232" s="82">
        <v>33866</v>
      </c>
      <c r="AE232" s="82">
        <v>4995</v>
      </c>
      <c r="AF232" s="82">
        <v>43737</v>
      </c>
      <c r="AG232" s="82">
        <v>19182</v>
      </c>
      <c r="AH232" s="82">
        <v>11775</v>
      </c>
      <c r="AI232" s="82">
        <v>976975</v>
      </c>
      <c r="AK232" s="82" t="s">
        <v>586</v>
      </c>
    </row>
    <row r="233" spans="1:37" x14ac:dyDescent="0.2">
      <c r="A233" s="254">
        <v>43374</v>
      </c>
      <c r="B233" s="82" t="s">
        <v>921</v>
      </c>
      <c r="C233" s="82">
        <v>15674</v>
      </c>
      <c r="D233" s="82">
        <v>40913</v>
      </c>
      <c r="E233" s="82">
        <v>12370</v>
      </c>
      <c r="F233" s="82">
        <v>6120</v>
      </c>
      <c r="G233" s="82">
        <v>33831</v>
      </c>
      <c r="H233" s="82">
        <v>10164</v>
      </c>
      <c r="I233" s="82">
        <v>14339</v>
      </c>
      <c r="J233" s="82">
        <v>39182</v>
      </c>
      <c r="K233" s="82">
        <v>115787</v>
      </c>
      <c r="L233" s="82">
        <v>14116</v>
      </c>
      <c r="M233" s="82">
        <v>48529</v>
      </c>
      <c r="N233" s="82">
        <v>13920</v>
      </c>
      <c r="O233" s="82">
        <v>15252</v>
      </c>
      <c r="P233" s="251">
        <v>93466</v>
      </c>
      <c r="Q233" s="82">
        <v>70878</v>
      </c>
      <c r="R233" s="82">
        <v>34917</v>
      </c>
      <c r="S233" s="82">
        <v>12251</v>
      </c>
      <c r="T233" s="82">
        <v>12300</v>
      </c>
      <c r="U233" s="82">
        <v>67171</v>
      </c>
      <c r="V233" s="82">
        <v>13532</v>
      </c>
      <c r="W233" s="82">
        <v>32213</v>
      </c>
      <c r="X233" s="82">
        <v>24432</v>
      </c>
      <c r="Y233" s="82">
        <v>16181</v>
      </c>
      <c r="Z233" s="82">
        <v>22419</v>
      </c>
      <c r="AA233" s="82">
        <v>39019</v>
      </c>
      <c r="AB233" s="82">
        <v>37549</v>
      </c>
      <c r="AC233" s="82">
        <v>10530</v>
      </c>
      <c r="AD233" s="82">
        <v>34006</v>
      </c>
      <c r="AE233" s="82">
        <v>5032</v>
      </c>
      <c r="AF233" s="82">
        <v>43919</v>
      </c>
      <c r="AG233" s="82">
        <v>19279</v>
      </c>
      <c r="AH233" s="82">
        <v>11772</v>
      </c>
      <c r="AI233" s="82">
        <v>981063</v>
      </c>
      <c r="AK233" s="82" t="s">
        <v>587</v>
      </c>
    </row>
    <row r="234" spans="1:37" x14ac:dyDescent="0.2">
      <c r="A234" s="254">
        <v>43405</v>
      </c>
      <c r="B234" s="82" t="s">
        <v>922</v>
      </c>
      <c r="C234" s="82">
        <v>15741</v>
      </c>
      <c r="D234" s="82">
        <v>40585</v>
      </c>
      <c r="E234" s="82">
        <v>12323</v>
      </c>
      <c r="F234" s="82">
        <v>6047</v>
      </c>
      <c r="G234" s="82">
        <v>33872</v>
      </c>
      <c r="H234" s="82">
        <v>10182</v>
      </c>
      <c r="I234" s="82">
        <v>14300</v>
      </c>
      <c r="J234" s="82">
        <v>39193</v>
      </c>
      <c r="K234" s="82">
        <v>115702</v>
      </c>
      <c r="L234" s="82">
        <v>14112</v>
      </c>
      <c r="M234" s="82">
        <v>48470</v>
      </c>
      <c r="N234" s="82">
        <v>13932</v>
      </c>
      <c r="O234" s="82">
        <v>15275</v>
      </c>
      <c r="P234" s="251">
        <v>93590</v>
      </c>
      <c r="Q234" s="82">
        <v>70964</v>
      </c>
      <c r="R234" s="82">
        <v>34957</v>
      </c>
      <c r="S234" s="82">
        <v>12203</v>
      </c>
      <c r="T234" s="82">
        <v>12257</v>
      </c>
      <c r="U234" s="82">
        <v>67324</v>
      </c>
      <c r="V234" s="82">
        <v>13624</v>
      </c>
      <c r="W234" s="82">
        <v>32234</v>
      </c>
      <c r="X234" s="82">
        <v>24497</v>
      </c>
      <c r="Y234" s="82">
        <v>16205</v>
      </c>
      <c r="Z234" s="82">
        <v>22425</v>
      </c>
      <c r="AA234" s="82">
        <v>39126</v>
      </c>
      <c r="AB234" s="82">
        <v>37532</v>
      </c>
      <c r="AC234" s="82">
        <v>10507</v>
      </c>
      <c r="AD234" s="82">
        <v>34021</v>
      </c>
      <c r="AE234" s="82">
        <v>5010</v>
      </c>
      <c r="AF234" s="82">
        <v>43887</v>
      </c>
      <c r="AG234" s="82">
        <v>19312</v>
      </c>
      <c r="AH234" s="82">
        <v>11746</v>
      </c>
      <c r="AI234" s="82">
        <v>981155</v>
      </c>
      <c r="AK234" s="82" t="s">
        <v>588</v>
      </c>
    </row>
    <row r="235" spans="1:37" x14ac:dyDescent="0.2">
      <c r="A235" s="254">
        <v>43435</v>
      </c>
      <c r="B235" s="82" t="s">
        <v>923</v>
      </c>
      <c r="C235" s="82">
        <v>15705</v>
      </c>
      <c r="D235" s="82">
        <v>40352</v>
      </c>
      <c r="E235" s="82">
        <v>12235</v>
      </c>
      <c r="F235" s="82">
        <v>6016</v>
      </c>
      <c r="G235" s="82">
        <v>33808</v>
      </c>
      <c r="H235" s="82">
        <v>10175</v>
      </c>
      <c r="I235" s="82">
        <v>14238</v>
      </c>
      <c r="J235" s="82">
        <v>39080</v>
      </c>
      <c r="K235" s="82">
        <v>115460</v>
      </c>
      <c r="L235" s="82">
        <v>14074</v>
      </c>
      <c r="M235" s="82">
        <v>48338</v>
      </c>
      <c r="N235" s="82">
        <v>13793</v>
      </c>
      <c r="O235" s="82">
        <v>15233</v>
      </c>
      <c r="P235" s="251">
        <v>93370</v>
      </c>
      <c r="Q235" s="82">
        <v>70722</v>
      </c>
      <c r="R235" s="82">
        <v>34932</v>
      </c>
      <c r="S235" s="82">
        <v>12152</v>
      </c>
      <c r="T235" s="82">
        <v>12202</v>
      </c>
      <c r="U235" s="82">
        <v>67189</v>
      </c>
      <c r="V235" s="82">
        <v>13562</v>
      </c>
      <c r="W235" s="82">
        <v>32165</v>
      </c>
      <c r="X235" s="82">
        <v>24451</v>
      </c>
      <c r="Y235" s="82">
        <v>16176</v>
      </c>
      <c r="Z235" s="82">
        <v>22356</v>
      </c>
      <c r="AA235" s="82">
        <v>39084</v>
      </c>
      <c r="AB235" s="82">
        <v>37479</v>
      </c>
      <c r="AC235" s="82">
        <v>10426</v>
      </c>
      <c r="AD235" s="82">
        <v>33907</v>
      </c>
      <c r="AE235" s="82">
        <v>4979</v>
      </c>
      <c r="AF235" s="82">
        <v>43672</v>
      </c>
      <c r="AG235" s="82">
        <v>19239</v>
      </c>
      <c r="AH235" s="82">
        <v>11707</v>
      </c>
      <c r="AI235" s="82">
        <v>978277</v>
      </c>
      <c r="AK235" s="82" t="s">
        <v>580</v>
      </c>
    </row>
    <row r="236" spans="1:37" x14ac:dyDescent="0.2">
      <c r="A236" s="254">
        <v>43466</v>
      </c>
      <c r="B236" s="82" t="s">
        <v>980</v>
      </c>
      <c r="C236" s="82">
        <v>15665</v>
      </c>
      <c r="D236" s="82">
        <v>40391</v>
      </c>
      <c r="E236" s="82">
        <v>12229</v>
      </c>
      <c r="F236" s="82">
        <v>6006</v>
      </c>
      <c r="G236" s="82">
        <v>33847</v>
      </c>
      <c r="H236" s="82">
        <v>10182</v>
      </c>
      <c r="I236" s="82">
        <v>14165</v>
      </c>
      <c r="J236" s="82">
        <v>39099</v>
      </c>
      <c r="K236" s="82">
        <v>115375</v>
      </c>
      <c r="L236" s="82">
        <v>14040</v>
      </c>
      <c r="M236" s="82">
        <v>48141</v>
      </c>
      <c r="N236" s="82">
        <v>13735</v>
      </c>
      <c r="O236" s="82">
        <v>15264</v>
      </c>
      <c r="P236" s="251">
        <v>93414</v>
      </c>
      <c r="Q236" s="82">
        <v>70803</v>
      </c>
      <c r="R236" s="82">
        <v>34828</v>
      </c>
      <c r="S236" s="82">
        <v>12086</v>
      </c>
      <c r="T236" s="82">
        <v>12125</v>
      </c>
      <c r="U236" s="82">
        <v>67243</v>
      </c>
      <c r="V236" s="82">
        <v>13478</v>
      </c>
      <c r="W236" s="82">
        <v>32159</v>
      </c>
      <c r="X236" s="82">
        <v>24537</v>
      </c>
      <c r="Y236" s="82">
        <v>16193</v>
      </c>
      <c r="Z236" s="82">
        <v>22396</v>
      </c>
      <c r="AA236" s="82">
        <v>39045</v>
      </c>
      <c r="AB236" s="82">
        <v>37387</v>
      </c>
      <c r="AC236" s="82">
        <v>10426</v>
      </c>
      <c r="AD236" s="82">
        <v>33848</v>
      </c>
      <c r="AE236" s="82">
        <v>4988</v>
      </c>
      <c r="AF236" s="82">
        <v>43526</v>
      </c>
      <c r="AG236" s="82">
        <v>19250</v>
      </c>
      <c r="AH236" s="82">
        <v>11635</v>
      </c>
      <c r="AI236" s="82">
        <v>977506</v>
      </c>
      <c r="AJ236" s="82">
        <v>2019</v>
      </c>
      <c r="AK236" s="82" t="s">
        <v>581</v>
      </c>
    </row>
    <row r="237" spans="1:37" x14ac:dyDescent="0.2">
      <c r="A237" s="254">
        <v>43497</v>
      </c>
      <c r="B237" s="82" t="s">
        <v>924</v>
      </c>
      <c r="C237" s="82">
        <v>15777</v>
      </c>
      <c r="D237" s="82">
        <v>40660</v>
      </c>
      <c r="E237" s="82">
        <v>12283</v>
      </c>
      <c r="F237" s="82">
        <v>6018</v>
      </c>
      <c r="G237" s="82">
        <v>33990</v>
      </c>
      <c r="H237" s="82">
        <v>10196</v>
      </c>
      <c r="I237" s="82">
        <v>14169</v>
      </c>
      <c r="J237" s="82">
        <v>39235</v>
      </c>
      <c r="K237" s="82">
        <v>115712</v>
      </c>
      <c r="L237" s="82">
        <v>14093</v>
      </c>
      <c r="M237" s="82">
        <v>48232</v>
      </c>
      <c r="N237" s="82">
        <v>13706</v>
      </c>
      <c r="O237" s="82">
        <v>15336</v>
      </c>
      <c r="P237" s="251">
        <v>93942</v>
      </c>
      <c r="Q237" s="82">
        <v>71118</v>
      </c>
      <c r="R237" s="82">
        <v>35000</v>
      </c>
      <c r="S237" s="82">
        <v>12114</v>
      </c>
      <c r="T237" s="82">
        <v>12185</v>
      </c>
      <c r="U237" s="82">
        <v>67562</v>
      </c>
      <c r="V237" s="82">
        <v>13522</v>
      </c>
      <c r="W237" s="82">
        <v>32249</v>
      </c>
      <c r="X237" s="82">
        <v>24693</v>
      </c>
      <c r="Y237" s="82">
        <v>16214</v>
      </c>
      <c r="Z237" s="82">
        <v>22458</v>
      </c>
      <c r="AA237" s="82">
        <v>39158</v>
      </c>
      <c r="AB237" s="82">
        <v>37431</v>
      </c>
      <c r="AC237" s="82">
        <v>10453</v>
      </c>
      <c r="AD237" s="82">
        <v>33901</v>
      </c>
      <c r="AE237" s="82">
        <v>5011</v>
      </c>
      <c r="AF237" s="82">
        <v>43587</v>
      </c>
      <c r="AG237" s="82">
        <v>19394</v>
      </c>
      <c r="AH237" s="82">
        <v>11692</v>
      </c>
      <c r="AI237" s="82">
        <v>981091</v>
      </c>
      <c r="AK237" s="82" t="s">
        <v>541</v>
      </c>
    </row>
    <row r="238" spans="1:37" x14ac:dyDescent="0.2">
      <c r="A238" s="254">
        <v>43525</v>
      </c>
      <c r="B238" s="82" t="s">
        <v>925</v>
      </c>
      <c r="C238" s="82">
        <v>15868</v>
      </c>
      <c r="D238" s="82">
        <v>40748</v>
      </c>
      <c r="E238" s="82">
        <v>12360</v>
      </c>
      <c r="F238" s="82">
        <v>6014</v>
      </c>
      <c r="G238" s="82">
        <v>34143</v>
      </c>
      <c r="H238" s="82">
        <v>10259</v>
      </c>
      <c r="I238" s="82">
        <v>14186</v>
      </c>
      <c r="J238" s="82">
        <v>39317</v>
      </c>
      <c r="K238" s="82">
        <v>115720</v>
      </c>
      <c r="L238" s="82">
        <v>14139</v>
      </c>
      <c r="M238" s="82">
        <v>48308</v>
      </c>
      <c r="N238" s="82">
        <v>13696</v>
      </c>
      <c r="O238" s="82">
        <v>15312</v>
      </c>
      <c r="P238" s="251">
        <v>94228</v>
      </c>
      <c r="Q238" s="82">
        <v>71332</v>
      </c>
      <c r="R238" s="82">
        <v>35093</v>
      </c>
      <c r="S238" s="82">
        <v>12122</v>
      </c>
      <c r="T238" s="82">
        <v>12267</v>
      </c>
      <c r="U238" s="82">
        <v>67620</v>
      </c>
      <c r="V238" s="82">
        <v>13538</v>
      </c>
      <c r="W238" s="82">
        <v>32301</v>
      </c>
      <c r="X238" s="82">
        <v>24712</v>
      </c>
      <c r="Y238" s="82">
        <v>16273</v>
      </c>
      <c r="Z238" s="82">
        <v>22489</v>
      </c>
      <c r="AA238" s="82">
        <v>39334</v>
      </c>
      <c r="AB238" s="82">
        <v>37547</v>
      </c>
      <c r="AC238" s="82">
        <v>10426</v>
      </c>
      <c r="AD238" s="82">
        <v>33789</v>
      </c>
      <c r="AE238" s="82">
        <v>5017</v>
      </c>
      <c r="AF238" s="82">
        <v>43590</v>
      </c>
      <c r="AG238" s="82">
        <v>19419</v>
      </c>
      <c r="AH238" s="82">
        <v>11733</v>
      </c>
      <c r="AI238" s="82">
        <v>982900</v>
      </c>
      <c r="AK238" s="82" t="s">
        <v>578</v>
      </c>
    </row>
    <row r="239" spans="1:37" x14ac:dyDescent="0.2">
      <c r="A239" s="254">
        <v>43556</v>
      </c>
      <c r="B239" s="82" t="s">
        <v>926</v>
      </c>
      <c r="C239" s="82">
        <v>15960</v>
      </c>
      <c r="D239" s="82">
        <v>41011</v>
      </c>
      <c r="E239" s="82">
        <v>12418</v>
      </c>
      <c r="F239" s="82">
        <v>6033</v>
      </c>
      <c r="G239" s="82">
        <v>34198</v>
      </c>
      <c r="H239" s="82">
        <v>10283</v>
      </c>
      <c r="I239" s="82">
        <v>14229</v>
      </c>
      <c r="J239" s="82">
        <v>39398</v>
      </c>
      <c r="K239" s="82">
        <v>115867</v>
      </c>
      <c r="L239" s="82">
        <v>14151</v>
      </c>
      <c r="M239" s="82">
        <v>48492</v>
      </c>
      <c r="N239" s="82">
        <v>13786</v>
      </c>
      <c r="O239" s="82">
        <v>15379</v>
      </c>
      <c r="P239" s="251">
        <v>94774</v>
      </c>
      <c r="Q239" s="82">
        <v>71485</v>
      </c>
      <c r="R239" s="82">
        <v>35213</v>
      </c>
      <c r="S239" s="82">
        <v>12151</v>
      </c>
      <c r="T239" s="82">
        <v>12328</v>
      </c>
      <c r="U239" s="82">
        <v>67905</v>
      </c>
      <c r="V239" s="82">
        <v>13607</v>
      </c>
      <c r="W239" s="82">
        <v>32435</v>
      </c>
      <c r="X239" s="82">
        <v>24830</v>
      </c>
      <c r="Y239" s="82">
        <v>16441</v>
      </c>
      <c r="Z239" s="82">
        <v>22556</v>
      </c>
      <c r="AA239" s="82">
        <v>39515</v>
      </c>
      <c r="AB239" s="82">
        <v>37712</v>
      </c>
      <c r="AC239" s="82">
        <v>10488</v>
      </c>
      <c r="AD239" s="82">
        <v>33806</v>
      </c>
      <c r="AE239" s="82">
        <v>5042</v>
      </c>
      <c r="AF239" s="82">
        <v>43679</v>
      </c>
      <c r="AG239" s="82">
        <v>19524</v>
      </c>
      <c r="AH239" s="82">
        <v>11786</v>
      </c>
      <c r="AI239" s="82">
        <v>986482</v>
      </c>
      <c r="AK239" s="82" t="s">
        <v>579</v>
      </c>
    </row>
    <row r="240" spans="1:37" x14ac:dyDescent="0.2">
      <c r="A240" s="254">
        <v>43586</v>
      </c>
      <c r="B240" s="82" t="s">
        <v>927</v>
      </c>
      <c r="C240" s="82">
        <v>15903</v>
      </c>
      <c r="D240" s="82">
        <v>41082</v>
      </c>
      <c r="E240" s="82">
        <v>12464</v>
      </c>
      <c r="F240" s="82">
        <v>6033</v>
      </c>
      <c r="G240" s="82">
        <v>34250</v>
      </c>
      <c r="H240" s="82">
        <v>10278</v>
      </c>
      <c r="I240" s="82">
        <v>14256</v>
      </c>
      <c r="J240" s="82">
        <v>39458</v>
      </c>
      <c r="K240" s="82">
        <v>116050</v>
      </c>
      <c r="L240" s="82">
        <v>14184</v>
      </c>
      <c r="M240" s="82">
        <v>48593</v>
      </c>
      <c r="N240" s="82">
        <v>13878</v>
      </c>
      <c r="O240" s="82">
        <v>15359</v>
      </c>
      <c r="P240" s="251">
        <v>95184</v>
      </c>
      <c r="Q240" s="82">
        <v>71695</v>
      </c>
      <c r="R240" s="82">
        <v>35284</v>
      </c>
      <c r="S240" s="82">
        <v>12179</v>
      </c>
      <c r="T240" s="82">
        <v>12313</v>
      </c>
      <c r="U240" s="82">
        <v>68060</v>
      </c>
      <c r="V240" s="82">
        <v>13647</v>
      </c>
      <c r="W240" s="82">
        <v>32543</v>
      </c>
      <c r="X240" s="82">
        <v>24845</v>
      </c>
      <c r="Y240" s="82">
        <v>16538</v>
      </c>
      <c r="Z240" s="82">
        <v>22503</v>
      </c>
      <c r="AA240" s="82">
        <v>39586</v>
      </c>
      <c r="AB240" s="82">
        <v>37840</v>
      </c>
      <c r="AC240" s="82">
        <v>10483</v>
      </c>
      <c r="AD240" s="82">
        <v>33945</v>
      </c>
      <c r="AE240" s="82">
        <v>5066</v>
      </c>
      <c r="AF240" s="82">
        <v>43632</v>
      </c>
      <c r="AG240" s="82">
        <v>19553</v>
      </c>
      <c r="AH240" s="82">
        <v>11804</v>
      </c>
      <c r="AI240" s="82">
        <v>988488</v>
      </c>
      <c r="AK240" s="82" t="s">
        <v>582</v>
      </c>
    </row>
    <row r="241" spans="1:37" x14ac:dyDescent="0.2">
      <c r="A241" s="254">
        <v>43617</v>
      </c>
      <c r="B241" s="82" t="s">
        <v>928</v>
      </c>
      <c r="C241" s="82">
        <v>15927</v>
      </c>
      <c r="D241" s="82">
        <v>40988</v>
      </c>
      <c r="E241" s="82">
        <v>12528</v>
      </c>
      <c r="F241" s="82">
        <v>6015</v>
      </c>
      <c r="G241" s="82">
        <v>34338</v>
      </c>
      <c r="H241" s="82">
        <v>10353</v>
      </c>
      <c r="I241" s="82">
        <v>14329</v>
      </c>
      <c r="J241" s="82">
        <v>39509</v>
      </c>
      <c r="K241" s="82">
        <v>116159</v>
      </c>
      <c r="L241" s="82">
        <v>14178</v>
      </c>
      <c r="M241" s="82">
        <v>48733</v>
      </c>
      <c r="N241" s="82">
        <v>13913</v>
      </c>
      <c r="O241" s="82">
        <v>15409</v>
      </c>
      <c r="P241" s="251">
        <v>95497</v>
      </c>
      <c r="Q241" s="82">
        <v>71868</v>
      </c>
      <c r="R241" s="82">
        <v>35453</v>
      </c>
      <c r="S241" s="82">
        <v>12206</v>
      </c>
      <c r="T241" s="82">
        <v>12429</v>
      </c>
      <c r="U241" s="82">
        <v>68241</v>
      </c>
      <c r="V241" s="82">
        <v>13754</v>
      </c>
      <c r="W241" s="82">
        <v>32670</v>
      </c>
      <c r="X241" s="82">
        <v>24970</v>
      </c>
      <c r="Y241" s="82">
        <v>16651</v>
      </c>
      <c r="Z241" s="82">
        <v>22644</v>
      </c>
      <c r="AA241" s="82">
        <v>39813</v>
      </c>
      <c r="AB241" s="82">
        <v>38003</v>
      </c>
      <c r="AC241" s="82">
        <v>10485</v>
      </c>
      <c r="AD241" s="82">
        <v>33949</v>
      </c>
      <c r="AE241" s="82">
        <v>5082</v>
      </c>
      <c r="AF241" s="82">
        <v>43749</v>
      </c>
      <c r="AG241" s="82">
        <v>19589</v>
      </c>
      <c r="AH241" s="82">
        <v>11854</v>
      </c>
      <c r="AI241" s="82">
        <v>991286</v>
      </c>
      <c r="AK241" s="82" t="s">
        <v>583</v>
      </c>
    </row>
    <row r="242" spans="1:37" x14ac:dyDescent="0.2">
      <c r="A242" s="254">
        <v>43647</v>
      </c>
      <c r="B242" s="82" t="s">
        <v>929</v>
      </c>
      <c r="C242" s="82">
        <v>15950</v>
      </c>
      <c r="D242" s="82">
        <v>41186</v>
      </c>
      <c r="E242" s="82">
        <v>12562</v>
      </c>
      <c r="F242" s="82">
        <v>6019</v>
      </c>
      <c r="G242" s="82">
        <v>34392</v>
      </c>
      <c r="H242" s="82">
        <v>10407</v>
      </c>
      <c r="I242" s="82">
        <v>14364</v>
      </c>
      <c r="J242" s="82">
        <v>39529</v>
      </c>
      <c r="K242" s="82">
        <v>116459</v>
      </c>
      <c r="L242" s="82">
        <v>14140</v>
      </c>
      <c r="M242" s="82">
        <v>48802</v>
      </c>
      <c r="N242" s="82">
        <v>13904</v>
      </c>
      <c r="O242" s="82">
        <v>15465</v>
      </c>
      <c r="P242" s="251">
        <v>95833</v>
      </c>
      <c r="Q242" s="82">
        <v>71961</v>
      </c>
      <c r="R242" s="82">
        <v>35614</v>
      </c>
      <c r="S242" s="82">
        <v>12191</v>
      </c>
      <c r="T242" s="82">
        <v>12480</v>
      </c>
      <c r="U242" s="82">
        <v>68407</v>
      </c>
      <c r="V242" s="82">
        <v>13807</v>
      </c>
      <c r="W242" s="82">
        <v>32850</v>
      </c>
      <c r="X242" s="82">
        <v>25042</v>
      </c>
      <c r="Y242" s="82">
        <v>16758</v>
      </c>
      <c r="Z242" s="82">
        <v>22758</v>
      </c>
      <c r="AA242" s="82">
        <v>39854</v>
      </c>
      <c r="AB242" s="82">
        <v>38161</v>
      </c>
      <c r="AC242" s="82">
        <v>10479</v>
      </c>
      <c r="AD242" s="82">
        <v>33993</v>
      </c>
      <c r="AE242" s="82">
        <v>5111</v>
      </c>
      <c r="AF242" s="82">
        <v>43770</v>
      </c>
      <c r="AG242" s="82">
        <v>19689</v>
      </c>
      <c r="AH242" s="82">
        <v>11843</v>
      </c>
      <c r="AI242" s="82">
        <v>993780</v>
      </c>
      <c r="AK242" s="82" t="s">
        <v>584</v>
      </c>
    </row>
    <row r="243" spans="1:37" x14ac:dyDescent="0.2">
      <c r="A243" s="254">
        <v>43678</v>
      </c>
      <c r="B243" s="82" t="s">
        <v>930</v>
      </c>
      <c r="C243" s="82">
        <v>15950</v>
      </c>
      <c r="D243" s="82">
        <v>41192</v>
      </c>
      <c r="E243" s="82">
        <v>12610</v>
      </c>
      <c r="F243" s="82">
        <v>6014</v>
      </c>
      <c r="G243" s="82">
        <v>34488</v>
      </c>
      <c r="H243" s="82">
        <v>10429</v>
      </c>
      <c r="I243" s="82">
        <v>14376</v>
      </c>
      <c r="J243" s="82">
        <v>39565</v>
      </c>
      <c r="K243" s="82">
        <v>116824</v>
      </c>
      <c r="L243" s="82">
        <v>14156</v>
      </c>
      <c r="M243" s="82">
        <v>48894</v>
      </c>
      <c r="N243" s="82">
        <v>13900</v>
      </c>
      <c r="O243" s="82">
        <v>15504</v>
      </c>
      <c r="P243" s="251">
        <v>96210</v>
      </c>
      <c r="Q243" s="82">
        <v>72134</v>
      </c>
      <c r="R243" s="82">
        <v>35764</v>
      </c>
      <c r="S243" s="82">
        <v>12241</v>
      </c>
      <c r="T243" s="82">
        <v>12580</v>
      </c>
      <c r="U243" s="82">
        <v>68437</v>
      </c>
      <c r="V243" s="82">
        <v>13865</v>
      </c>
      <c r="W243" s="82">
        <v>33063</v>
      </c>
      <c r="X243" s="82">
        <v>25281</v>
      </c>
      <c r="Y243" s="82">
        <v>16836</v>
      </c>
      <c r="Z243" s="82">
        <v>22787</v>
      </c>
      <c r="AA243" s="82">
        <v>39995</v>
      </c>
      <c r="AB243" s="82">
        <v>38173</v>
      </c>
      <c r="AC243" s="82">
        <v>10533</v>
      </c>
      <c r="AD243" s="82">
        <v>34070</v>
      </c>
      <c r="AE243" s="82">
        <v>5187</v>
      </c>
      <c r="AF243" s="82">
        <v>43827</v>
      </c>
      <c r="AG243" s="82">
        <v>19687</v>
      </c>
      <c r="AH243" s="82">
        <v>11847</v>
      </c>
      <c r="AI243" s="82">
        <v>996419</v>
      </c>
      <c r="AK243" s="82" t="s">
        <v>585</v>
      </c>
    </row>
    <row r="244" spans="1:37" x14ac:dyDescent="0.2">
      <c r="A244" s="254">
        <v>43709</v>
      </c>
      <c r="B244" s="82" t="s">
        <v>931</v>
      </c>
      <c r="C244" s="82">
        <v>16005</v>
      </c>
      <c r="D244" s="82">
        <v>41068</v>
      </c>
      <c r="E244" s="82">
        <v>12643</v>
      </c>
      <c r="F244" s="82">
        <v>6028</v>
      </c>
      <c r="G244" s="82">
        <v>34522</v>
      </c>
      <c r="H244" s="82">
        <v>10436</v>
      </c>
      <c r="I244" s="82">
        <v>14386</v>
      </c>
      <c r="J244" s="82">
        <v>39637</v>
      </c>
      <c r="K244" s="82">
        <v>117073</v>
      </c>
      <c r="L244" s="82">
        <v>14172</v>
      </c>
      <c r="M244" s="82">
        <v>48828</v>
      </c>
      <c r="N244" s="82">
        <v>13927</v>
      </c>
      <c r="O244" s="82">
        <v>15575</v>
      </c>
      <c r="P244" s="251">
        <v>96528</v>
      </c>
      <c r="Q244" s="82">
        <v>72194</v>
      </c>
      <c r="R244" s="82">
        <v>35800</v>
      </c>
      <c r="S244" s="82">
        <v>12228</v>
      </c>
      <c r="T244" s="82">
        <v>12608</v>
      </c>
      <c r="U244" s="82">
        <v>68560</v>
      </c>
      <c r="V244" s="82">
        <v>13942</v>
      </c>
      <c r="W244" s="82">
        <v>33169</v>
      </c>
      <c r="X244" s="82">
        <v>25493</v>
      </c>
      <c r="Y244" s="82">
        <v>16922</v>
      </c>
      <c r="Z244" s="82">
        <v>22892</v>
      </c>
      <c r="AA244" s="82">
        <v>40116</v>
      </c>
      <c r="AB244" s="82">
        <v>38221</v>
      </c>
      <c r="AC244" s="82">
        <v>10575</v>
      </c>
      <c r="AD244" s="82">
        <v>34007</v>
      </c>
      <c r="AE244" s="82">
        <v>5211</v>
      </c>
      <c r="AF244" s="82">
        <v>43918</v>
      </c>
      <c r="AG244" s="82">
        <v>19679</v>
      </c>
      <c r="AH244" s="82">
        <v>11895</v>
      </c>
      <c r="AI244" s="82">
        <v>998258</v>
      </c>
      <c r="AK244" s="82" t="s">
        <v>586</v>
      </c>
    </row>
    <row r="245" spans="1:37" x14ac:dyDescent="0.2">
      <c r="A245" s="254">
        <v>43739</v>
      </c>
      <c r="B245" s="82" t="s">
        <v>932</v>
      </c>
      <c r="C245" s="82">
        <v>16131</v>
      </c>
      <c r="D245" s="82">
        <v>41325</v>
      </c>
      <c r="E245" s="82">
        <v>12738</v>
      </c>
      <c r="F245" s="82">
        <v>6033</v>
      </c>
      <c r="G245" s="82">
        <v>34546</v>
      </c>
      <c r="H245" s="82">
        <v>10502</v>
      </c>
      <c r="I245" s="82">
        <v>14494</v>
      </c>
      <c r="J245" s="82">
        <v>39746</v>
      </c>
      <c r="K245" s="82">
        <v>117496</v>
      </c>
      <c r="L245" s="82">
        <v>14274</v>
      </c>
      <c r="M245" s="82">
        <v>48907</v>
      </c>
      <c r="N245" s="82">
        <v>14008</v>
      </c>
      <c r="O245" s="82">
        <v>15705</v>
      </c>
      <c r="P245" s="251">
        <v>97149</v>
      </c>
      <c r="Q245" s="82">
        <v>72544</v>
      </c>
      <c r="R245" s="82">
        <v>35996</v>
      </c>
      <c r="S245" s="82">
        <v>12275</v>
      </c>
      <c r="T245" s="82">
        <v>12745</v>
      </c>
      <c r="U245" s="82">
        <v>68863</v>
      </c>
      <c r="V245" s="82">
        <v>14024</v>
      </c>
      <c r="W245" s="82">
        <v>33387</v>
      </c>
      <c r="X245" s="82">
        <v>25639</v>
      </c>
      <c r="Y245" s="82">
        <v>17047</v>
      </c>
      <c r="Z245" s="82">
        <v>22995</v>
      </c>
      <c r="AA245" s="82">
        <v>40420</v>
      </c>
      <c r="AB245" s="82">
        <v>38273</v>
      </c>
      <c r="AC245" s="82">
        <v>10663</v>
      </c>
      <c r="AD245" s="82">
        <v>34147</v>
      </c>
      <c r="AE245" s="82">
        <v>5231</v>
      </c>
      <c r="AF245" s="82">
        <v>44002</v>
      </c>
      <c r="AG245" s="82">
        <v>19757</v>
      </c>
      <c r="AH245" s="82">
        <v>11984</v>
      </c>
      <c r="AI245" s="82">
        <v>1003046</v>
      </c>
      <c r="AK245" s="82" t="s">
        <v>587</v>
      </c>
    </row>
    <row r="246" spans="1:37" x14ac:dyDescent="0.2">
      <c r="A246" s="254">
        <v>43770</v>
      </c>
      <c r="B246" s="82" t="s">
        <v>933</v>
      </c>
      <c r="C246" s="82">
        <v>16145</v>
      </c>
      <c r="D246" s="82">
        <v>41485</v>
      </c>
      <c r="E246" s="82">
        <v>12794</v>
      </c>
      <c r="F246" s="82">
        <v>5976</v>
      </c>
      <c r="G246" s="82">
        <v>34496</v>
      </c>
      <c r="H246" s="82">
        <v>10503</v>
      </c>
      <c r="I246" s="82">
        <v>14454</v>
      </c>
      <c r="J246" s="82">
        <v>39790</v>
      </c>
      <c r="K246" s="82">
        <v>117624</v>
      </c>
      <c r="L246" s="82">
        <v>14267</v>
      </c>
      <c r="M246" s="82">
        <v>48774</v>
      </c>
      <c r="N246" s="82">
        <v>13999</v>
      </c>
      <c r="O246" s="82">
        <v>15726</v>
      </c>
      <c r="P246" s="251">
        <v>97410</v>
      </c>
      <c r="Q246" s="82">
        <v>72679</v>
      </c>
      <c r="R246" s="82">
        <v>36102</v>
      </c>
      <c r="S246" s="82">
        <v>12269</v>
      </c>
      <c r="T246" s="82">
        <v>12782</v>
      </c>
      <c r="U246" s="82">
        <v>68997</v>
      </c>
      <c r="V246" s="82">
        <v>14129</v>
      </c>
      <c r="W246" s="82">
        <v>33456</v>
      </c>
      <c r="X246" s="82">
        <v>25679</v>
      </c>
      <c r="Y246" s="82">
        <v>17068</v>
      </c>
      <c r="Z246" s="82">
        <v>23005</v>
      </c>
      <c r="AA246" s="82">
        <v>40518</v>
      </c>
      <c r="AB246" s="82">
        <v>38090</v>
      </c>
      <c r="AC246" s="82">
        <v>10655</v>
      </c>
      <c r="AD246" s="82">
        <v>34165</v>
      </c>
      <c r="AE246" s="82">
        <v>5260</v>
      </c>
      <c r="AF246" s="82">
        <v>44036</v>
      </c>
      <c r="AG246" s="82">
        <v>19786</v>
      </c>
      <c r="AH246" s="82">
        <v>11980</v>
      </c>
      <c r="AI246" s="82">
        <v>1004099</v>
      </c>
      <c r="AK246" s="82" t="s">
        <v>588</v>
      </c>
    </row>
    <row r="247" spans="1:37" x14ac:dyDescent="0.2">
      <c r="A247" s="254">
        <v>43800</v>
      </c>
      <c r="B247" s="82" t="s">
        <v>934</v>
      </c>
      <c r="C247" s="82">
        <v>16102</v>
      </c>
      <c r="D247" s="82">
        <v>41193</v>
      </c>
      <c r="E247" s="82">
        <v>12718</v>
      </c>
      <c r="F247" s="82">
        <v>5954</v>
      </c>
      <c r="G247" s="82">
        <v>34423</v>
      </c>
      <c r="H247" s="82">
        <v>10523</v>
      </c>
      <c r="I247" s="82">
        <v>14418</v>
      </c>
      <c r="J247" s="82">
        <v>39728</v>
      </c>
      <c r="K247" s="82">
        <v>117463</v>
      </c>
      <c r="L247" s="82">
        <v>14178</v>
      </c>
      <c r="M247" s="82">
        <v>48574</v>
      </c>
      <c r="N247" s="82">
        <v>13934</v>
      </c>
      <c r="O247" s="82">
        <v>15696</v>
      </c>
      <c r="P247" s="251">
        <v>97390</v>
      </c>
      <c r="Q247" s="82">
        <v>72401</v>
      </c>
      <c r="R247" s="82">
        <v>36095</v>
      </c>
      <c r="S247" s="82">
        <v>12216</v>
      </c>
      <c r="T247" s="82">
        <v>12743</v>
      </c>
      <c r="U247" s="82">
        <v>68877</v>
      </c>
      <c r="V247" s="82">
        <v>14034</v>
      </c>
      <c r="W247" s="82">
        <v>33355</v>
      </c>
      <c r="X247" s="82">
        <v>25663</v>
      </c>
      <c r="Y247" s="82">
        <v>17059</v>
      </c>
      <c r="Z247" s="82">
        <v>23003</v>
      </c>
      <c r="AA247" s="82">
        <v>40500</v>
      </c>
      <c r="AB247" s="82">
        <v>38042</v>
      </c>
      <c r="AC247" s="82">
        <v>10607</v>
      </c>
      <c r="AD247" s="82">
        <v>34140</v>
      </c>
      <c r="AE247" s="82">
        <v>5232</v>
      </c>
      <c r="AF247" s="82">
        <v>43793</v>
      </c>
      <c r="AG247" s="82">
        <v>19819</v>
      </c>
      <c r="AH247" s="82">
        <v>11920</v>
      </c>
      <c r="AI247" s="82">
        <v>1001793</v>
      </c>
      <c r="AK247" s="82" t="s">
        <v>580</v>
      </c>
    </row>
    <row r="248" spans="1:37" x14ac:dyDescent="0.2">
      <c r="A248" s="254">
        <v>43831</v>
      </c>
      <c r="B248" s="82" t="s">
        <v>981</v>
      </c>
      <c r="C248" s="82">
        <v>16089</v>
      </c>
      <c r="D248" s="82">
        <v>41127</v>
      </c>
      <c r="E248" s="82">
        <v>12690</v>
      </c>
      <c r="F248" s="82">
        <v>5939</v>
      </c>
      <c r="G248" s="82">
        <v>34387</v>
      </c>
      <c r="H248" s="82">
        <v>10544</v>
      </c>
      <c r="I248" s="82">
        <v>14286</v>
      </c>
      <c r="J248" s="82">
        <v>39731</v>
      </c>
      <c r="K248" s="82">
        <v>117736</v>
      </c>
      <c r="L248" s="82">
        <v>14182</v>
      </c>
      <c r="M248" s="82">
        <v>48487</v>
      </c>
      <c r="N248" s="82">
        <v>13823</v>
      </c>
      <c r="O248" s="82">
        <v>15637</v>
      </c>
      <c r="P248" s="251">
        <v>97293</v>
      </c>
      <c r="Q248" s="82">
        <v>72242</v>
      </c>
      <c r="R248" s="82">
        <v>36056</v>
      </c>
      <c r="S248" s="82">
        <v>12182</v>
      </c>
      <c r="T248" s="82">
        <v>12755</v>
      </c>
      <c r="U248" s="82">
        <v>69003</v>
      </c>
      <c r="V248" s="82">
        <v>13933</v>
      </c>
      <c r="W248" s="82">
        <v>33247</v>
      </c>
      <c r="X248" s="82">
        <v>25744</v>
      </c>
      <c r="Y248" s="82">
        <v>17124</v>
      </c>
      <c r="Z248" s="82">
        <v>22980</v>
      </c>
      <c r="AA248" s="82">
        <v>40522</v>
      </c>
      <c r="AB248" s="82">
        <v>37863</v>
      </c>
      <c r="AC248" s="82">
        <v>10537</v>
      </c>
      <c r="AD248" s="82">
        <v>34148</v>
      </c>
      <c r="AE248" s="82">
        <v>5207</v>
      </c>
      <c r="AF248" s="82">
        <v>43661</v>
      </c>
      <c r="AG248" s="82">
        <v>19862</v>
      </c>
      <c r="AH248" s="82">
        <v>11878</v>
      </c>
      <c r="AI248" s="82">
        <v>1000895</v>
      </c>
      <c r="AJ248" s="82">
        <v>2020</v>
      </c>
      <c r="AK248" s="82" t="s">
        <v>581</v>
      </c>
    </row>
    <row r="249" spans="1:37" x14ac:dyDescent="0.2">
      <c r="A249" s="254">
        <v>43862</v>
      </c>
      <c r="B249" s="82" t="s">
        <v>935</v>
      </c>
      <c r="C249" s="82">
        <v>16120</v>
      </c>
      <c r="D249" s="82">
        <v>41311</v>
      </c>
      <c r="E249" s="82">
        <v>12777</v>
      </c>
      <c r="F249" s="82">
        <v>5954</v>
      </c>
      <c r="G249" s="82">
        <v>34477</v>
      </c>
      <c r="H249" s="82">
        <v>10661</v>
      </c>
      <c r="I249" s="82">
        <v>14305</v>
      </c>
      <c r="J249" s="82">
        <v>39935</v>
      </c>
      <c r="K249" s="82">
        <v>118417</v>
      </c>
      <c r="L249" s="82">
        <v>14275</v>
      </c>
      <c r="M249" s="82">
        <v>48624</v>
      </c>
      <c r="N249" s="82">
        <v>13860</v>
      </c>
      <c r="O249" s="82">
        <v>15747</v>
      </c>
      <c r="P249" s="251">
        <v>97837</v>
      </c>
      <c r="Q249" s="82">
        <v>72451</v>
      </c>
      <c r="R249" s="82">
        <v>36186</v>
      </c>
      <c r="S249" s="82">
        <v>12266</v>
      </c>
      <c r="T249" s="82">
        <v>12822</v>
      </c>
      <c r="U249" s="82">
        <v>69140</v>
      </c>
      <c r="V249" s="82">
        <v>13991</v>
      </c>
      <c r="W249" s="82">
        <v>33422</v>
      </c>
      <c r="X249" s="82">
        <v>25945</v>
      </c>
      <c r="Y249" s="82">
        <v>17259</v>
      </c>
      <c r="Z249" s="82">
        <v>23086</v>
      </c>
      <c r="AA249" s="82">
        <v>40696</v>
      </c>
      <c r="AB249" s="82">
        <v>38010</v>
      </c>
      <c r="AC249" s="82">
        <v>10591</v>
      </c>
      <c r="AD249" s="82">
        <v>34305</v>
      </c>
      <c r="AE249" s="82">
        <v>5240</v>
      </c>
      <c r="AF249" s="82">
        <v>43818</v>
      </c>
      <c r="AG249" s="82">
        <v>19885</v>
      </c>
      <c r="AH249" s="82">
        <v>11934</v>
      </c>
      <c r="AI249" s="82">
        <v>1005347</v>
      </c>
      <c r="AK249" s="82" t="s">
        <v>541</v>
      </c>
    </row>
    <row r="250" spans="1:37" x14ac:dyDescent="0.2">
      <c r="A250" s="254">
        <v>43891</v>
      </c>
      <c r="B250" s="82" t="s">
        <v>936</v>
      </c>
      <c r="C250" s="82">
        <v>16126</v>
      </c>
      <c r="D250" s="82">
        <v>41472</v>
      </c>
      <c r="E250" s="82">
        <v>12773</v>
      </c>
      <c r="F250" s="82">
        <v>5961</v>
      </c>
      <c r="G250" s="82">
        <v>34492</v>
      </c>
      <c r="H250" s="82">
        <v>10719</v>
      </c>
      <c r="I250" s="82">
        <v>14304</v>
      </c>
      <c r="J250" s="82">
        <v>40033</v>
      </c>
      <c r="K250" s="82">
        <v>118835</v>
      </c>
      <c r="L250" s="82">
        <v>14320</v>
      </c>
      <c r="M250" s="82">
        <v>48599</v>
      </c>
      <c r="N250" s="82">
        <v>13895</v>
      </c>
      <c r="O250" s="82">
        <v>15743</v>
      </c>
      <c r="P250" s="251">
        <v>98367</v>
      </c>
      <c r="Q250" s="82">
        <v>72590</v>
      </c>
      <c r="R250" s="82">
        <v>36257</v>
      </c>
      <c r="S250" s="82">
        <v>12306</v>
      </c>
      <c r="T250" s="82">
        <v>12828</v>
      </c>
      <c r="U250" s="82">
        <v>69395</v>
      </c>
      <c r="V250" s="82">
        <v>14001</v>
      </c>
      <c r="W250" s="82">
        <v>33470</v>
      </c>
      <c r="X250" s="82">
        <v>26071</v>
      </c>
      <c r="Y250" s="82">
        <v>17267</v>
      </c>
      <c r="Z250" s="82">
        <v>23094</v>
      </c>
      <c r="AA250" s="82">
        <v>40775</v>
      </c>
      <c r="AB250" s="82">
        <v>38045</v>
      </c>
      <c r="AC250" s="82">
        <v>10643</v>
      </c>
      <c r="AD250" s="82">
        <v>34279</v>
      </c>
      <c r="AE250" s="82">
        <v>5234</v>
      </c>
      <c r="AF250" s="82">
        <v>43925</v>
      </c>
      <c r="AG250" s="82">
        <v>20001</v>
      </c>
      <c r="AH250" s="82">
        <v>11931</v>
      </c>
      <c r="AI250" s="82">
        <v>1007751</v>
      </c>
      <c r="AK250" s="82" t="s">
        <v>578</v>
      </c>
    </row>
    <row r="251" spans="1:37" x14ac:dyDescent="0.2">
      <c r="A251" s="254">
        <v>43922</v>
      </c>
      <c r="B251" s="82" t="s">
        <v>937</v>
      </c>
      <c r="C251" s="82">
        <v>16028</v>
      </c>
      <c r="D251" s="82">
        <v>41132</v>
      </c>
      <c r="E251" s="82">
        <v>12587</v>
      </c>
      <c r="F251" s="82">
        <v>5935</v>
      </c>
      <c r="G251" s="82">
        <v>34298</v>
      </c>
      <c r="H251" s="82">
        <v>10679</v>
      </c>
      <c r="I251" s="82">
        <v>14277</v>
      </c>
      <c r="J251" s="82">
        <v>39876</v>
      </c>
      <c r="K251" s="82">
        <v>118394</v>
      </c>
      <c r="L251" s="82">
        <v>14245</v>
      </c>
      <c r="M251" s="82">
        <v>48197</v>
      </c>
      <c r="N251" s="82">
        <v>13832</v>
      </c>
      <c r="O251" s="82">
        <v>15591</v>
      </c>
      <c r="P251" s="251">
        <v>97741</v>
      </c>
      <c r="Q251" s="82">
        <v>72249</v>
      </c>
      <c r="R251" s="82">
        <v>36156</v>
      </c>
      <c r="S251" s="82">
        <v>12188</v>
      </c>
      <c r="T251" s="82">
        <v>12691</v>
      </c>
      <c r="U251" s="82">
        <v>68958</v>
      </c>
      <c r="V251" s="82">
        <v>13877</v>
      </c>
      <c r="W251" s="82">
        <v>33120</v>
      </c>
      <c r="X251" s="82">
        <v>25834</v>
      </c>
      <c r="Y251" s="82">
        <v>16843</v>
      </c>
      <c r="Z251" s="82">
        <v>22951</v>
      </c>
      <c r="AA251" s="82">
        <v>40504</v>
      </c>
      <c r="AB251" s="82">
        <v>37854</v>
      </c>
      <c r="AC251" s="82">
        <v>10625</v>
      </c>
      <c r="AD251" s="82">
        <v>34120</v>
      </c>
      <c r="AE251" s="82">
        <v>5191</v>
      </c>
      <c r="AF251" s="82">
        <v>43542</v>
      </c>
      <c r="AG251" s="82">
        <v>19728</v>
      </c>
      <c r="AH251" s="82">
        <v>11819</v>
      </c>
      <c r="AI251" s="82">
        <v>1001062</v>
      </c>
      <c r="AK251" s="82" t="s">
        <v>579</v>
      </c>
    </row>
    <row r="252" spans="1:37" x14ac:dyDescent="0.2">
      <c r="A252" s="254">
        <v>43952</v>
      </c>
      <c r="B252" s="82" t="s">
        <v>938</v>
      </c>
      <c r="C252" s="82">
        <v>15950</v>
      </c>
      <c r="D252" s="82">
        <v>40992</v>
      </c>
      <c r="E252" s="82">
        <v>12493</v>
      </c>
      <c r="F252" s="82">
        <v>5908</v>
      </c>
      <c r="G252" s="82">
        <v>34180</v>
      </c>
      <c r="H252" s="82">
        <v>10634</v>
      </c>
      <c r="I252" s="82">
        <v>14285</v>
      </c>
      <c r="J252" s="82">
        <v>39760</v>
      </c>
      <c r="K252" s="82">
        <v>118016</v>
      </c>
      <c r="L252" s="82">
        <v>14218</v>
      </c>
      <c r="M252" s="82">
        <v>47920</v>
      </c>
      <c r="N252" s="82">
        <v>13760</v>
      </c>
      <c r="O252" s="82">
        <v>15513</v>
      </c>
      <c r="P252" s="251">
        <v>97536</v>
      </c>
      <c r="Q252" s="82">
        <v>72175</v>
      </c>
      <c r="R252" s="82">
        <v>36027</v>
      </c>
      <c r="S252" s="82">
        <v>12119</v>
      </c>
      <c r="T252" s="82">
        <v>12615</v>
      </c>
      <c r="U252" s="82">
        <v>68981</v>
      </c>
      <c r="V252" s="82">
        <v>13822</v>
      </c>
      <c r="W252" s="82">
        <v>32994</v>
      </c>
      <c r="X252" s="82">
        <v>25776</v>
      </c>
      <c r="Y252" s="82">
        <v>16719</v>
      </c>
      <c r="Z252" s="82">
        <v>22888</v>
      </c>
      <c r="AA252" s="82">
        <v>40280</v>
      </c>
      <c r="AB252" s="82">
        <v>37753</v>
      </c>
      <c r="AC252" s="82">
        <v>10590</v>
      </c>
      <c r="AD252" s="82">
        <v>34110</v>
      </c>
      <c r="AE252" s="82">
        <v>5188</v>
      </c>
      <c r="AF252" s="82">
        <v>43256</v>
      </c>
      <c r="AG252" s="82">
        <v>19586</v>
      </c>
      <c r="AH252" s="82">
        <v>11723</v>
      </c>
      <c r="AI252" s="82">
        <v>997767</v>
      </c>
      <c r="AK252" s="82" t="s">
        <v>582</v>
      </c>
    </row>
    <row r="253" spans="1:37" x14ac:dyDescent="0.2">
      <c r="A253" s="254">
        <v>43983</v>
      </c>
      <c r="B253" s="82" t="s">
        <v>939</v>
      </c>
      <c r="C253" s="82">
        <v>15986</v>
      </c>
      <c r="D253" s="82">
        <v>40999</v>
      </c>
      <c r="E253" s="82">
        <v>12605</v>
      </c>
      <c r="F253" s="82">
        <v>5920</v>
      </c>
      <c r="G253" s="82">
        <v>34259</v>
      </c>
      <c r="H253" s="82">
        <v>10700</v>
      </c>
      <c r="I253" s="82">
        <v>14346</v>
      </c>
      <c r="J253" s="82">
        <v>39807</v>
      </c>
      <c r="K253" s="82">
        <v>118336</v>
      </c>
      <c r="L253" s="82">
        <v>14261</v>
      </c>
      <c r="M253" s="82">
        <v>47903</v>
      </c>
      <c r="N253" s="82">
        <v>13810</v>
      </c>
      <c r="O253" s="82">
        <v>15545</v>
      </c>
      <c r="P253" s="251">
        <v>97749</v>
      </c>
      <c r="Q253" s="82">
        <v>72635</v>
      </c>
      <c r="R253" s="82">
        <v>36064</v>
      </c>
      <c r="S253" s="82">
        <v>12115</v>
      </c>
      <c r="T253" s="82">
        <v>12629</v>
      </c>
      <c r="U253" s="82">
        <v>69441</v>
      </c>
      <c r="V253" s="82">
        <v>13831</v>
      </c>
      <c r="W253" s="82">
        <v>33065</v>
      </c>
      <c r="X253" s="82">
        <v>25903</v>
      </c>
      <c r="Y253" s="82">
        <v>16859</v>
      </c>
      <c r="Z253" s="82">
        <v>22922</v>
      </c>
      <c r="AA253" s="82">
        <v>40317</v>
      </c>
      <c r="AB253" s="82">
        <v>37774</v>
      </c>
      <c r="AC253" s="82">
        <v>10633</v>
      </c>
      <c r="AD253" s="82">
        <v>34210</v>
      </c>
      <c r="AE253" s="82">
        <v>5192</v>
      </c>
      <c r="AF253" s="82">
        <v>43353</v>
      </c>
      <c r="AG253" s="82">
        <v>19684</v>
      </c>
      <c r="AH253" s="82">
        <v>11737</v>
      </c>
      <c r="AI253" s="82">
        <v>1000590</v>
      </c>
      <c r="AK253" s="82" t="s">
        <v>583</v>
      </c>
    </row>
    <row r="254" spans="1:37" x14ac:dyDescent="0.2">
      <c r="A254" s="254">
        <v>44013</v>
      </c>
      <c r="B254" s="82" t="s">
        <v>940</v>
      </c>
      <c r="C254" s="82">
        <v>15996</v>
      </c>
      <c r="D254" s="82">
        <v>40992</v>
      </c>
      <c r="E254" s="82">
        <v>12656</v>
      </c>
      <c r="F254" s="82">
        <v>5902</v>
      </c>
      <c r="G254" s="82">
        <v>34269</v>
      </c>
      <c r="H254" s="82">
        <v>10715</v>
      </c>
      <c r="I254" s="82">
        <v>14390</v>
      </c>
      <c r="J254" s="82">
        <v>39778</v>
      </c>
      <c r="K254" s="82">
        <v>118631</v>
      </c>
      <c r="L254" s="82">
        <v>14232</v>
      </c>
      <c r="M254" s="82">
        <v>47892</v>
      </c>
      <c r="N254" s="82">
        <v>13791</v>
      </c>
      <c r="O254" s="82">
        <v>15502</v>
      </c>
      <c r="P254" s="251">
        <v>97738</v>
      </c>
      <c r="Q254" s="82">
        <v>72768</v>
      </c>
      <c r="R254" s="82">
        <v>36086</v>
      </c>
      <c r="S254" s="82">
        <v>12108</v>
      </c>
      <c r="T254" s="82">
        <v>12620</v>
      </c>
      <c r="U254" s="82">
        <v>69665</v>
      </c>
      <c r="V254" s="82">
        <v>13863</v>
      </c>
      <c r="W254" s="82">
        <v>33048</v>
      </c>
      <c r="X254" s="82">
        <v>25996</v>
      </c>
      <c r="Y254" s="82">
        <v>16883</v>
      </c>
      <c r="Z254" s="82">
        <v>23013</v>
      </c>
      <c r="AA254" s="82">
        <v>40410</v>
      </c>
      <c r="AB254" s="82">
        <v>37690</v>
      </c>
      <c r="AC254" s="82">
        <v>10637</v>
      </c>
      <c r="AD254" s="82">
        <v>34091</v>
      </c>
      <c r="AE254" s="82">
        <v>5146</v>
      </c>
      <c r="AF254" s="82">
        <v>43389</v>
      </c>
      <c r="AG254" s="82">
        <v>19697</v>
      </c>
      <c r="AH254" s="82">
        <v>11721</v>
      </c>
      <c r="AI254" s="82">
        <v>1001315</v>
      </c>
      <c r="AK254" s="82" t="s">
        <v>584</v>
      </c>
    </row>
    <row r="255" spans="1:37" x14ac:dyDescent="0.2">
      <c r="A255" s="254">
        <v>44044</v>
      </c>
      <c r="B255" s="82" t="s">
        <v>941</v>
      </c>
      <c r="C255" s="82">
        <v>16023</v>
      </c>
      <c r="D255" s="82">
        <v>41084</v>
      </c>
      <c r="E255" s="82">
        <v>12692</v>
      </c>
      <c r="F255" s="82">
        <v>5861</v>
      </c>
      <c r="G255" s="82">
        <v>34182</v>
      </c>
      <c r="H255" s="82">
        <v>10722</v>
      </c>
      <c r="I255" s="82">
        <v>14389</v>
      </c>
      <c r="J255" s="82">
        <v>39803</v>
      </c>
      <c r="K255" s="82">
        <v>118642</v>
      </c>
      <c r="L255" s="82">
        <v>14272</v>
      </c>
      <c r="M255" s="82">
        <v>47904</v>
      </c>
      <c r="N255" s="82">
        <v>13836</v>
      </c>
      <c r="O255" s="82">
        <v>15498</v>
      </c>
      <c r="P255" s="251">
        <v>98006</v>
      </c>
      <c r="Q255" s="82">
        <v>72959</v>
      </c>
      <c r="R255" s="82">
        <v>36098</v>
      </c>
      <c r="S255" s="82">
        <v>12084</v>
      </c>
      <c r="T255" s="82">
        <v>12697</v>
      </c>
      <c r="U255" s="82">
        <v>69910</v>
      </c>
      <c r="V255" s="82">
        <v>13840</v>
      </c>
      <c r="W255" s="82">
        <v>33173</v>
      </c>
      <c r="X255" s="82">
        <v>25985</v>
      </c>
      <c r="Y255" s="82">
        <v>16918</v>
      </c>
      <c r="Z255" s="82">
        <v>22998</v>
      </c>
      <c r="AA255" s="82">
        <v>40467</v>
      </c>
      <c r="AB255" s="82">
        <v>37661</v>
      </c>
      <c r="AC255" s="82">
        <v>10669</v>
      </c>
      <c r="AD255" s="82">
        <v>34046</v>
      </c>
      <c r="AE255" s="82">
        <v>5133</v>
      </c>
      <c r="AF255" s="82">
        <v>43352</v>
      </c>
      <c r="AG255" s="82">
        <v>19711</v>
      </c>
      <c r="AH255" s="82">
        <v>11727</v>
      </c>
      <c r="AI255" s="82">
        <v>1002342</v>
      </c>
      <c r="AK255" s="82" t="s">
        <v>585</v>
      </c>
    </row>
    <row r="256" spans="1:37" x14ac:dyDescent="0.2">
      <c r="A256" s="254">
        <v>44075</v>
      </c>
      <c r="B256" s="82" t="s">
        <v>942</v>
      </c>
      <c r="C256" s="82">
        <v>16036</v>
      </c>
      <c r="D256" s="82">
        <v>41066</v>
      </c>
      <c r="E256" s="82">
        <v>12692</v>
      </c>
      <c r="F256" s="82">
        <v>5831</v>
      </c>
      <c r="G256" s="82">
        <v>34161</v>
      </c>
      <c r="H256" s="82">
        <v>10723</v>
      </c>
      <c r="I256" s="82">
        <v>14396</v>
      </c>
      <c r="J256" s="82">
        <v>39785</v>
      </c>
      <c r="K256" s="82">
        <v>118439</v>
      </c>
      <c r="L256" s="82">
        <v>14278</v>
      </c>
      <c r="M256" s="82">
        <v>47804</v>
      </c>
      <c r="N256" s="82">
        <v>13802</v>
      </c>
      <c r="O256" s="82">
        <v>15506</v>
      </c>
      <c r="P256" s="251">
        <v>98038</v>
      </c>
      <c r="Q256" s="82">
        <v>73041</v>
      </c>
      <c r="R256" s="82">
        <v>36127</v>
      </c>
      <c r="S256" s="82">
        <v>12014</v>
      </c>
      <c r="T256" s="82">
        <v>12700</v>
      </c>
      <c r="U256" s="82">
        <v>69980</v>
      </c>
      <c r="V256" s="82">
        <v>13813</v>
      </c>
      <c r="W256" s="82">
        <v>33217</v>
      </c>
      <c r="X256" s="82">
        <v>26000</v>
      </c>
      <c r="Y256" s="82">
        <v>16762</v>
      </c>
      <c r="Z256" s="82">
        <v>22966</v>
      </c>
      <c r="AA256" s="82">
        <v>40419</v>
      </c>
      <c r="AB256" s="82">
        <v>37616</v>
      </c>
      <c r="AC256" s="82">
        <v>10737</v>
      </c>
      <c r="AD256" s="82">
        <v>34006</v>
      </c>
      <c r="AE256" s="82">
        <v>5123</v>
      </c>
      <c r="AF256" s="82">
        <v>43261</v>
      </c>
      <c r="AG256" s="82">
        <v>19639</v>
      </c>
      <c r="AH256" s="82">
        <v>11714</v>
      </c>
      <c r="AI256" s="82">
        <v>1001692</v>
      </c>
      <c r="AK256" s="82" t="s">
        <v>586</v>
      </c>
    </row>
    <row r="257" spans="1:37" x14ac:dyDescent="0.2">
      <c r="A257" s="254">
        <v>44105</v>
      </c>
      <c r="B257" s="82" t="s">
        <v>943</v>
      </c>
      <c r="C257" s="82">
        <v>16033</v>
      </c>
      <c r="D257" s="82">
        <v>41170</v>
      </c>
      <c r="E257" s="82">
        <v>12766</v>
      </c>
      <c r="F257" s="82">
        <v>5811</v>
      </c>
      <c r="G257" s="82">
        <v>34166</v>
      </c>
      <c r="H257" s="82">
        <v>10739</v>
      </c>
      <c r="I257" s="82">
        <v>14431</v>
      </c>
      <c r="J257" s="82">
        <v>39922</v>
      </c>
      <c r="K257" s="82">
        <v>118395</v>
      </c>
      <c r="L257" s="82">
        <v>14371</v>
      </c>
      <c r="M257" s="82">
        <v>47896</v>
      </c>
      <c r="N257" s="82">
        <v>13797</v>
      </c>
      <c r="O257" s="82">
        <v>15513</v>
      </c>
      <c r="P257" s="251">
        <v>98224</v>
      </c>
      <c r="Q257" s="82">
        <v>73167</v>
      </c>
      <c r="R257" s="82">
        <v>36185</v>
      </c>
      <c r="S257" s="82">
        <v>12079</v>
      </c>
      <c r="T257" s="82">
        <v>12779</v>
      </c>
      <c r="U257" s="82">
        <v>69964</v>
      </c>
      <c r="V257" s="82">
        <v>13883</v>
      </c>
      <c r="W257" s="82">
        <v>33276</v>
      </c>
      <c r="X257" s="82">
        <v>26045</v>
      </c>
      <c r="Y257" s="82">
        <v>16759</v>
      </c>
      <c r="Z257" s="82">
        <v>22906</v>
      </c>
      <c r="AA257" s="82">
        <v>40481</v>
      </c>
      <c r="AB257" s="82">
        <v>37625</v>
      </c>
      <c r="AC257" s="82">
        <v>10822</v>
      </c>
      <c r="AD257" s="82">
        <v>34021</v>
      </c>
      <c r="AE257" s="82">
        <v>5190</v>
      </c>
      <c r="AF257" s="82">
        <v>43224</v>
      </c>
      <c r="AG257" s="82">
        <v>19492</v>
      </c>
      <c r="AH257" s="82">
        <v>11768</v>
      </c>
      <c r="AI257" s="82">
        <v>1002900</v>
      </c>
      <c r="AK257" s="82" t="s">
        <v>587</v>
      </c>
    </row>
    <row r="258" spans="1:37" x14ac:dyDescent="0.2">
      <c r="A258" s="254">
        <v>44136</v>
      </c>
      <c r="B258" s="82" t="s">
        <v>944</v>
      </c>
      <c r="C258" s="82">
        <v>16063</v>
      </c>
      <c r="D258" s="82">
        <v>41307</v>
      </c>
      <c r="E258" s="82">
        <v>12798</v>
      </c>
      <c r="F258" s="82">
        <v>5803</v>
      </c>
      <c r="G258" s="82">
        <v>34138</v>
      </c>
      <c r="H258" s="82">
        <v>10766</v>
      </c>
      <c r="I258" s="82">
        <v>14403</v>
      </c>
      <c r="J258" s="82">
        <v>39839</v>
      </c>
      <c r="K258" s="82">
        <v>118382</v>
      </c>
      <c r="L258" s="82">
        <v>14365</v>
      </c>
      <c r="M258" s="82">
        <v>47933</v>
      </c>
      <c r="N258" s="82">
        <v>13757</v>
      </c>
      <c r="O258" s="82">
        <v>15526</v>
      </c>
      <c r="P258" s="251">
        <v>98316</v>
      </c>
      <c r="Q258" s="82">
        <v>73185</v>
      </c>
      <c r="R258" s="82">
        <v>36262</v>
      </c>
      <c r="S258" s="82">
        <v>12097</v>
      </c>
      <c r="T258" s="82">
        <v>12792</v>
      </c>
      <c r="U258" s="82">
        <v>69980</v>
      </c>
      <c r="V258" s="82">
        <v>13903</v>
      </c>
      <c r="W258" s="82">
        <v>33314</v>
      </c>
      <c r="X258" s="82">
        <v>26110</v>
      </c>
      <c r="Y258" s="82">
        <v>16716</v>
      </c>
      <c r="Z258" s="82">
        <v>22858</v>
      </c>
      <c r="AA258" s="82">
        <v>40582</v>
      </c>
      <c r="AB258" s="82">
        <v>37597</v>
      </c>
      <c r="AC258" s="82">
        <v>10814</v>
      </c>
      <c r="AD258" s="82">
        <v>33968</v>
      </c>
      <c r="AE258" s="82">
        <v>5194</v>
      </c>
      <c r="AF258" s="82">
        <v>43183</v>
      </c>
      <c r="AG258" s="82">
        <v>19514</v>
      </c>
      <c r="AH258" s="82">
        <v>11796</v>
      </c>
      <c r="AI258" s="82">
        <v>1003261</v>
      </c>
      <c r="AK258" s="82" t="s">
        <v>588</v>
      </c>
    </row>
    <row r="259" spans="1:37" x14ac:dyDescent="0.2">
      <c r="A259" s="254">
        <v>44166</v>
      </c>
      <c r="B259" s="82" t="s">
        <v>945</v>
      </c>
      <c r="C259" s="82">
        <v>16017</v>
      </c>
      <c r="D259" s="82">
        <v>41338</v>
      </c>
      <c r="E259" s="82">
        <v>12767</v>
      </c>
      <c r="F259" s="82">
        <v>5807</v>
      </c>
      <c r="G259" s="82">
        <v>34021</v>
      </c>
      <c r="H259" s="82">
        <v>10753</v>
      </c>
      <c r="I259" s="82">
        <v>14324</v>
      </c>
      <c r="J259" s="82">
        <v>39670</v>
      </c>
      <c r="K259" s="82">
        <v>118117</v>
      </c>
      <c r="L259" s="82">
        <v>14267</v>
      </c>
      <c r="M259" s="82">
        <v>47776</v>
      </c>
      <c r="N259" s="82">
        <v>13652</v>
      </c>
      <c r="O259" s="82">
        <v>15458</v>
      </c>
      <c r="P259" s="251">
        <v>98067</v>
      </c>
      <c r="Q259" s="82">
        <v>72960</v>
      </c>
      <c r="R259" s="82">
        <v>36276</v>
      </c>
      <c r="S259" s="82">
        <v>12099</v>
      </c>
      <c r="T259" s="82">
        <v>12766</v>
      </c>
      <c r="U259" s="82">
        <v>69698</v>
      </c>
      <c r="V259" s="82">
        <v>13897</v>
      </c>
      <c r="W259" s="82">
        <v>33169</v>
      </c>
      <c r="X259" s="82">
        <v>26076</v>
      </c>
      <c r="Y259" s="82">
        <v>16569</v>
      </c>
      <c r="Z259" s="82">
        <v>22803</v>
      </c>
      <c r="AA259" s="82">
        <v>40632</v>
      </c>
      <c r="AB259" s="82">
        <v>37552</v>
      </c>
      <c r="AC259" s="82">
        <v>10735</v>
      </c>
      <c r="AD259" s="82">
        <v>33799</v>
      </c>
      <c r="AE259" s="82">
        <v>5146</v>
      </c>
      <c r="AF259" s="82">
        <v>43019</v>
      </c>
      <c r="AG259" s="82">
        <v>19413</v>
      </c>
      <c r="AH259" s="82">
        <v>11771</v>
      </c>
      <c r="AI259" s="82">
        <v>1000414</v>
      </c>
      <c r="AK259" s="82" t="s">
        <v>580</v>
      </c>
    </row>
    <row r="260" spans="1:37" x14ac:dyDescent="0.2">
      <c r="A260" s="254">
        <v>44197</v>
      </c>
      <c r="B260" s="82" t="s">
        <v>982</v>
      </c>
      <c r="C260" s="82">
        <v>16040</v>
      </c>
      <c r="D260" s="82">
        <v>41313</v>
      </c>
      <c r="E260" s="82">
        <v>12811</v>
      </c>
      <c r="F260" s="82">
        <v>5775</v>
      </c>
      <c r="G260" s="82">
        <v>33975</v>
      </c>
      <c r="H260" s="82">
        <v>10722</v>
      </c>
      <c r="I260" s="82">
        <v>14276</v>
      </c>
      <c r="J260" s="82">
        <v>39677</v>
      </c>
      <c r="K260" s="82">
        <v>117796</v>
      </c>
      <c r="L260" s="82">
        <v>14279</v>
      </c>
      <c r="M260" s="82">
        <v>47633</v>
      </c>
      <c r="N260" s="82">
        <v>13569</v>
      </c>
      <c r="O260" s="82">
        <v>15405</v>
      </c>
      <c r="P260" s="251">
        <v>98213</v>
      </c>
      <c r="Q260" s="82">
        <v>72785</v>
      </c>
      <c r="R260" s="82">
        <v>36158</v>
      </c>
      <c r="S260" s="82">
        <v>12098</v>
      </c>
      <c r="T260" s="82">
        <v>12782</v>
      </c>
      <c r="U260" s="82">
        <v>69706</v>
      </c>
      <c r="V260" s="82">
        <v>13814</v>
      </c>
      <c r="W260" s="82">
        <v>33009</v>
      </c>
      <c r="X260" s="82">
        <v>26010</v>
      </c>
      <c r="Y260" s="82">
        <v>16622</v>
      </c>
      <c r="Z260" s="82">
        <v>22812</v>
      </c>
      <c r="AA260" s="82">
        <v>40656</v>
      </c>
      <c r="AB260" s="82">
        <v>37470</v>
      </c>
      <c r="AC260" s="82">
        <v>10760</v>
      </c>
      <c r="AD260" s="82">
        <v>33797</v>
      </c>
      <c r="AE260" s="82">
        <v>5151</v>
      </c>
      <c r="AF260" s="82">
        <v>42890</v>
      </c>
      <c r="AG260" s="82">
        <v>19328</v>
      </c>
      <c r="AH260" s="82">
        <v>11710</v>
      </c>
      <c r="AI260" s="82">
        <v>999042</v>
      </c>
      <c r="AJ260" s="82">
        <v>2021</v>
      </c>
      <c r="AK260" s="82" t="s">
        <v>581</v>
      </c>
    </row>
    <row r="261" spans="1:37" x14ac:dyDescent="0.2">
      <c r="A261" s="254">
        <v>44228</v>
      </c>
      <c r="B261" s="82" t="s">
        <v>946</v>
      </c>
      <c r="C261" s="82">
        <v>16087</v>
      </c>
      <c r="D261" s="82">
        <v>41481</v>
      </c>
      <c r="E261" s="82">
        <v>12903</v>
      </c>
      <c r="F261" s="82">
        <v>5814</v>
      </c>
      <c r="G261" s="82">
        <v>34085</v>
      </c>
      <c r="H261" s="82">
        <v>10744</v>
      </c>
      <c r="I261" s="82">
        <v>14327</v>
      </c>
      <c r="J261" s="82">
        <v>39752</v>
      </c>
      <c r="K261" s="82">
        <v>117824</v>
      </c>
      <c r="L261" s="82">
        <v>14342</v>
      </c>
      <c r="M261" s="82">
        <v>47646</v>
      </c>
      <c r="N261" s="82">
        <v>13526</v>
      </c>
      <c r="O261" s="82">
        <v>15439</v>
      </c>
      <c r="P261" s="251">
        <v>98474</v>
      </c>
      <c r="Q261" s="82">
        <v>72749</v>
      </c>
      <c r="R261" s="82">
        <v>36276</v>
      </c>
      <c r="S261" s="82">
        <v>12100</v>
      </c>
      <c r="T261" s="82">
        <v>12776</v>
      </c>
      <c r="U261" s="82">
        <v>69678</v>
      </c>
      <c r="V261" s="82">
        <v>13855</v>
      </c>
      <c r="W261" s="82">
        <v>33097</v>
      </c>
      <c r="X261" s="82">
        <v>26121</v>
      </c>
      <c r="Y261" s="82">
        <v>16718</v>
      </c>
      <c r="Z261" s="82">
        <v>22874</v>
      </c>
      <c r="AA261" s="82">
        <v>40759</v>
      </c>
      <c r="AB261" s="82">
        <v>37502</v>
      </c>
      <c r="AC261" s="82">
        <v>10864</v>
      </c>
      <c r="AD261" s="82">
        <v>33816</v>
      </c>
      <c r="AE261" s="82">
        <v>5166</v>
      </c>
      <c r="AF261" s="82">
        <v>42905</v>
      </c>
      <c r="AG261" s="82">
        <v>19440</v>
      </c>
      <c r="AH261" s="82">
        <v>11770</v>
      </c>
      <c r="AI261" s="82">
        <v>1000910</v>
      </c>
      <c r="AK261" s="82" t="s">
        <v>541</v>
      </c>
    </row>
    <row r="262" spans="1:37" x14ac:dyDescent="0.2">
      <c r="A262" s="254">
        <v>44256</v>
      </c>
      <c r="B262" s="82" t="s">
        <v>947</v>
      </c>
      <c r="C262" s="82">
        <v>16126</v>
      </c>
      <c r="D262" s="82">
        <v>41658</v>
      </c>
      <c r="E262" s="82">
        <v>12933</v>
      </c>
      <c r="F262" s="82">
        <v>5831</v>
      </c>
      <c r="G262" s="82">
        <v>34104</v>
      </c>
      <c r="H262" s="82">
        <v>10794</v>
      </c>
      <c r="I262" s="82">
        <v>14373</v>
      </c>
      <c r="J262" s="82">
        <v>39950</v>
      </c>
      <c r="K262" s="82">
        <v>117841</v>
      </c>
      <c r="L262" s="82">
        <v>14316</v>
      </c>
      <c r="M262" s="82">
        <v>47663</v>
      </c>
      <c r="N262" s="82">
        <v>13558</v>
      </c>
      <c r="O262" s="82">
        <v>15440</v>
      </c>
      <c r="P262" s="251">
        <v>98700</v>
      </c>
      <c r="Q262" s="82">
        <v>72421</v>
      </c>
      <c r="R262" s="82">
        <v>36281</v>
      </c>
      <c r="S262" s="82">
        <v>12102</v>
      </c>
      <c r="T262" s="82">
        <v>12803</v>
      </c>
      <c r="U262" s="82">
        <v>69882</v>
      </c>
      <c r="V262" s="82">
        <v>13866</v>
      </c>
      <c r="W262" s="82">
        <v>33102</v>
      </c>
      <c r="X262" s="82">
        <v>26255</v>
      </c>
      <c r="Y262" s="82">
        <v>16865</v>
      </c>
      <c r="Z262" s="82">
        <v>22910</v>
      </c>
      <c r="AA262" s="82">
        <v>40970</v>
      </c>
      <c r="AB262" s="82">
        <v>37594</v>
      </c>
      <c r="AC262" s="82">
        <v>10952</v>
      </c>
      <c r="AD262" s="82">
        <v>33776</v>
      </c>
      <c r="AE262" s="82">
        <v>5187</v>
      </c>
      <c r="AF262" s="82">
        <v>42925</v>
      </c>
      <c r="AG262" s="82">
        <v>19565</v>
      </c>
      <c r="AH262" s="82">
        <v>11794</v>
      </c>
      <c r="AI262" s="82">
        <v>1002537</v>
      </c>
      <c r="AK262" s="82" t="s">
        <v>578</v>
      </c>
    </row>
    <row r="263" spans="1:37" x14ac:dyDescent="0.2">
      <c r="A263" s="254">
        <v>44287</v>
      </c>
      <c r="B263" s="82" t="s">
        <v>948</v>
      </c>
      <c r="C263" s="82">
        <v>16189</v>
      </c>
      <c r="D263" s="82">
        <v>41850</v>
      </c>
      <c r="E263" s="82">
        <v>12988</v>
      </c>
      <c r="F263" s="82">
        <v>5860</v>
      </c>
      <c r="G263" s="82">
        <v>34235</v>
      </c>
      <c r="H263" s="82">
        <v>10897</v>
      </c>
      <c r="I263" s="82">
        <v>14418</v>
      </c>
      <c r="J263" s="82">
        <v>40094</v>
      </c>
      <c r="K263" s="82">
        <v>117816</v>
      </c>
      <c r="L263" s="82">
        <v>14313</v>
      </c>
      <c r="M263" s="82">
        <v>47685</v>
      </c>
      <c r="N263" s="82">
        <v>13535</v>
      </c>
      <c r="O263" s="82">
        <v>15508</v>
      </c>
      <c r="P263" s="251">
        <v>98877</v>
      </c>
      <c r="Q263" s="82">
        <v>72325</v>
      </c>
      <c r="R263" s="82">
        <v>36326</v>
      </c>
      <c r="S263" s="82">
        <v>12135</v>
      </c>
      <c r="T263" s="82">
        <v>12871</v>
      </c>
      <c r="U263" s="82">
        <v>69827</v>
      </c>
      <c r="V263" s="82">
        <v>13940</v>
      </c>
      <c r="W263" s="82">
        <v>33006</v>
      </c>
      <c r="X263" s="82">
        <v>26314</v>
      </c>
      <c r="Y263" s="82">
        <v>16958</v>
      </c>
      <c r="Z263" s="82">
        <v>22964</v>
      </c>
      <c r="AA263" s="82">
        <v>41101</v>
      </c>
      <c r="AB263" s="82">
        <v>37585</v>
      </c>
      <c r="AC263" s="82">
        <v>10935</v>
      </c>
      <c r="AD263" s="82">
        <v>33844</v>
      </c>
      <c r="AE263" s="82">
        <v>5236</v>
      </c>
      <c r="AF263" s="82">
        <v>43156</v>
      </c>
      <c r="AG263" s="82">
        <v>19630</v>
      </c>
      <c r="AH263" s="82">
        <v>11847</v>
      </c>
      <c r="AI263" s="82">
        <v>1004265</v>
      </c>
      <c r="AK263" s="82" t="s">
        <v>579</v>
      </c>
    </row>
    <row r="264" spans="1:37" x14ac:dyDescent="0.2">
      <c r="A264" s="254">
        <v>44317</v>
      </c>
      <c r="B264" s="82" t="s">
        <v>949</v>
      </c>
      <c r="C264" s="82">
        <v>16211</v>
      </c>
      <c r="D264" s="82">
        <v>42065</v>
      </c>
      <c r="E264" s="82">
        <v>13024</v>
      </c>
      <c r="F264" s="82">
        <v>5894</v>
      </c>
      <c r="G264" s="82">
        <v>34327</v>
      </c>
      <c r="H264" s="82">
        <v>10925</v>
      </c>
      <c r="I264" s="82">
        <v>14366</v>
      </c>
      <c r="J264" s="82">
        <v>40230</v>
      </c>
      <c r="K264" s="82">
        <v>117947</v>
      </c>
      <c r="L264" s="82">
        <v>14323</v>
      </c>
      <c r="M264" s="82">
        <v>47805</v>
      </c>
      <c r="N264" s="82">
        <v>13561</v>
      </c>
      <c r="O264" s="82">
        <v>15535</v>
      </c>
      <c r="P264" s="251">
        <v>99245</v>
      </c>
      <c r="Q264" s="82">
        <v>72265</v>
      </c>
      <c r="R264" s="82">
        <v>36342</v>
      </c>
      <c r="S264" s="82">
        <v>12150</v>
      </c>
      <c r="T264" s="82">
        <v>12903</v>
      </c>
      <c r="U264" s="82">
        <v>70064</v>
      </c>
      <c r="V264" s="82">
        <v>13919</v>
      </c>
      <c r="W264" s="82">
        <v>32984</v>
      </c>
      <c r="X264" s="82">
        <v>26425</v>
      </c>
      <c r="Y264" s="82">
        <v>17142</v>
      </c>
      <c r="Z264" s="82">
        <v>22967</v>
      </c>
      <c r="AA264" s="82">
        <v>41236</v>
      </c>
      <c r="AB264" s="82">
        <v>37680</v>
      </c>
      <c r="AC264" s="82">
        <v>10939</v>
      </c>
      <c r="AD264" s="82">
        <v>33906</v>
      </c>
      <c r="AE264" s="82">
        <v>5215</v>
      </c>
      <c r="AF264" s="82">
        <v>43190</v>
      </c>
      <c r="AG264" s="82">
        <v>19720</v>
      </c>
      <c r="AH264" s="82">
        <v>11869</v>
      </c>
      <c r="AI264" s="82">
        <v>1006374</v>
      </c>
      <c r="AK264" s="82" t="s">
        <v>582</v>
      </c>
    </row>
    <row r="265" spans="1:37" x14ac:dyDescent="0.2">
      <c r="A265" s="254">
        <v>44348</v>
      </c>
      <c r="B265" s="82" t="s">
        <v>950</v>
      </c>
      <c r="C265" s="82">
        <v>16255</v>
      </c>
      <c r="D265" s="82">
        <v>42355</v>
      </c>
      <c r="E265" s="82">
        <v>13133</v>
      </c>
      <c r="F265" s="82">
        <v>5921</v>
      </c>
      <c r="G265" s="82">
        <v>34490</v>
      </c>
      <c r="H265" s="82">
        <v>11020</v>
      </c>
      <c r="I265" s="82">
        <v>14447</v>
      </c>
      <c r="J265" s="82">
        <v>40523</v>
      </c>
      <c r="K265" s="82">
        <v>118428</v>
      </c>
      <c r="L265" s="82">
        <v>14356</v>
      </c>
      <c r="M265" s="82">
        <v>48063</v>
      </c>
      <c r="N265" s="82">
        <v>13554</v>
      </c>
      <c r="O265" s="82">
        <v>15549</v>
      </c>
      <c r="P265" s="251">
        <v>99679</v>
      </c>
      <c r="Q265" s="82">
        <v>72470</v>
      </c>
      <c r="R265" s="82">
        <v>36500</v>
      </c>
      <c r="S265" s="82">
        <v>12169</v>
      </c>
      <c r="T265" s="82">
        <v>13053</v>
      </c>
      <c r="U265" s="82">
        <v>70678</v>
      </c>
      <c r="V265" s="82">
        <v>14047</v>
      </c>
      <c r="W265" s="82">
        <v>33138</v>
      </c>
      <c r="X265" s="82">
        <v>26639</v>
      </c>
      <c r="Y265" s="82">
        <v>17389</v>
      </c>
      <c r="Z265" s="82">
        <v>23041</v>
      </c>
      <c r="AA265" s="82">
        <v>41559</v>
      </c>
      <c r="AB265" s="82">
        <v>38030</v>
      </c>
      <c r="AC265" s="82">
        <v>11015</v>
      </c>
      <c r="AD265" s="82">
        <v>34032</v>
      </c>
      <c r="AE265" s="82">
        <v>5252</v>
      </c>
      <c r="AF265" s="82">
        <v>43366</v>
      </c>
      <c r="AG265" s="82">
        <v>19904</v>
      </c>
      <c r="AH265" s="82">
        <v>11919</v>
      </c>
      <c r="AI265" s="82">
        <v>1011974</v>
      </c>
      <c r="AK265" s="82" t="s">
        <v>583</v>
      </c>
    </row>
    <row r="266" spans="1:37" x14ac:dyDescent="0.2">
      <c r="A266" s="254">
        <v>44378</v>
      </c>
      <c r="B266" s="82" t="s">
        <v>951</v>
      </c>
      <c r="C266" s="82">
        <v>16473</v>
      </c>
      <c r="D266" s="82">
        <v>43092</v>
      </c>
      <c r="E266" s="82">
        <v>13392</v>
      </c>
      <c r="F266" s="82">
        <v>6066</v>
      </c>
      <c r="G266" s="82">
        <v>35062</v>
      </c>
      <c r="H266" s="82">
        <v>11173</v>
      </c>
      <c r="I266" s="82">
        <v>14671</v>
      </c>
      <c r="J266" s="82">
        <v>41096</v>
      </c>
      <c r="K266" s="82">
        <v>120984</v>
      </c>
      <c r="L266" s="82">
        <v>14515</v>
      </c>
      <c r="M266" s="82">
        <v>48679</v>
      </c>
      <c r="N266" s="82">
        <v>13680</v>
      </c>
      <c r="O266" s="82">
        <v>15750</v>
      </c>
      <c r="P266" s="251">
        <v>100963</v>
      </c>
      <c r="Q266" s="82">
        <v>74305</v>
      </c>
      <c r="R266" s="82">
        <v>36738</v>
      </c>
      <c r="S266" s="82">
        <v>12356</v>
      </c>
      <c r="T266" s="82">
        <v>13268</v>
      </c>
      <c r="U266" s="82">
        <v>72034</v>
      </c>
      <c r="V266" s="82">
        <v>14214</v>
      </c>
      <c r="W266" s="82">
        <v>33656</v>
      </c>
      <c r="X266" s="82">
        <v>27264</v>
      </c>
      <c r="Y266" s="82">
        <v>18033</v>
      </c>
      <c r="Z266" s="82">
        <v>23311</v>
      </c>
      <c r="AA266" s="82">
        <v>42178</v>
      </c>
      <c r="AB266" s="82">
        <v>38675</v>
      </c>
      <c r="AC266" s="82">
        <v>11282</v>
      </c>
      <c r="AD266" s="82">
        <v>34370</v>
      </c>
      <c r="AE266" s="82">
        <v>5322</v>
      </c>
      <c r="AF266" s="82">
        <v>43928</v>
      </c>
      <c r="AG266" s="82">
        <v>20210</v>
      </c>
      <c r="AH266" s="82">
        <v>12017</v>
      </c>
      <c r="AI266" s="82">
        <v>1028757</v>
      </c>
      <c r="AK266" s="82" t="s">
        <v>584</v>
      </c>
    </row>
    <row r="267" spans="1:37" x14ac:dyDescent="0.2">
      <c r="A267" s="254">
        <v>44409</v>
      </c>
      <c r="B267" s="82" t="s">
        <v>952</v>
      </c>
      <c r="C267" s="82">
        <v>16597</v>
      </c>
      <c r="D267" s="82">
        <v>43604</v>
      </c>
      <c r="E267" s="82">
        <v>13503</v>
      </c>
      <c r="F267" s="82">
        <v>6139</v>
      </c>
      <c r="G267" s="82">
        <v>35290</v>
      </c>
      <c r="H267" s="82">
        <v>11279</v>
      </c>
      <c r="I267" s="82">
        <v>14683</v>
      </c>
      <c r="J267" s="82">
        <v>41443</v>
      </c>
      <c r="K267" s="82">
        <v>122640</v>
      </c>
      <c r="L267" s="82">
        <v>14584</v>
      </c>
      <c r="M267" s="82">
        <v>48978</v>
      </c>
      <c r="N267" s="82">
        <v>13765</v>
      </c>
      <c r="O267" s="82">
        <v>15814</v>
      </c>
      <c r="P267" s="251">
        <v>101796</v>
      </c>
      <c r="Q267" s="82">
        <v>75223</v>
      </c>
      <c r="R267" s="82">
        <v>36908</v>
      </c>
      <c r="S267" s="82">
        <v>12437</v>
      </c>
      <c r="T267" s="82">
        <v>13376</v>
      </c>
      <c r="U267" s="82">
        <v>73017</v>
      </c>
      <c r="V267" s="82">
        <v>14286</v>
      </c>
      <c r="W267" s="82">
        <v>33954</v>
      </c>
      <c r="X267" s="82">
        <v>27761</v>
      </c>
      <c r="Y267" s="82">
        <v>18458</v>
      </c>
      <c r="Z267" s="82">
        <v>23505</v>
      </c>
      <c r="AA267" s="82">
        <v>42434</v>
      </c>
      <c r="AB267" s="82">
        <v>38969</v>
      </c>
      <c r="AC267" s="82">
        <v>11358</v>
      </c>
      <c r="AD267" s="82">
        <v>34614</v>
      </c>
      <c r="AE267" s="82">
        <v>5343</v>
      </c>
      <c r="AF267" s="82">
        <v>44079</v>
      </c>
      <c r="AG267" s="82">
        <v>20382</v>
      </c>
      <c r="AH267" s="82">
        <v>12067</v>
      </c>
      <c r="AI267" s="82">
        <v>1038286</v>
      </c>
      <c r="AK267" s="82" t="s">
        <v>585</v>
      </c>
    </row>
    <row r="268" spans="1:37" x14ac:dyDescent="0.2">
      <c r="A268" s="254">
        <v>44440</v>
      </c>
      <c r="B268" s="82" t="s">
        <v>953</v>
      </c>
      <c r="C268" s="82">
        <v>16724</v>
      </c>
      <c r="D268" s="82">
        <v>44193</v>
      </c>
      <c r="E268" s="82">
        <v>13662</v>
      </c>
      <c r="F268" s="82">
        <v>6206</v>
      </c>
      <c r="G268" s="82">
        <v>35420</v>
      </c>
      <c r="H268" s="82">
        <v>11339</v>
      </c>
      <c r="I268" s="82">
        <v>14778</v>
      </c>
      <c r="J268" s="82">
        <v>41777</v>
      </c>
      <c r="K268" s="82">
        <v>124086</v>
      </c>
      <c r="L268" s="82">
        <v>14612</v>
      </c>
      <c r="M268" s="82">
        <v>49169</v>
      </c>
      <c r="N268" s="82">
        <v>13745</v>
      </c>
      <c r="O268" s="82">
        <v>15889</v>
      </c>
      <c r="P268" s="251">
        <v>102475</v>
      </c>
      <c r="Q268" s="82">
        <v>76166</v>
      </c>
      <c r="R268" s="82">
        <v>37019</v>
      </c>
      <c r="S268" s="82">
        <v>12516</v>
      </c>
      <c r="T268" s="82">
        <v>13478</v>
      </c>
      <c r="U268" s="82">
        <v>74025</v>
      </c>
      <c r="V268" s="82">
        <v>14322</v>
      </c>
      <c r="W268" s="82">
        <v>34133</v>
      </c>
      <c r="X268" s="82">
        <v>28158</v>
      </c>
      <c r="Y268" s="82">
        <v>18704</v>
      </c>
      <c r="Z268" s="82">
        <v>23622</v>
      </c>
      <c r="AA268" s="82">
        <v>42665</v>
      </c>
      <c r="AB268" s="82">
        <v>39166</v>
      </c>
      <c r="AC268" s="82">
        <v>11405</v>
      </c>
      <c r="AD268" s="82">
        <v>34741</v>
      </c>
      <c r="AE268" s="82">
        <v>5367</v>
      </c>
      <c r="AF268" s="82">
        <v>44117</v>
      </c>
      <c r="AG268" s="82">
        <v>20574</v>
      </c>
      <c r="AH268" s="82">
        <v>12087</v>
      </c>
      <c r="AI268" s="82">
        <v>1046340</v>
      </c>
      <c r="AK268" s="82" t="s">
        <v>586</v>
      </c>
    </row>
    <row r="269" spans="1:37" x14ac:dyDescent="0.2">
      <c r="A269" s="254">
        <v>44470</v>
      </c>
      <c r="B269" s="82" t="s">
        <v>954</v>
      </c>
      <c r="C269" s="82">
        <v>16788</v>
      </c>
      <c r="D269" s="82">
        <v>44527</v>
      </c>
      <c r="E269" s="82">
        <v>13905</v>
      </c>
      <c r="F269" s="82">
        <v>6208</v>
      </c>
      <c r="G269" s="82">
        <v>35640</v>
      </c>
      <c r="H269" s="82">
        <v>11417</v>
      </c>
      <c r="I269" s="82">
        <v>14805</v>
      </c>
      <c r="J269" s="82">
        <v>42026</v>
      </c>
      <c r="K269" s="82">
        <v>124614</v>
      </c>
      <c r="L269" s="82">
        <v>14658</v>
      </c>
      <c r="M269" s="82">
        <v>49324</v>
      </c>
      <c r="N269" s="82">
        <v>13754</v>
      </c>
      <c r="O269" s="82">
        <v>15993</v>
      </c>
      <c r="P269" s="251">
        <v>102866</v>
      </c>
      <c r="Q269" s="82">
        <v>76825</v>
      </c>
      <c r="R269" s="82">
        <v>37053</v>
      </c>
      <c r="S269" s="82">
        <v>12560</v>
      </c>
      <c r="T269" s="82">
        <v>13541</v>
      </c>
      <c r="U269" s="82">
        <v>74370</v>
      </c>
      <c r="V269" s="82">
        <v>14433</v>
      </c>
      <c r="W269" s="82">
        <v>34280</v>
      </c>
      <c r="X269" s="82">
        <v>28379</v>
      </c>
      <c r="Y269" s="82">
        <v>19036</v>
      </c>
      <c r="Z269" s="82">
        <v>23752</v>
      </c>
      <c r="AA269" s="82">
        <v>42810</v>
      </c>
      <c r="AB269" s="82">
        <v>39220</v>
      </c>
      <c r="AC269" s="82">
        <v>11457</v>
      </c>
      <c r="AD269" s="82">
        <v>34913</v>
      </c>
      <c r="AE269" s="82">
        <v>5403</v>
      </c>
      <c r="AF269" s="82">
        <v>44292</v>
      </c>
      <c r="AG269" s="82">
        <v>20660</v>
      </c>
      <c r="AH269" s="82">
        <v>12110</v>
      </c>
      <c r="AI269" s="82">
        <v>1051619</v>
      </c>
      <c r="AK269" s="82" t="s">
        <v>587</v>
      </c>
    </row>
    <row r="270" spans="1:37" x14ac:dyDescent="0.2">
      <c r="A270" s="254">
        <v>44501</v>
      </c>
      <c r="B270" s="82" t="s">
        <v>955</v>
      </c>
      <c r="C270" s="82">
        <v>16770</v>
      </c>
      <c r="D270" s="82">
        <v>44564</v>
      </c>
      <c r="E270" s="82">
        <v>13977</v>
      </c>
      <c r="F270" s="82">
        <v>6232</v>
      </c>
      <c r="G270" s="82">
        <v>35712</v>
      </c>
      <c r="H270" s="82">
        <v>11421</v>
      </c>
      <c r="I270" s="82">
        <v>14864</v>
      </c>
      <c r="J270" s="82">
        <v>42209</v>
      </c>
      <c r="K270" s="82">
        <v>125176</v>
      </c>
      <c r="L270" s="82">
        <v>14686</v>
      </c>
      <c r="M270" s="82">
        <v>49490</v>
      </c>
      <c r="N270" s="82">
        <v>13739</v>
      </c>
      <c r="O270" s="82">
        <v>16050</v>
      </c>
      <c r="P270" s="251">
        <v>103172</v>
      </c>
      <c r="Q270" s="82">
        <v>77219</v>
      </c>
      <c r="R270" s="82">
        <v>37101</v>
      </c>
      <c r="S270" s="82">
        <v>12612</v>
      </c>
      <c r="T270" s="82">
        <v>13569</v>
      </c>
      <c r="U270" s="82">
        <v>74878</v>
      </c>
      <c r="V270" s="82">
        <v>14443</v>
      </c>
      <c r="W270" s="82">
        <v>34485</v>
      </c>
      <c r="X270" s="82">
        <v>28561</v>
      </c>
      <c r="Y270" s="82">
        <v>19219</v>
      </c>
      <c r="Z270" s="82">
        <v>23778</v>
      </c>
      <c r="AA270" s="82">
        <v>42879</v>
      </c>
      <c r="AB270" s="82">
        <v>39233</v>
      </c>
      <c r="AC270" s="82">
        <v>11461</v>
      </c>
      <c r="AD270" s="82">
        <v>34872</v>
      </c>
      <c r="AE270" s="82">
        <v>5453</v>
      </c>
      <c r="AF270" s="82">
        <v>44225</v>
      </c>
      <c r="AG270" s="82">
        <v>20780</v>
      </c>
      <c r="AH270" s="82">
        <v>12049</v>
      </c>
      <c r="AI270" s="82">
        <v>1054879</v>
      </c>
      <c r="AK270" s="82" t="s">
        <v>588</v>
      </c>
    </row>
    <row r="271" spans="1:37" x14ac:dyDescent="0.2">
      <c r="A271" s="254">
        <v>44531</v>
      </c>
      <c r="B271" s="82" t="s">
        <v>956</v>
      </c>
      <c r="C271" s="82">
        <v>16746</v>
      </c>
      <c r="D271" s="82">
        <v>44540</v>
      </c>
      <c r="E271" s="82">
        <v>13964</v>
      </c>
      <c r="F271" s="82">
        <v>6254</v>
      </c>
      <c r="G271" s="82">
        <v>35642</v>
      </c>
      <c r="H271" s="82">
        <v>11397</v>
      </c>
      <c r="I271" s="82">
        <v>14789</v>
      </c>
      <c r="J271" s="82">
        <v>42167</v>
      </c>
      <c r="K271" s="82">
        <v>125199</v>
      </c>
      <c r="L271" s="82">
        <v>14609</v>
      </c>
      <c r="M271" s="82">
        <v>49358</v>
      </c>
      <c r="N271" s="82">
        <v>13674</v>
      </c>
      <c r="O271" s="82">
        <v>15980</v>
      </c>
      <c r="P271" s="251">
        <v>103251</v>
      </c>
      <c r="Q271" s="82">
        <v>77044</v>
      </c>
      <c r="R271" s="82">
        <v>37104</v>
      </c>
      <c r="S271" s="82">
        <v>12579</v>
      </c>
      <c r="T271" s="82">
        <v>13590</v>
      </c>
      <c r="U271" s="82">
        <v>74823</v>
      </c>
      <c r="V271" s="82">
        <v>14401</v>
      </c>
      <c r="W271" s="82">
        <v>34423</v>
      </c>
      <c r="X271" s="82">
        <v>28507</v>
      </c>
      <c r="Y271" s="82">
        <v>19275</v>
      </c>
      <c r="Z271" s="82">
        <v>23707</v>
      </c>
      <c r="AA271" s="82">
        <v>42868</v>
      </c>
      <c r="AB271" s="82">
        <v>39139</v>
      </c>
      <c r="AC271" s="82">
        <v>11432</v>
      </c>
      <c r="AD271" s="82">
        <v>34785</v>
      </c>
      <c r="AE271" s="82">
        <v>5466</v>
      </c>
      <c r="AF271" s="82">
        <v>44116</v>
      </c>
      <c r="AG271" s="82">
        <v>20773</v>
      </c>
      <c r="AH271" s="82">
        <v>12068</v>
      </c>
      <c r="AI271" s="82">
        <v>1053670</v>
      </c>
      <c r="AK271" s="82" t="s">
        <v>580</v>
      </c>
    </row>
    <row r="272" spans="1:37" x14ac:dyDescent="0.2">
      <c r="A272" s="254">
        <v>44562</v>
      </c>
      <c r="B272" s="82" t="s">
        <v>983</v>
      </c>
      <c r="C272" s="82">
        <v>16734</v>
      </c>
      <c r="D272" s="82">
        <v>44593</v>
      </c>
      <c r="E272" s="82">
        <v>14006</v>
      </c>
      <c r="F272" s="82">
        <v>6295</v>
      </c>
      <c r="G272" s="82">
        <v>35582</v>
      </c>
      <c r="H272" s="82">
        <v>11363</v>
      </c>
      <c r="I272" s="82">
        <v>14753</v>
      </c>
      <c r="J272" s="82">
        <v>42125</v>
      </c>
      <c r="K272" s="82">
        <v>124898</v>
      </c>
      <c r="L272" s="82">
        <v>14605</v>
      </c>
      <c r="M272" s="82">
        <v>49238</v>
      </c>
      <c r="N272" s="82">
        <v>13586</v>
      </c>
      <c r="O272" s="82">
        <v>15961</v>
      </c>
      <c r="P272" s="251">
        <v>103200</v>
      </c>
      <c r="Q272" s="82">
        <v>77149</v>
      </c>
      <c r="R272" s="82">
        <v>36985</v>
      </c>
      <c r="S272" s="82">
        <v>12565</v>
      </c>
      <c r="T272" s="82">
        <v>13588</v>
      </c>
      <c r="U272" s="82">
        <v>74930</v>
      </c>
      <c r="V272" s="82">
        <v>14299</v>
      </c>
      <c r="W272" s="82">
        <v>34468</v>
      </c>
      <c r="X272" s="82">
        <v>28619</v>
      </c>
      <c r="Y272" s="82">
        <v>19462</v>
      </c>
      <c r="Z272" s="82">
        <v>23673</v>
      </c>
      <c r="AA272" s="82">
        <v>42858</v>
      </c>
      <c r="AB272" s="82">
        <v>39129</v>
      </c>
      <c r="AC272" s="82">
        <v>11428</v>
      </c>
      <c r="AD272" s="82">
        <v>34764</v>
      </c>
      <c r="AE272" s="82">
        <v>5449</v>
      </c>
      <c r="AF272" s="82">
        <v>43912</v>
      </c>
      <c r="AG272" s="82">
        <v>20863</v>
      </c>
      <c r="AH272" s="82">
        <v>12015</v>
      </c>
      <c r="AI272" s="82">
        <v>1053095</v>
      </c>
      <c r="AJ272" s="82">
        <v>2022</v>
      </c>
      <c r="AK272" s="82" t="s">
        <v>581</v>
      </c>
    </row>
    <row r="273" spans="1:37" x14ac:dyDescent="0.2">
      <c r="A273" s="254">
        <v>44593</v>
      </c>
      <c r="B273" s="82" t="s">
        <v>984</v>
      </c>
      <c r="C273" s="82">
        <v>16759</v>
      </c>
      <c r="D273" s="82">
        <v>44231</v>
      </c>
      <c r="E273" s="82">
        <v>14112</v>
      </c>
      <c r="F273" s="82">
        <v>6311</v>
      </c>
      <c r="G273" s="82">
        <v>35733</v>
      </c>
      <c r="H273" s="82">
        <v>11379</v>
      </c>
      <c r="I273" s="82">
        <v>14730</v>
      </c>
      <c r="J273" s="82">
        <v>42291</v>
      </c>
      <c r="K273" s="82">
        <v>125331</v>
      </c>
      <c r="L273" s="82">
        <v>14634</v>
      </c>
      <c r="M273" s="82">
        <v>49257</v>
      </c>
      <c r="N273" s="82">
        <v>13648</v>
      </c>
      <c r="O273" s="82">
        <v>16003</v>
      </c>
      <c r="P273" s="251">
        <v>103626</v>
      </c>
      <c r="Q273" s="82">
        <v>77507</v>
      </c>
      <c r="R273" s="82">
        <v>37036</v>
      </c>
      <c r="S273" s="82">
        <v>12597</v>
      </c>
      <c r="T273" s="82">
        <v>13626</v>
      </c>
      <c r="U273" s="82">
        <v>75221</v>
      </c>
      <c r="V273" s="82">
        <v>14330</v>
      </c>
      <c r="W273" s="82">
        <v>34612</v>
      </c>
      <c r="X273" s="82">
        <v>28845</v>
      </c>
      <c r="Y273" s="82">
        <v>19640</v>
      </c>
      <c r="Z273" s="82">
        <v>23699</v>
      </c>
      <c r="AA273" s="82">
        <v>42995</v>
      </c>
      <c r="AB273" s="82">
        <v>39261</v>
      </c>
      <c r="AC273" s="82">
        <v>11468</v>
      </c>
      <c r="AD273" s="82">
        <v>34767</v>
      </c>
      <c r="AE273" s="82">
        <v>5457</v>
      </c>
      <c r="AF273" s="82">
        <v>44020</v>
      </c>
      <c r="AG273" s="82">
        <v>20892</v>
      </c>
      <c r="AH273" s="82">
        <v>12038</v>
      </c>
      <c r="AI273" s="82">
        <v>1056056</v>
      </c>
      <c r="AK273" s="82" t="s">
        <v>541</v>
      </c>
    </row>
    <row r="274" spans="1:37" x14ac:dyDescent="0.2">
      <c r="A274" s="254">
        <v>44621</v>
      </c>
      <c r="B274" s="82" t="s">
        <v>991</v>
      </c>
      <c r="C274" s="82">
        <v>16740</v>
      </c>
      <c r="D274" s="82">
        <v>44201</v>
      </c>
      <c r="E274" s="82">
        <v>14186</v>
      </c>
      <c r="F274" s="82">
        <v>6282</v>
      </c>
      <c r="G274" s="82">
        <v>35841</v>
      </c>
      <c r="H274" s="82">
        <v>11440</v>
      </c>
      <c r="I274" s="82">
        <v>14736</v>
      </c>
      <c r="J274" s="82">
        <v>42340</v>
      </c>
      <c r="K274" s="82">
        <v>125741</v>
      </c>
      <c r="L274" s="82">
        <v>14679</v>
      </c>
      <c r="M274" s="82">
        <v>49366</v>
      </c>
      <c r="N274" s="82">
        <v>13642</v>
      </c>
      <c r="O274" s="82">
        <v>16042</v>
      </c>
      <c r="P274" s="251">
        <v>103976</v>
      </c>
      <c r="Q274" s="82">
        <v>77647</v>
      </c>
      <c r="R274" s="82">
        <v>37108</v>
      </c>
      <c r="S274" s="82">
        <v>12585</v>
      </c>
      <c r="T274" s="82">
        <v>13616</v>
      </c>
      <c r="U274" s="82">
        <v>75415</v>
      </c>
      <c r="V274" s="82">
        <v>14300</v>
      </c>
      <c r="W274" s="82">
        <v>34645</v>
      </c>
      <c r="X274" s="82">
        <v>28982</v>
      </c>
      <c r="Y274" s="82">
        <v>19364</v>
      </c>
      <c r="Z274" s="82">
        <v>23712</v>
      </c>
      <c r="AA274" s="82">
        <v>43021</v>
      </c>
      <c r="AB274" s="82">
        <v>39290</v>
      </c>
      <c r="AC274" s="82">
        <v>11534</v>
      </c>
      <c r="AD274" s="82">
        <v>34725</v>
      </c>
      <c r="AE274" s="82">
        <v>5461</v>
      </c>
      <c r="AF274" s="82">
        <v>44039</v>
      </c>
      <c r="AG274" s="82">
        <v>20914</v>
      </c>
      <c r="AH274" s="82">
        <v>12054</v>
      </c>
      <c r="AI274" s="82">
        <v>1057624</v>
      </c>
      <c r="AK274" s="82" t="s">
        <v>578</v>
      </c>
    </row>
    <row r="275" spans="1:37" x14ac:dyDescent="0.2">
      <c r="A275" s="254">
        <v>44652</v>
      </c>
      <c r="B275" s="82" t="s">
        <v>1031</v>
      </c>
      <c r="C275" s="82">
        <v>16760</v>
      </c>
      <c r="D275" s="82">
        <v>44407</v>
      </c>
      <c r="E275" s="82">
        <v>14264</v>
      </c>
      <c r="F275" s="82">
        <v>6282</v>
      </c>
      <c r="G275" s="82">
        <v>35845</v>
      </c>
      <c r="H275" s="82">
        <v>11491</v>
      </c>
      <c r="I275" s="82">
        <v>14749</v>
      </c>
      <c r="J275" s="82">
        <v>42392</v>
      </c>
      <c r="K275" s="82">
        <v>125850</v>
      </c>
      <c r="L275" s="82">
        <v>14691</v>
      </c>
      <c r="M275" s="82">
        <v>49438</v>
      </c>
      <c r="N275" s="82">
        <v>13607</v>
      </c>
      <c r="O275" s="82">
        <v>16045</v>
      </c>
      <c r="P275" s="251">
        <v>104232</v>
      </c>
      <c r="Q275" s="82">
        <v>77839</v>
      </c>
      <c r="R275" s="82">
        <v>37211</v>
      </c>
      <c r="S275" s="82">
        <v>12608</v>
      </c>
      <c r="T275" s="82">
        <v>13668</v>
      </c>
      <c r="U275" s="82">
        <v>75353</v>
      </c>
      <c r="V275" s="82">
        <v>14338</v>
      </c>
      <c r="W275" s="82">
        <v>34668</v>
      </c>
      <c r="X275" s="82">
        <v>28992</v>
      </c>
      <c r="Y275" s="82">
        <v>19607</v>
      </c>
      <c r="Z275" s="82">
        <v>23705</v>
      </c>
      <c r="AA275" s="82">
        <v>43033</v>
      </c>
      <c r="AB275" s="82">
        <v>39364</v>
      </c>
      <c r="AC275" s="82">
        <v>11534</v>
      </c>
      <c r="AD275" s="82">
        <v>34740</v>
      </c>
      <c r="AE275" s="82">
        <v>5453</v>
      </c>
      <c r="AF275" s="82">
        <v>44111</v>
      </c>
      <c r="AG275" s="82">
        <v>20936</v>
      </c>
      <c r="AH275" s="82">
        <v>12042</v>
      </c>
      <c r="AI275" s="82">
        <v>1059255</v>
      </c>
      <c r="AK275" s="82" t="s">
        <v>579</v>
      </c>
    </row>
    <row r="276" spans="1:37" x14ac:dyDescent="0.2">
      <c r="A276" s="254">
        <v>44682</v>
      </c>
      <c r="B276" s="82" t="s">
        <v>1034</v>
      </c>
      <c r="C276" s="82">
        <v>16722</v>
      </c>
      <c r="D276" s="82">
        <v>44535</v>
      </c>
      <c r="E276" s="82">
        <v>14393</v>
      </c>
      <c r="F276" s="82">
        <v>6293</v>
      </c>
      <c r="G276" s="82">
        <v>35895</v>
      </c>
      <c r="H276" s="82">
        <v>11536</v>
      </c>
      <c r="I276" s="82">
        <v>14760</v>
      </c>
      <c r="J276" s="82">
        <v>42400</v>
      </c>
      <c r="K276" s="82">
        <v>126268</v>
      </c>
      <c r="L276" s="82">
        <v>14671</v>
      </c>
      <c r="M276" s="82">
        <v>49554</v>
      </c>
      <c r="N276" s="82">
        <v>13625</v>
      </c>
      <c r="O276" s="82">
        <v>16095</v>
      </c>
      <c r="P276" s="251">
        <v>104578</v>
      </c>
      <c r="Q276" s="82">
        <v>77908</v>
      </c>
      <c r="R276" s="82">
        <v>37225</v>
      </c>
      <c r="S276" s="82">
        <v>12634</v>
      </c>
      <c r="T276" s="82">
        <v>13646</v>
      </c>
      <c r="U276" s="82">
        <v>75634</v>
      </c>
      <c r="V276" s="82">
        <v>14439</v>
      </c>
      <c r="W276" s="82">
        <v>34797</v>
      </c>
      <c r="X276" s="82">
        <v>29096</v>
      </c>
      <c r="Y276" s="82">
        <v>19835</v>
      </c>
      <c r="Z276" s="82">
        <v>23744</v>
      </c>
      <c r="AA276" s="82">
        <v>43163</v>
      </c>
      <c r="AB276" s="82">
        <v>38919</v>
      </c>
      <c r="AC276" s="82">
        <v>11596</v>
      </c>
      <c r="AD276" s="82">
        <v>34737</v>
      </c>
      <c r="AE276" s="82">
        <v>5455</v>
      </c>
      <c r="AF276" s="82">
        <v>44149</v>
      </c>
      <c r="AG276" s="82">
        <v>21129</v>
      </c>
      <c r="AH276" s="82">
        <v>12023</v>
      </c>
      <c r="AI276" s="82">
        <v>1061454</v>
      </c>
      <c r="AK276" s="82" t="s">
        <v>582</v>
      </c>
    </row>
    <row r="277" spans="1:37" x14ac:dyDescent="0.2">
      <c r="A277" s="254">
        <v>44713</v>
      </c>
      <c r="B277" s="82" t="s">
        <v>1041</v>
      </c>
      <c r="C277" s="82">
        <v>16756</v>
      </c>
      <c r="D277" s="82">
        <v>44751</v>
      </c>
      <c r="E277" s="82">
        <v>14487</v>
      </c>
      <c r="F277" s="82">
        <v>6332</v>
      </c>
      <c r="G277" s="82">
        <v>35828</v>
      </c>
      <c r="H277" s="82">
        <v>11541</v>
      </c>
      <c r="I277" s="82">
        <v>14830</v>
      </c>
      <c r="J277" s="82">
        <v>42452</v>
      </c>
      <c r="K277" s="82">
        <v>126545</v>
      </c>
      <c r="L277" s="82">
        <v>14676</v>
      </c>
      <c r="M277" s="82">
        <v>49689</v>
      </c>
      <c r="N277" s="82">
        <v>13679</v>
      </c>
      <c r="O277" s="82">
        <v>16178</v>
      </c>
      <c r="P277" s="251">
        <v>104918</v>
      </c>
      <c r="Q277" s="82">
        <v>78102</v>
      </c>
      <c r="R277" s="82">
        <v>37244</v>
      </c>
      <c r="S277" s="82">
        <v>12630</v>
      </c>
      <c r="T277" s="82">
        <v>13677</v>
      </c>
      <c r="U277" s="82">
        <v>75827</v>
      </c>
      <c r="V277" s="82">
        <v>14512</v>
      </c>
      <c r="W277" s="82">
        <v>34911</v>
      </c>
      <c r="X277" s="82">
        <v>29302</v>
      </c>
      <c r="Y277" s="82">
        <v>20108</v>
      </c>
      <c r="Z277" s="82">
        <v>23830</v>
      </c>
      <c r="AA277" s="82">
        <v>43261</v>
      </c>
      <c r="AB277" s="82">
        <v>39151</v>
      </c>
      <c r="AC277" s="82">
        <v>11633</v>
      </c>
      <c r="AD277" s="82">
        <v>34725</v>
      </c>
      <c r="AE277" s="82">
        <v>5467</v>
      </c>
      <c r="AF277" s="82">
        <v>44276</v>
      </c>
      <c r="AG277" s="82">
        <v>21273</v>
      </c>
      <c r="AH277" s="82">
        <v>12040</v>
      </c>
      <c r="AI277" s="82">
        <v>1064631</v>
      </c>
      <c r="AK277" s="82" t="s">
        <v>583</v>
      </c>
    </row>
    <row r="278" spans="1:37" x14ac:dyDescent="0.2">
      <c r="A278" s="254">
        <v>44743</v>
      </c>
      <c r="B278" s="82" t="s">
        <v>1048</v>
      </c>
      <c r="C278" s="82">
        <v>16757</v>
      </c>
      <c r="D278" s="82">
        <v>44387</v>
      </c>
      <c r="E278" s="82">
        <v>14512</v>
      </c>
      <c r="F278" s="82">
        <v>6365</v>
      </c>
      <c r="G278" s="82">
        <v>35784</v>
      </c>
      <c r="H278" s="82">
        <v>11563</v>
      </c>
      <c r="I278" s="82">
        <v>14813</v>
      </c>
      <c r="J278" s="82">
        <v>42398</v>
      </c>
      <c r="K278" s="82">
        <v>126772</v>
      </c>
      <c r="L278" s="82">
        <v>14641</v>
      </c>
      <c r="M278" s="82">
        <v>49725</v>
      </c>
      <c r="N278" s="82">
        <v>13710</v>
      </c>
      <c r="O278" s="82">
        <v>16207</v>
      </c>
      <c r="P278" s="251">
        <v>105078</v>
      </c>
      <c r="Q278" s="82">
        <v>78218</v>
      </c>
      <c r="R278" s="82">
        <v>37185</v>
      </c>
      <c r="S278" s="82">
        <v>12659</v>
      </c>
      <c r="T278" s="82">
        <v>13706</v>
      </c>
      <c r="U278" s="82">
        <v>75889</v>
      </c>
      <c r="V278" s="82">
        <v>14490</v>
      </c>
      <c r="W278" s="82">
        <v>34766</v>
      </c>
      <c r="X278" s="82">
        <v>29396</v>
      </c>
      <c r="Y278" s="82">
        <v>20179</v>
      </c>
      <c r="Z278" s="82">
        <v>23810</v>
      </c>
      <c r="AA278" s="82">
        <v>43273</v>
      </c>
      <c r="AB278" s="82">
        <v>39292</v>
      </c>
      <c r="AC278" s="82">
        <v>11626</v>
      </c>
      <c r="AD278" s="82">
        <v>34667</v>
      </c>
      <c r="AE278" s="82">
        <v>5462</v>
      </c>
      <c r="AF278" s="82">
        <v>44222</v>
      </c>
      <c r="AG278" s="82">
        <v>21204</v>
      </c>
      <c r="AH278" s="82">
        <v>12031</v>
      </c>
      <c r="AI278" s="82">
        <v>1064787</v>
      </c>
      <c r="AK278" s="82" t="s">
        <v>584</v>
      </c>
    </row>
    <row r="279" spans="1:37" x14ac:dyDescent="0.2">
      <c r="A279" s="254">
        <v>44774</v>
      </c>
      <c r="B279" s="82" t="s">
        <v>1057</v>
      </c>
      <c r="C279" s="82">
        <v>16755</v>
      </c>
      <c r="D279" s="82">
        <v>44462</v>
      </c>
      <c r="E279" s="82">
        <v>14588</v>
      </c>
      <c r="F279" s="82">
        <v>6404</v>
      </c>
      <c r="G279" s="82">
        <v>35816</v>
      </c>
      <c r="H279" s="82">
        <v>11625</v>
      </c>
      <c r="I279" s="82">
        <v>14835</v>
      </c>
      <c r="J279" s="82">
        <v>42383</v>
      </c>
      <c r="K279" s="82">
        <v>127108</v>
      </c>
      <c r="L279" s="82">
        <v>14655</v>
      </c>
      <c r="M279" s="82">
        <v>49801</v>
      </c>
      <c r="N279" s="82">
        <v>13775</v>
      </c>
      <c r="O279" s="82">
        <v>16259</v>
      </c>
      <c r="P279" s="251">
        <v>105454</v>
      </c>
      <c r="Q279" s="82">
        <v>78492</v>
      </c>
      <c r="R279" s="82">
        <v>37273</v>
      </c>
      <c r="S279" s="82">
        <v>12656</v>
      </c>
      <c r="T279" s="82">
        <v>13772</v>
      </c>
      <c r="U279" s="82">
        <v>76111</v>
      </c>
      <c r="V279" s="82">
        <v>14509</v>
      </c>
      <c r="W279" s="82">
        <v>34917</v>
      </c>
      <c r="X279" s="82">
        <v>29505</v>
      </c>
      <c r="Y279" s="82">
        <v>20311</v>
      </c>
      <c r="Z279" s="82">
        <v>23845</v>
      </c>
      <c r="AA279" s="82">
        <v>43393</v>
      </c>
      <c r="AB279" s="82">
        <v>39374</v>
      </c>
      <c r="AC279" s="82">
        <v>11695</v>
      </c>
      <c r="AD279" s="82">
        <v>34651</v>
      </c>
      <c r="AE279" s="82">
        <v>5519</v>
      </c>
      <c r="AF279" s="82">
        <v>44205</v>
      </c>
      <c r="AG279" s="82">
        <v>21309</v>
      </c>
      <c r="AH279" s="82">
        <v>12029</v>
      </c>
      <c r="AI279" s="82">
        <v>1067486</v>
      </c>
      <c r="AK279" s="82" t="s">
        <v>585</v>
      </c>
    </row>
    <row r="280" spans="1:37" x14ac:dyDescent="0.2">
      <c r="A280" s="254">
        <v>44805</v>
      </c>
      <c r="B280" s="82" t="s">
        <v>1065</v>
      </c>
      <c r="C280" s="82">
        <v>16722</v>
      </c>
      <c r="D280" s="82">
        <v>44544</v>
      </c>
      <c r="E280" s="82">
        <v>14593</v>
      </c>
      <c r="F280" s="82">
        <v>6411</v>
      </c>
      <c r="G280" s="82">
        <v>35742</v>
      </c>
      <c r="H280" s="82">
        <v>11600</v>
      </c>
      <c r="I280" s="82">
        <v>14805</v>
      </c>
      <c r="J280" s="82">
        <v>42282</v>
      </c>
      <c r="K280" s="82">
        <v>127017</v>
      </c>
      <c r="L280" s="82">
        <v>14574</v>
      </c>
      <c r="M280" s="82">
        <v>49745</v>
      </c>
      <c r="N280" s="82">
        <v>13770</v>
      </c>
      <c r="O280" s="82">
        <v>16307</v>
      </c>
      <c r="P280" s="251">
        <v>105603</v>
      </c>
      <c r="Q280" s="82">
        <v>78279</v>
      </c>
      <c r="R280" s="82">
        <v>37282</v>
      </c>
      <c r="S280" s="82">
        <v>12632</v>
      </c>
      <c r="T280" s="82">
        <v>13797</v>
      </c>
      <c r="U280" s="82">
        <v>76016</v>
      </c>
      <c r="V280" s="82">
        <v>14501</v>
      </c>
      <c r="W280" s="82">
        <v>34973</v>
      </c>
      <c r="X280" s="82">
        <v>29483</v>
      </c>
      <c r="Y280" s="82">
        <v>20426</v>
      </c>
      <c r="Z280" s="82">
        <v>23824</v>
      </c>
      <c r="AA280" s="82">
        <v>43396</v>
      </c>
      <c r="AB280" s="82">
        <v>39157</v>
      </c>
      <c r="AC280" s="82">
        <v>11727</v>
      </c>
      <c r="AD280" s="82">
        <v>34566</v>
      </c>
      <c r="AE280" s="82">
        <v>5505</v>
      </c>
      <c r="AF280" s="82">
        <v>44070</v>
      </c>
      <c r="AG280" s="82">
        <v>21305</v>
      </c>
      <c r="AH280" s="82">
        <v>11966</v>
      </c>
      <c r="AI280" s="82">
        <v>1066620</v>
      </c>
      <c r="AK280" s="82" t="s">
        <v>586</v>
      </c>
    </row>
    <row r="281" spans="1:37" x14ac:dyDescent="0.2">
      <c r="A281" s="254">
        <v>44835</v>
      </c>
      <c r="B281" s="82" t="s">
        <v>1066</v>
      </c>
      <c r="C281" s="82">
        <v>16710</v>
      </c>
      <c r="D281" s="82">
        <v>44714</v>
      </c>
      <c r="E281" s="82">
        <v>14700</v>
      </c>
      <c r="F281" s="82">
        <v>6457</v>
      </c>
      <c r="G281" s="82">
        <v>35793</v>
      </c>
      <c r="H281" s="82">
        <v>11643</v>
      </c>
      <c r="I281" s="82">
        <v>14834</v>
      </c>
      <c r="J281" s="82">
        <v>42399</v>
      </c>
      <c r="K281" s="82">
        <v>127138</v>
      </c>
      <c r="L281" s="82">
        <v>14584</v>
      </c>
      <c r="M281" s="82">
        <v>49706</v>
      </c>
      <c r="N281" s="82">
        <v>13802</v>
      </c>
      <c r="O281" s="82">
        <v>16312</v>
      </c>
      <c r="P281" s="251">
        <v>105902</v>
      </c>
      <c r="Q281" s="82">
        <v>78348</v>
      </c>
      <c r="R281" s="82">
        <v>37352</v>
      </c>
      <c r="S281" s="82">
        <v>12659</v>
      </c>
      <c r="T281" s="82">
        <v>13880</v>
      </c>
      <c r="U281" s="82">
        <v>76282</v>
      </c>
      <c r="V281" s="82">
        <v>14562</v>
      </c>
      <c r="W281" s="82">
        <v>35060</v>
      </c>
      <c r="X281" s="82">
        <v>29643</v>
      </c>
      <c r="Y281" s="82">
        <v>20596</v>
      </c>
      <c r="Z281" s="82">
        <v>23864</v>
      </c>
      <c r="AA281" s="82">
        <v>43482</v>
      </c>
      <c r="AB281" s="82">
        <v>39113</v>
      </c>
      <c r="AC281" s="82">
        <v>11792</v>
      </c>
      <c r="AD281" s="82">
        <v>34493</v>
      </c>
      <c r="AE281" s="82">
        <v>5536</v>
      </c>
      <c r="AF281" s="82">
        <v>44046</v>
      </c>
      <c r="AG281" s="82">
        <v>21431</v>
      </c>
      <c r="AH281" s="82">
        <v>11961</v>
      </c>
      <c r="AI281" s="82">
        <v>1068794</v>
      </c>
      <c r="AK281" s="82" t="s">
        <v>587</v>
      </c>
    </row>
    <row r="282" spans="1:37" x14ac:dyDescent="0.2">
      <c r="A282" s="254">
        <v>44866</v>
      </c>
      <c r="B282" s="82" t="s">
        <v>1080</v>
      </c>
      <c r="C282" s="82">
        <v>16698</v>
      </c>
      <c r="D282" s="82">
        <v>44819</v>
      </c>
      <c r="E282" s="82">
        <v>14786</v>
      </c>
      <c r="F282" s="82">
        <v>6443</v>
      </c>
      <c r="G282" s="82">
        <v>35796</v>
      </c>
      <c r="H282" s="82">
        <v>11674</v>
      </c>
      <c r="I282" s="82">
        <v>14861</v>
      </c>
      <c r="J282" s="82">
        <v>42371</v>
      </c>
      <c r="K282" s="82">
        <v>126815</v>
      </c>
      <c r="L282" s="82">
        <v>14583</v>
      </c>
      <c r="M282" s="82">
        <v>49740</v>
      </c>
      <c r="N282" s="82">
        <v>13820</v>
      </c>
      <c r="O282" s="82">
        <v>16318</v>
      </c>
      <c r="P282" s="251">
        <v>105908</v>
      </c>
      <c r="Q282" s="82">
        <v>78267</v>
      </c>
      <c r="R282" s="82">
        <v>37289</v>
      </c>
      <c r="S282" s="82">
        <v>12625</v>
      </c>
      <c r="T282" s="82">
        <v>13888</v>
      </c>
      <c r="U282" s="82">
        <v>76316</v>
      </c>
      <c r="V282" s="82">
        <v>14553</v>
      </c>
      <c r="W282" s="82">
        <v>35048</v>
      </c>
      <c r="X282" s="82">
        <v>29711</v>
      </c>
      <c r="Y282" s="82">
        <v>20780</v>
      </c>
      <c r="Z282" s="82">
        <v>23845</v>
      </c>
      <c r="AA282" s="82">
        <v>43476</v>
      </c>
      <c r="AB282" s="82">
        <v>39037</v>
      </c>
      <c r="AC282" s="82">
        <v>11795</v>
      </c>
      <c r="AD282" s="82">
        <v>34367</v>
      </c>
      <c r="AE282" s="82">
        <v>5590</v>
      </c>
      <c r="AF282" s="82">
        <v>43864</v>
      </c>
      <c r="AG282" s="82">
        <v>21446</v>
      </c>
      <c r="AH282" s="82">
        <v>11980</v>
      </c>
      <c r="AI282" s="82">
        <v>1068509</v>
      </c>
      <c r="AK282" s="82" t="s">
        <v>588</v>
      </c>
    </row>
    <row r="283" spans="1:37" x14ac:dyDescent="0.2">
      <c r="A283" s="254">
        <v>44896</v>
      </c>
      <c r="B283" s="82" t="s">
        <v>1102</v>
      </c>
      <c r="C283" s="82">
        <v>16707</v>
      </c>
      <c r="D283" s="82">
        <v>44653</v>
      </c>
      <c r="E283" s="82">
        <v>14759</v>
      </c>
      <c r="F283" s="82">
        <v>6418</v>
      </c>
      <c r="G283" s="82">
        <v>35695</v>
      </c>
      <c r="H283" s="82">
        <v>11673</v>
      </c>
      <c r="I283" s="82">
        <v>14786</v>
      </c>
      <c r="J283" s="82">
        <v>42300</v>
      </c>
      <c r="K283" s="82">
        <v>126560</v>
      </c>
      <c r="L283" s="82">
        <v>14532</v>
      </c>
      <c r="M283" s="82">
        <v>49507</v>
      </c>
      <c r="N283" s="82">
        <v>13719</v>
      </c>
      <c r="O283" s="82">
        <v>16245</v>
      </c>
      <c r="P283" s="251">
        <v>105675</v>
      </c>
      <c r="Q283" s="82">
        <v>78074</v>
      </c>
      <c r="R283" s="82">
        <v>37170</v>
      </c>
      <c r="S283" s="82">
        <v>12596</v>
      </c>
      <c r="T283" s="82">
        <v>13869</v>
      </c>
      <c r="U283" s="82">
        <v>76087</v>
      </c>
      <c r="V283" s="82">
        <v>14448</v>
      </c>
      <c r="W283" s="82">
        <v>35020</v>
      </c>
      <c r="X283" s="82">
        <v>29588</v>
      </c>
      <c r="Y283" s="82">
        <v>20714</v>
      </c>
      <c r="Z283" s="82">
        <v>23802</v>
      </c>
      <c r="AA283" s="82">
        <v>43507</v>
      </c>
      <c r="AB283" s="82">
        <v>39024</v>
      </c>
      <c r="AC283" s="82">
        <v>11763</v>
      </c>
      <c r="AD283" s="82">
        <v>34174</v>
      </c>
      <c r="AE283" s="82">
        <v>5549</v>
      </c>
      <c r="AF283" s="82">
        <v>43533</v>
      </c>
      <c r="AG283" s="82">
        <v>21443</v>
      </c>
      <c r="AH283" s="82">
        <v>11966</v>
      </c>
      <c r="AI283" s="82">
        <v>1065556</v>
      </c>
      <c r="AJ283" s="82">
        <v>2023</v>
      </c>
      <c r="AK283" s="82" t="s">
        <v>580</v>
      </c>
    </row>
    <row r="284" spans="1:37" x14ac:dyDescent="0.2">
      <c r="A284" s="254">
        <v>44927</v>
      </c>
      <c r="B284" s="82" t="s">
        <v>1116</v>
      </c>
      <c r="C284" s="82">
        <v>16656</v>
      </c>
      <c r="D284" s="82">
        <v>44615</v>
      </c>
      <c r="E284" s="82">
        <v>14772</v>
      </c>
      <c r="F284" s="82">
        <v>6369</v>
      </c>
      <c r="G284" s="82">
        <v>35642</v>
      </c>
      <c r="H284" s="82">
        <v>11607</v>
      </c>
      <c r="I284" s="82">
        <v>14747</v>
      </c>
      <c r="J284" s="82">
        <v>42172</v>
      </c>
      <c r="K284" s="82">
        <v>126345</v>
      </c>
      <c r="L284" s="82">
        <v>14500</v>
      </c>
      <c r="M284" s="82">
        <v>49458</v>
      </c>
      <c r="N284" s="82">
        <v>13594</v>
      </c>
      <c r="O284" s="82">
        <v>16200</v>
      </c>
      <c r="P284" s="251">
        <v>105609</v>
      </c>
      <c r="Q284" s="82">
        <v>77908</v>
      </c>
      <c r="R284" s="82">
        <v>36990</v>
      </c>
      <c r="S284" s="82">
        <v>12537</v>
      </c>
      <c r="T284" s="82">
        <v>13826</v>
      </c>
      <c r="U284" s="82">
        <v>76188</v>
      </c>
      <c r="V284" s="82">
        <v>14336</v>
      </c>
      <c r="W284" s="82">
        <v>34995</v>
      </c>
      <c r="X284" s="82">
        <v>29593</v>
      </c>
      <c r="Y284" s="82">
        <v>20683</v>
      </c>
      <c r="Z284" s="82">
        <v>23741</v>
      </c>
      <c r="AA284" s="82">
        <v>43394</v>
      </c>
      <c r="AB284" s="82">
        <v>38890</v>
      </c>
      <c r="AC284" s="82">
        <v>11759</v>
      </c>
      <c r="AD284" s="82">
        <v>34014</v>
      </c>
      <c r="AE284" s="82">
        <v>5498</v>
      </c>
      <c r="AF284" s="82">
        <v>43333</v>
      </c>
      <c r="AG284" s="82">
        <v>21515</v>
      </c>
      <c r="AH284" s="82">
        <v>11943</v>
      </c>
      <c r="AI284" s="82">
        <v>1063429</v>
      </c>
      <c r="AK284" s="82" t="s">
        <v>581</v>
      </c>
    </row>
    <row r="285" spans="1:37" x14ac:dyDescent="0.2">
      <c r="A285" s="254">
        <v>44958</v>
      </c>
      <c r="B285" s="82" t="s">
        <v>1125</v>
      </c>
      <c r="C285" s="82">
        <v>16687</v>
      </c>
      <c r="D285" s="82">
        <v>44283</v>
      </c>
      <c r="E285" s="82">
        <v>14823</v>
      </c>
      <c r="F285" s="82">
        <v>6385</v>
      </c>
      <c r="G285" s="82">
        <v>35736</v>
      </c>
      <c r="H285" s="82">
        <v>11658</v>
      </c>
      <c r="I285" s="82">
        <v>14828</v>
      </c>
      <c r="J285" s="82">
        <v>42372</v>
      </c>
      <c r="K285" s="82">
        <v>126731</v>
      </c>
      <c r="L285" s="82">
        <v>14538</v>
      </c>
      <c r="M285" s="82">
        <v>49590</v>
      </c>
      <c r="N285" s="82">
        <v>13616</v>
      </c>
      <c r="O285" s="82">
        <v>16263</v>
      </c>
      <c r="P285" s="251">
        <v>105971</v>
      </c>
      <c r="Q285" s="82">
        <v>78225</v>
      </c>
      <c r="R285" s="82">
        <v>37100</v>
      </c>
      <c r="S285" s="82">
        <v>12563</v>
      </c>
      <c r="T285" s="82">
        <v>13881</v>
      </c>
      <c r="U285" s="82">
        <v>76346</v>
      </c>
      <c r="V285" s="82">
        <v>14377</v>
      </c>
      <c r="W285" s="82">
        <v>35135</v>
      </c>
      <c r="X285" s="82">
        <v>29719</v>
      </c>
      <c r="Y285" s="82">
        <v>20787</v>
      </c>
      <c r="Z285" s="82">
        <v>23839</v>
      </c>
      <c r="AA285" s="82">
        <v>43552</v>
      </c>
      <c r="AB285" s="82">
        <v>38848</v>
      </c>
      <c r="AC285" s="82">
        <v>11778</v>
      </c>
      <c r="AD285" s="82">
        <v>34105</v>
      </c>
      <c r="AE285" s="82">
        <v>5530</v>
      </c>
      <c r="AF285" s="82">
        <v>43400</v>
      </c>
      <c r="AG285" s="82">
        <v>21655</v>
      </c>
      <c r="AH285" s="82">
        <v>12017</v>
      </c>
      <c r="AI285" s="82">
        <v>1066338</v>
      </c>
      <c r="AK285" s="82" t="s">
        <v>541</v>
      </c>
    </row>
    <row r="286" spans="1:37" x14ac:dyDescent="0.2">
      <c r="A286" s="254">
        <v>44986</v>
      </c>
      <c r="B286" s="82" t="s">
        <v>1133</v>
      </c>
      <c r="C286" s="82">
        <v>16763</v>
      </c>
      <c r="D286" s="82">
        <v>44501</v>
      </c>
      <c r="E286" s="82">
        <v>14908</v>
      </c>
      <c r="F286" s="82">
        <v>6415</v>
      </c>
      <c r="G286" s="82">
        <v>35746</v>
      </c>
      <c r="H286" s="82">
        <v>11694</v>
      </c>
      <c r="I286" s="82">
        <v>14883</v>
      </c>
      <c r="J286" s="82">
        <v>42481</v>
      </c>
      <c r="K286" s="82">
        <v>126917</v>
      </c>
      <c r="L286" s="82">
        <v>14557</v>
      </c>
      <c r="M286" s="82">
        <v>49779</v>
      </c>
      <c r="N286" s="82">
        <v>13596</v>
      </c>
      <c r="O286" s="82">
        <v>16365</v>
      </c>
      <c r="P286" s="251">
        <v>106341</v>
      </c>
      <c r="Q286" s="82">
        <v>78420</v>
      </c>
      <c r="R286" s="82">
        <v>37067</v>
      </c>
      <c r="S286" s="82">
        <v>12552</v>
      </c>
      <c r="T286" s="82">
        <v>13918</v>
      </c>
      <c r="U286" s="82">
        <v>76657</v>
      </c>
      <c r="V286" s="82">
        <v>14447</v>
      </c>
      <c r="W286" s="82">
        <v>35207</v>
      </c>
      <c r="X286" s="82">
        <v>29856</v>
      </c>
      <c r="Y286" s="82">
        <v>20928</v>
      </c>
      <c r="Z286" s="82">
        <v>23886</v>
      </c>
      <c r="AA286" s="82">
        <v>43592</v>
      </c>
      <c r="AB286" s="82">
        <v>38834</v>
      </c>
      <c r="AC286" s="82">
        <v>11856</v>
      </c>
      <c r="AD286" s="82">
        <v>34223</v>
      </c>
      <c r="AE286" s="82">
        <v>5522</v>
      </c>
      <c r="AF286" s="82">
        <v>43401</v>
      </c>
      <c r="AG286" s="82">
        <v>21763</v>
      </c>
      <c r="AH286" s="82">
        <v>11992</v>
      </c>
      <c r="AI286" s="82">
        <v>1069067</v>
      </c>
      <c r="AK286" s="82" t="s">
        <v>578</v>
      </c>
    </row>
    <row r="287" spans="1:37" x14ac:dyDescent="0.2">
      <c r="A287" s="254">
        <v>45017</v>
      </c>
      <c r="B287" s="82" t="s">
        <v>1263</v>
      </c>
      <c r="C287" s="82">
        <v>16722</v>
      </c>
      <c r="D287" s="82">
        <v>44565</v>
      </c>
      <c r="E287" s="82">
        <v>14961</v>
      </c>
      <c r="F287" s="82">
        <v>6426</v>
      </c>
      <c r="G287" s="82">
        <v>35830</v>
      </c>
      <c r="H287" s="82">
        <v>11705</v>
      </c>
      <c r="I287" s="82">
        <v>14912</v>
      </c>
      <c r="J287" s="82">
        <v>42483</v>
      </c>
      <c r="K287" s="82">
        <v>126869</v>
      </c>
      <c r="L287" s="82">
        <v>14549</v>
      </c>
      <c r="M287" s="82">
        <v>49802</v>
      </c>
      <c r="N287" s="82">
        <v>13630</v>
      </c>
      <c r="O287" s="82">
        <v>16407</v>
      </c>
      <c r="P287" s="251">
        <v>106467</v>
      </c>
      <c r="Q287" s="82">
        <v>78471</v>
      </c>
      <c r="R287" s="82">
        <v>37057</v>
      </c>
      <c r="S287" s="82">
        <v>12534</v>
      </c>
      <c r="T287" s="82">
        <v>13917</v>
      </c>
      <c r="U287" s="82">
        <v>76763</v>
      </c>
      <c r="V287" s="82">
        <v>14484</v>
      </c>
      <c r="W287" s="82">
        <v>35275</v>
      </c>
      <c r="X287" s="82">
        <v>29876</v>
      </c>
      <c r="Y287" s="82">
        <v>21046</v>
      </c>
      <c r="Z287" s="82">
        <v>23888</v>
      </c>
      <c r="AA287" s="82">
        <v>43656</v>
      </c>
      <c r="AB287" s="82">
        <v>38818</v>
      </c>
      <c r="AC287" s="82">
        <v>11878</v>
      </c>
      <c r="AD287" s="82">
        <v>34190</v>
      </c>
      <c r="AE287" s="82">
        <v>5512</v>
      </c>
      <c r="AF287" s="82">
        <v>43496</v>
      </c>
      <c r="AG287" s="82">
        <v>21577</v>
      </c>
      <c r="AH287" s="82">
        <v>11938</v>
      </c>
      <c r="AI287" s="82">
        <v>1069704</v>
      </c>
      <c r="AK287" s="82" t="s">
        <v>579</v>
      </c>
    </row>
    <row r="288" spans="1:37" x14ac:dyDescent="0.2">
      <c r="A288" s="254">
        <v>45047</v>
      </c>
      <c r="B288" s="82" t="s">
        <v>1290</v>
      </c>
      <c r="C288" s="82">
        <v>16673</v>
      </c>
      <c r="D288" s="82">
        <v>44678</v>
      </c>
      <c r="E288" s="82">
        <v>15005</v>
      </c>
      <c r="F288" s="82">
        <v>6437</v>
      </c>
      <c r="G288" s="82">
        <v>35792</v>
      </c>
      <c r="H288" s="82">
        <v>11713</v>
      </c>
      <c r="I288" s="82">
        <v>14978</v>
      </c>
      <c r="J288" s="82">
        <v>42501</v>
      </c>
      <c r="K288" s="82">
        <v>126886</v>
      </c>
      <c r="L288" s="82">
        <v>14541</v>
      </c>
      <c r="M288" s="82">
        <v>49721</v>
      </c>
      <c r="N288" s="82">
        <v>13600</v>
      </c>
      <c r="O288" s="82">
        <v>16450</v>
      </c>
      <c r="P288" s="251">
        <v>106693</v>
      </c>
      <c r="Q288" s="82">
        <v>78475</v>
      </c>
      <c r="R288" s="82">
        <v>37048</v>
      </c>
      <c r="S288" s="82">
        <v>12565</v>
      </c>
      <c r="T288" s="82">
        <v>13871</v>
      </c>
      <c r="U288" s="82">
        <v>76842</v>
      </c>
      <c r="V288" s="82">
        <v>14566</v>
      </c>
      <c r="W288" s="82">
        <v>35271</v>
      </c>
      <c r="X288" s="82">
        <v>29901</v>
      </c>
      <c r="Y288" s="82">
        <v>21210</v>
      </c>
      <c r="Z288" s="82">
        <v>23895</v>
      </c>
      <c r="AA288" s="82">
        <v>43660</v>
      </c>
      <c r="AB288" s="82">
        <v>38839</v>
      </c>
      <c r="AC288" s="82">
        <v>11926</v>
      </c>
      <c r="AD288" s="82">
        <v>34118</v>
      </c>
      <c r="AE288" s="82">
        <v>5480</v>
      </c>
      <c r="AF288" s="82">
        <v>43484</v>
      </c>
      <c r="AG288" s="82">
        <v>21671</v>
      </c>
      <c r="AH288" s="82">
        <v>11929</v>
      </c>
      <c r="AI288" s="82">
        <v>1070419</v>
      </c>
      <c r="AK288" s="82" t="s">
        <v>582</v>
      </c>
    </row>
    <row r="289" spans="1:37" x14ac:dyDescent="0.2">
      <c r="A289" s="254">
        <v>45078</v>
      </c>
      <c r="B289" s="82" t="s">
        <v>1517</v>
      </c>
      <c r="C289" s="82">
        <v>16699</v>
      </c>
      <c r="D289" s="82">
        <v>44819</v>
      </c>
      <c r="E289" s="82">
        <v>15044</v>
      </c>
      <c r="F289" s="82">
        <v>6477</v>
      </c>
      <c r="G289" s="82">
        <v>35796</v>
      </c>
      <c r="H289" s="82">
        <v>11728</v>
      </c>
      <c r="I289" s="82">
        <v>15036</v>
      </c>
      <c r="J289" s="82">
        <v>42655</v>
      </c>
      <c r="K289" s="82">
        <v>127010</v>
      </c>
      <c r="L289" s="82">
        <v>14586</v>
      </c>
      <c r="M289" s="82">
        <v>49925</v>
      </c>
      <c r="N289" s="82">
        <v>13538</v>
      </c>
      <c r="O289" s="82">
        <v>16528</v>
      </c>
      <c r="P289" s="251">
        <v>106987</v>
      </c>
      <c r="Q289" s="82">
        <v>78213</v>
      </c>
      <c r="R289" s="82">
        <v>37043</v>
      </c>
      <c r="S289" s="82">
        <v>12593</v>
      </c>
      <c r="T289" s="82">
        <v>13891</v>
      </c>
      <c r="U289" s="82">
        <v>76924</v>
      </c>
      <c r="V289" s="82">
        <v>14641</v>
      </c>
      <c r="W289" s="82">
        <v>35406</v>
      </c>
      <c r="X289" s="82">
        <v>30029</v>
      </c>
      <c r="Y289" s="82">
        <v>21379</v>
      </c>
      <c r="Z289" s="82">
        <v>23926</v>
      </c>
      <c r="AA289" s="82">
        <v>43721</v>
      </c>
      <c r="AB289" s="82">
        <v>38878</v>
      </c>
      <c r="AC289" s="82">
        <v>11971</v>
      </c>
      <c r="AD289" s="82">
        <v>34071</v>
      </c>
      <c r="AE289" s="82">
        <v>5506</v>
      </c>
      <c r="AF289" s="82">
        <v>43548</v>
      </c>
      <c r="AG289" s="82">
        <v>21766</v>
      </c>
      <c r="AH289" s="82">
        <v>11897</v>
      </c>
      <c r="AI289" s="82">
        <v>1072231</v>
      </c>
      <c r="AK289" s="82" t="s">
        <v>583</v>
      </c>
    </row>
    <row r="290" spans="1:37" x14ac:dyDescent="0.2">
      <c r="A290" s="254">
        <v>45108</v>
      </c>
      <c r="B290" s="82" t="s">
        <v>1542</v>
      </c>
      <c r="C290" s="82">
        <v>16677</v>
      </c>
      <c r="D290" s="82">
        <v>44925</v>
      </c>
      <c r="E290" s="82">
        <v>15062</v>
      </c>
      <c r="F290" s="82">
        <v>6386</v>
      </c>
      <c r="G290" s="82">
        <v>35806</v>
      </c>
      <c r="H290" s="82">
        <v>11717</v>
      </c>
      <c r="I290" s="82">
        <v>15078</v>
      </c>
      <c r="J290" s="82">
        <v>42667</v>
      </c>
      <c r="K290" s="82">
        <v>127233</v>
      </c>
      <c r="L290" s="82">
        <v>14508</v>
      </c>
      <c r="M290" s="82">
        <v>50002</v>
      </c>
      <c r="N290" s="82">
        <v>13478</v>
      </c>
      <c r="O290" s="82">
        <v>16582</v>
      </c>
      <c r="P290" s="251">
        <v>107086</v>
      </c>
      <c r="Q290" s="82">
        <v>78294</v>
      </c>
      <c r="R290" s="82">
        <v>36933</v>
      </c>
      <c r="S290" s="82">
        <v>12588</v>
      </c>
      <c r="T290" s="82">
        <v>13884</v>
      </c>
      <c r="U290" s="82">
        <v>77082</v>
      </c>
      <c r="V290" s="82">
        <v>14659</v>
      </c>
      <c r="W290" s="82">
        <v>35386</v>
      </c>
      <c r="X290" s="82">
        <v>30096</v>
      </c>
      <c r="Y290" s="82">
        <v>21447</v>
      </c>
      <c r="Z290" s="82">
        <v>23881</v>
      </c>
      <c r="AA290" s="82">
        <v>43653</v>
      </c>
      <c r="AB290" s="82">
        <v>38849</v>
      </c>
      <c r="AC290" s="82">
        <v>12052</v>
      </c>
      <c r="AD290" s="82">
        <v>34015</v>
      </c>
      <c r="AE290" s="82">
        <v>5528</v>
      </c>
      <c r="AF290" s="82">
        <v>43537</v>
      </c>
      <c r="AG290" s="82">
        <v>21856</v>
      </c>
      <c r="AH290" s="82">
        <v>11849</v>
      </c>
      <c r="AI290" s="82">
        <v>1072796</v>
      </c>
      <c r="AK290" s="82" t="s">
        <v>584</v>
      </c>
    </row>
    <row r="291" spans="1:37" x14ac:dyDescent="0.2">
      <c r="A291" s="254">
        <v>45139</v>
      </c>
      <c r="B291" s="82" t="s">
        <v>1798</v>
      </c>
      <c r="C291" s="82">
        <v>16619</v>
      </c>
      <c r="D291" s="82">
        <v>44933</v>
      </c>
      <c r="E291" s="82">
        <v>15124</v>
      </c>
      <c r="F291" s="82">
        <v>6432</v>
      </c>
      <c r="G291" s="82">
        <v>35838</v>
      </c>
      <c r="H291" s="82">
        <v>11754</v>
      </c>
      <c r="I291" s="82">
        <v>15121</v>
      </c>
      <c r="J291" s="82">
        <v>42731</v>
      </c>
      <c r="K291" s="82">
        <v>127295</v>
      </c>
      <c r="L291" s="82">
        <v>14547</v>
      </c>
      <c r="M291" s="82">
        <v>50097</v>
      </c>
      <c r="N291" s="82">
        <v>13484</v>
      </c>
      <c r="O291" s="82">
        <v>16630</v>
      </c>
      <c r="P291" s="251">
        <v>107237</v>
      </c>
      <c r="Q291" s="82">
        <v>78070</v>
      </c>
      <c r="R291" s="82">
        <v>36945</v>
      </c>
      <c r="S291" s="82">
        <v>12580</v>
      </c>
      <c r="T291" s="82">
        <v>13867</v>
      </c>
      <c r="U291" s="82">
        <v>77151</v>
      </c>
      <c r="V291" s="82">
        <v>14762</v>
      </c>
      <c r="W291" s="82">
        <v>35412</v>
      </c>
      <c r="X291" s="82">
        <v>30208</v>
      </c>
      <c r="Y291" s="82">
        <v>21490</v>
      </c>
      <c r="Z291" s="82">
        <v>23899</v>
      </c>
      <c r="AA291" s="82">
        <v>43635</v>
      </c>
      <c r="AB291" s="82">
        <v>38895</v>
      </c>
      <c r="AC291" s="82">
        <v>12071</v>
      </c>
      <c r="AD291" s="82">
        <v>34055</v>
      </c>
      <c r="AE291" s="82">
        <v>5535</v>
      </c>
      <c r="AF291" s="82">
        <v>43542</v>
      </c>
      <c r="AG291" s="82">
        <v>21943</v>
      </c>
      <c r="AH291" s="82">
        <v>11834</v>
      </c>
      <c r="AI291" s="82">
        <v>1073736</v>
      </c>
      <c r="AK291" s="82" t="s">
        <v>585</v>
      </c>
    </row>
  </sheetData>
  <mergeCells count="1">
    <mergeCell ref="H1:I1"/>
  </mergeCells>
  <hyperlinks>
    <hyperlink ref="H1:I1" location="Index!A1" display="Regresar al Índice" xr:uid="{5FAAA6B1-088B-4452-A943-0ADFAD3DEA96}"/>
  </hyperlink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7ED2D-9472-4CD6-B383-95989CF8A11E}">
  <sheetPr codeName="Hoja3"/>
  <dimension ref="A1:T213"/>
  <sheetViews>
    <sheetView zoomScaleNormal="100" workbookViewId="0"/>
  </sheetViews>
  <sheetFormatPr baseColWidth="10" defaultColWidth="11.42578125" defaultRowHeight="12.75" x14ac:dyDescent="0.2"/>
  <cols>
    <col min="1" max="1" width="27.140625" style="207" customWidth="1"/>
    <col min="2" max="2" width="16" style="66" customWidth="1"/>
    <col min="3" max="3" width="13.42578125" style="207" customWidth="1"/>
    <col min="4" max="4" width="11.85546875" style="207" customWidth="1"/>
    <col min="5" max="5" width="12.85546875" style="207" customWidth="1"/>
    <col min="6" max="16384" width="11.42578125" style="207"/>
  </cols>
  <sheetData>
    <row r="1" spans="1:20" ht="15" x14ac:dyDescent="0.25">
      <c r="A1" s="27" t="s">
        <v>1822</v>
      </c>
      <c r="G1" s="61"/>
      <c r="H1" s="151" t="s">
        <v>1294</v>
      </c>
      <c r="I1" s="151"/>
      <c r="J1" s="61"/>
      <c r="K1" s="61"/>
      <c r="L1" s="61"/>
      <c r="M1" s="61"/>
      <c r="N1" s="61"/>
      <c r="O1" s="61"/>
      <c r="P1" s="61"/>
      <c r="Q1" s="61"/>
      <c r="R1" s="61"/>
      <c r="S1" s="61"/>
      <c r="T1" s="61"/>
    </row>
    <row r="2" spans="1:20" x14ac:dyDescent="0.2">
      <c r="A2" s="207" t="s">
        <v>1956</v>
      </c>
    </row>
    <row r="4" spans="1:20" ht="15.6" customHeight="1" x14ac:dyDescent="0.2"/>
    <row r="5" spans="1:20" ht="13.5" thickBot="1" x14ac:dyDescent="0.25">
      <c r="A5" s="208"/>
      <c r="B5" s="74"/>
      <c r="C5" s="208"/>
      <c r="D5" s="208"/>
      <c r="E5" s="208"/>
    </row>
    <row r="6" spans="1:20" ht="12.75" customHeight="1" x14ac:dyDescent="0.2">
      <c r="A6" s="299" t="s">
        <v>267</v>
      </c>
      <c r="B6" s="300" t="s">
        <v>1784</v>
      </c>
      <c r="C6" s="300" t="s">
        <v>1783</v>
      </c>
      <c r="D6" s="299" t="s">
        <v>34</v>
      </c>
      <c r="E6" s="299" t="s">
        <v>1583</v>
      </c>
    </row>
    <row r="7" spans="1:20" x14ac:dyDescent="0.2">
      <c r="A7" s="301" t="s">
        <v>1582</v>
      </c>
      <c r="B7" s="307">
        <v>118708</v>
      </c>
      <c r="C7" s="307">
        <v>116045</v>
      </c>
      <c r="D7" s="307">
        <v>-2663</v>
      </c>
      <c r="E7" s="303">
        <v>-2.24E-2</v>
      </c>
    </row>
    <row r="8" spans="1:20" x14ac:dyDescent="0.2">
      <c r="A8" s="314" t="s">
        <v>270</v>
      </c>
      <c r="B8" s="305">
        <v>399607</v>
      </c>
      <c r="C8" s="305">
        <v>411107</v>
      </c>
      <c r="D8" s="305">
        <v>11500</v>
      </c>
      <c r="E8" s="306">
        <v>2.8799999999999999E-2</v>
      </c>
    </row>
    <row r="9" spans="1:20" x14ac:dyDescent="0.2">
      <c r="A9" s="301" t="s">
        <v>287</v>
      </c>
      <c r="B9" s="307">
        <v>145346</v>
      </c>
      <c r="C9" s="307">
        <v>157023</v>
      </c>
      <c r="D9" s="307">
        <v>11677</v>
      </c>
      <c r="E9" s="303">
        <v>8.0299999999999996E-2</v>
      </c>
    </row>
    <row r="10" spans="1:20" x14ac:dyDescent="0.2">
      <c r="A10" s="314" t="s">
        <v>1132</v>
      </c>
      <c r="B10" s="305">
        <v>9814</v>
      </c>
      <c r="C10" s="305">
        <v>10085</v>
      </c>
      <c r="D10" s="313">
        <v>271</v>
      </c>
      <c r="E10" s="306">
        <v>2.76E-2</v>
      </c>
    </row>
    <row r="11" spans="1:20" x14ac:dyDescent="0.2">
      <c r="A11" s="301" t="s">
        <v>289</v>
      </c>
      <c r="B11" s="307">
        <v>508146</v>
      </c>
      <c r="C11" s="307">
        <v>521651</v>
      </c>
      <c r="D11" s="307">
        <v>13505</v>
      </c>
      <c r="E11" s="303">
        <v>2.6599999999999999E-2</v>
      </c>
    </row>
    <row r="12" spans="1:20" x14ac:dyDescent="0.2">
      <c r="A12" s="314" t="s">
        <v>290</v>
      </c>
      <c r="B12" s="305">
        <v>2500</v>
      </c>
      <c r="C12" s="305">
        <v>2584</v>
      </c>
      <c r="D12" s="313">
        <v>84</v>
      </c>
      <c r="E12" s="306">
        <v>3.3599999999999998E-2</v>
      </c>
    </row>
    <row r="13" spans="1:20" x14ac:dyDescent="0.2">
      <c r="A13" s="301" t="s">
        <v>274</v>
      </c>
      <c r="B13" s="307">
        <v>644397</v>
      </c>
      <c r="C13" s="307">
        <v>662833</v>
      </c>
      <c r="D13" s="307">
        <v>18436</v>
      </c>
      <c r="E13" s="303">
        <v>2.86E-2</v>
      </c>
    </row>
    <row r="14" spans="1:20" x14ac:dyDescent="0.2">
      <c r="A14" s="314" t="s">
        <v>291</v>
      </c>
      <c r="B14" s="305">
        <v>104444</v>
      </c>
      <c r="C14" s="305">
        <v>107418</v>
      </c>
      <c r="D14" s="305">
        <v>2974</v>
      </c>
      <c r="E14" s="306">
        <v>2.8500000000000001E-2</v>
      </c>
    </row>
    <row r="15" spans="1:20" x14ac:dyDescent="0.2">
      <c r="A15" s="308" t="s">
        <v>52</v>
      </c>
      <c r="B15" s="309">
        <v>1932962</v>
      </c>
      <c r="C15" s="309">
        <v>1988746</v>
      </c>
      <c r="D15" s="309">
        <v>55784</v>
      </c>
      <c r="E15" s="310">
        <v>2.8899999999999999E-2</v>
      </c>
    </row>
    <row r="16" spans="1:20" x14ac:dyDescent="0.2">
      <c r="A16" s="27"/>
      <c r="B16" s="27"/>
      <c r="C16" s="27"/>
      <c r="D16" s="27"/>
      <c r="E16" s="27"/>
      <c r="F16" s="27"/>
    </row>
    <row r="17" spans="1:6" x14ac:dyDescent="0.2">
      <c r="A17" s="27"/>
      <c r="B17" s="27"/>
      <c r="C17" s="27"/>
      <c r="D17" s="27"/>
      <c r="E17" s="27"/>
      <c r="F17" s="27"/>
    </row>
    <row r="18" spans="1:6" x14ac:dyDescent="0.2">
      <c r="A18" s="27"/>
      <c r="B18" s="27"/>
      <c r="C18" s="27"/>
      <c r="D18" s="27"/>
      <c r="E18" s="27"/>
      <c r="F18" s="27"/>
    </row>
    <row r="29" spans="1:6" x14ac:dyDescent="0.2">
      <c r="B29" s="5"/>
    </row>
    <row r="30" spans="1:6" x14ac:dyDescent="0.2">
      <c r="B30" s="5"/>
    </row>
    <row r="31" spans="1:6" x14ac:dyDescent="0.2">
      <c r="B31" s="5"/>
    </row>
    <row r="32" spans="1:6"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sheetData>
  <mergeCells count="1">
    <mergeCell ref="H1:I1"/>
  </mergeCells>
  <hyperlinks>
    <hyperlink ref="H1:I1" location="Index!A1" display="Regresar al Índice" xr:uid="{FD0741C4-75E5-4C30-BD16-50648ED3E802}"/>
  </hyperlinks>
  <pageMargins left="0.7" right="0.7" top="0.75" bottom="0.75" header="0.3" footer="0.3"/>
  <pageSetup orientation="portrait" horizontalDpi="4294967295" verticalDpi="4294967295"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F44E4-78B3-4384-BFD1-C011CFF4965C}">
  <sheetPr codeName="Hoja92"/>
  <dimension ref="A1:P217"/>
  <sheetViews>
    <sheetView zoomScaleNormal="100" workbookViewId="0"/>
  </sheetViews>
  <sheetFormatPr baseColWidth="10" defaultColWidth="11.42578125" defaultRowHeight="12.75" x14ac:dyDescent="0.2"/>
  <cols>
    <col min="1" max="1" width="13.5703125" style="164" customWidth="1"/>
    <col min="2" max="2" width="13.28515625" style="92" bestFit="1" customWidth="1"/>
    <col min="3" max="16384" width="11.42578125" style="164"/>
  </cols>
  <sheetData>
    <row r="1" spans="1:16" ht="15" x14ac:dyDescent="0.25">
      <c r="A1" s="27" t="s">
        <v>1893</v>
      </c>
      <c r="H1" s="151" t="s">
        <v>1294</v>
      </c>
      <c r="I1" s="151"/>
      <c r="O1" s="165"/>
      <c r="P1" s="165"/>
    </row>
    <row r="2" spans="1:16" x14ac:dyDescent="0.2">
      <c r="A2" s="82" t="s">
        <v>141</v>
      </c>
    </row>
    <row r="5" spans="1:16" x14ac:dyDescent="0.2">
      <c r="A5" s="164" t="s">
        <v>285</v>
      </c>
      <c r="B5" s="5" t="s">
        <v>328</v>
      </c>
    </row>
    <row r="6" spans="1:16" x14ac:dyDescent="0.2">
      <c r="A6" s="164">
        <v>2013</v>
      </c>
      <c r="B6" s="42">
        <v>78051</v>
      </c>
    </row>
    <row r="7" spans="1:16" x14ac:dyDescent="0.2">
      <c r="A7" s="164">
        <v>2014</v>
      </c>
      <c r="B7" s="42">
        <v>79961</v>
      </c>
    </row>
    <row r="8" spans="1:16" x14ac:dyDescent="0.2">
      <c r="A8" s="164">
        <v>2015</v>
      </c>
      <c r="B8" s="42">
        <v>82957</v>
      </c>
    </row>
    <row r="9" spans="1:16" x14ac:dyDescent="0.2">
      <c r="A9" s="164">
        <v>2016</v>
      </c>
      <c r="B9" s="42">
        <v>86097</v>
      </c>
    </row>
    <row r="10" spans="1:16" x14ac:dyDescent="0.2">
      <c r="A10" s="164">
        <v>2017</v>
      </c>
      <c r="B10" s="42">
        <v>90125</v>
      </c>
    </row>
    <row r="11" spans="1:16" x14ac:dyDescent="0.2">
      <c r="A11" s="164">
        <v>2018</v>
      </c>
      <c r="B11" s="42">
        <v>93370</v>
      </c>
    </row>
    <row r="12" spans="1:16" x14ac:dyDescent="0.2">
      <c r="A12" s="164">
        <v>2019</v>
      </c>
      <c r="B12" s="42">
        <v>97390</v>
      </c>
    </row>
    <row r="13" spans="1:16" x14ac:dyDescent="0.2">
      <c r="A13" s="164">
        <v>2020</v>
      </c>
      <c r="B13" s="42">
        <v>98067</v>
      </c>
      <c r="C13" s="98"/>
    </row>
    <row r="14" spans="1:16" x14ac:dyDescent="0.2">
      <c r="A14" s="164">
        <v>2021</v>
      </c>
      <c r="B14" s="42">
        <v>103251</v>
      </c>
    </row>
    <row r="15" spans="1:16" x14ac:dyDescent="0.2">
      <c r="A15" s="167">
        <v>2022</v>
      </c>
      <c r="B15" s="168">
        <v>105675</v>
      </c>
    </row>
    <row r="16" spans="1:16" x14ac:dyDescent="0.2">
      <c r="A16" s="29">
        <v>45139</v>
      </c>
      <c r="B16" s="78">
        <v>107237</v>
      </c>
    </row>
    <row r="17" spans="1:2" x14ac:dyDescent="0.2">
      <c r="B17" s="43"/>
    </row>
    <row r="18" spans="1:2" x14ac:dyDescent="0.2">
      <c r="B18" s="5"/>
    </row>
    <row r="19" spans="1:2" hidden="1" x14ac:dyDescent="0.2">
      <c r="A19" s="164">
        <v>43709</v>
      </c>
      <c r="B19" s="5">
        <v>96528</v>
      </c>
    </row>
    <row r="20" spans="1:2" hidden="1" x14ac:dyDescent="0.2">
      <c r="A20" s="164">
        <v>43739</v>
      </c>
      <c r="B20" s="5">
        <v>97149</v>
      </c>
    </row>
    <row r="21" spans="1:2" hidden="1" x14ac:dyDescent="0.2">
      <c r="A21" s="164">
        <v>43770</v>
      </c>
      <c r="B21" s="5">
        <v>97410</v>
      </c>
    </row>
    <row r="22" spans="1:2" hidden="1" x14ac:dyDescent="0.2">
      <c r="A22" s="164">
        <v>43800</v>
      </c>
      <c r="B22" s="5">
        <v>97390</v>
      </c>
    </row>
    <row r="23" spans="1:2" x14ac:dyDescent="0.2">
      <c r="A23" s="164" t="s">
        <v>1790</v>
      </c>
      <c r="B23" s="43">
        <f>B16/B15-1</f>
        <v>1.4781168677549195E-2</v>
      </c>
    </row>
    <row r="24" spans="1:2" x14ac:dyDescent="0.2">
      <c r="A24" s="164" t="s">
        <v>1793</v>
      </c>
      <c r="B24" s="42">
        <f>B16-B15</f>
        <v>1562</v>
      </c>
    </row>
    <row r="25" spans="1:2" x14ac:dyDescent="0.2">
      <c r="B25" s="5"/>
    </row>
    <row r="26" spans="1:2" x14ac:dyDescent="0.2">
      <c r="B26" s="5"/>
    </row>
    <row r="27" spans="1:2" x14ac:dyDescent="0.2">
      <c r="B27" s="5"/>
    </row>
    <row r="28" spans="1:2" x14ac:dyDescent="0.2">
      <c r="B28" s="5"/>
    </row>
    <row r="29" spans="1:2" x14ac:dyDescent="0.2">
      <c r="B29" s="5"/>
    </row>
    <row r="30" spans="1:2" x14ac:dyDescent="0.2">
      <c r="B30" s="5"/>
    </row>
    <row r="31" spans="1:2" x14ac:dyDescent="0.2">
      <c r="B31" s="5"/>
    </row>
    <row r="32" spans="1: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row r="217" spans="2:2" x14ac:dyDescent="0.2">
      <c r="B217" s="5"/>
    </row>
  </sheetData>
  <mergeCells count="2">
    <mergeCell ref="H1:I1"/>
    <mergeCell ref="O1:P1"/>
  </mergeCells>
  <hyperlinks>
    <hyperlink ref="H1:I1" location="Index!A1" display="Regresar al Índice" xr:uid="{57D17C49-8510-44F6-B595-BF078F8312A4}"/>
  </hyperlinks>
  <pageMargins left="0.7" right="0.7" top="0.75" bottom="0.75" header="0.3" footer="0.3"/>
  <pageSetup orientation="portrait" horizontalDpi="4294967295" verticalDpi="4294967295"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EC3D6-601B-4C9E-9EB9-D21006FB91A5}">
  <sheetPr codeName="Hoja93"/>
  <dimension ref="A1:P216"/>
  <sheetViews>
    <sheetView zoomScaleNormal="100" workbookViewId="0"/>
  </sheetViews>
  <sheetFormatPr baseColWidth="10" defaultColWidth="11.42578125" defaultRowHeight="12.75" x14ac:dyDescent="0.2"/>
  <cols>
    <col min="1" max="1" width="37.140625" style="164" customWidth="1"/>
    <col min="2" max="2" width="13.42578125" style="92" bestFit="1" customWidth="1"/>
    <col min="3" max="3" width="6.5703125" style="164" customWidth="1"/>
    <col min="4" max="16384" width="11.42578125" style="164"/>
  </cols>
  <sheetData>
    <row r="1" spans="1:16" ht="15" x14ac:dyDescent="0.25">
      <c r="A1" s="27" t="s">
        <v>1894</v>
      </c>
      <c r="H1" s="151" t="s">
        <v>1294</v>
      </c>
      <c r="I1" s="151"/>
      <c r="O1" s="165"/>
      <c r="P1" s="165"/>
    </row>
    <row r="2" spans="1:16" x14ac:dyDescent="0.2">
      <c r="A2" s="82" t="s">
        <v>141</v>
      </c>
    </row>
    <row r="5" spans="1:16" x14ac:dyDescent="0.2">
      <c r="A5" s="164" t="s">
        <v>279</v>
      </c>
      <c r="B5" s="41" t="s">
        <v>281</v>
      </c>
    </row>
    <row r="6" spans="1:16" x14ac:dyDescent="0.2">
      <c r="A6" s="164" t="s">
        <v>269</v>
      </c>
      <c r="B6" s="43">
        <f t="shared" ref="B6:B13" si="0">B20/$B$28</f>
        <v>3.757098762553969E-2</v>
      </c>
      <c r="C6" s="98"/>
    </row>
    <row r="7" spans="1:16" x14ac:dyDescent="0.2">
      <c r="A7" s="164" t="s">
        <v>270</v>
      </c>
      <c r="B7" s="43">
        <f t="shared" si="0"/>
        <v>0.29939293340917777</v>
      </c>
      <c r="C7" s="98"/>
    </row>
    <row r="8" spans="1:16" x14ac:dyDescent="0.2">
      <c r="A8" s="164" t="s">
        <v>271</v>
      </c>
      <c r="B8" s="43">
        <f t="shared" si="0"/>
        <v>0.12901330697427194</v>
      </c>
      <c r="C8" s="98"/>
    </row>
    <row r="9" spans="1:16" x14ac:dyDescent="0.2">
      <c r="A9" s="164" t="s">
        <v>282</v>
      </c>
      <c r="B9" s="43">
        <f t="shared" si="0"/>
        <v>1.9396290459449631E-3</v>
      </c>
      <c r="C9" s="98"/>
    </row>
    <row r="10" spans="1:16" x14ac:dyDescent="0.2">
      <c r="A10" s="164" t="s">
        <v>272</v>
      </c>
      <c r="B10" s="43">
        <f t="shared" si="0"/>
        <v>0.15003217173177169</v>
      </c>
      <c r="C10" s="98"/>
    </row>
    <row r="11" spans="1:16" x14ac:dyDescent="0.2">
      <c r="A11" s="164" t="s">
        <v>273</v>
      </c>
      <c r="B11" s="43">
        <f t="shared" si="0"/>
        <v>1.1376670365638726E-3</v>
      </c>
      <c r="C11" s="98"/>
    </row>
    <row r="12" spans="1:16" x14ac:dyDescent="0.2">
      <c r="A12" s="164" t="s">
        <v>274</v>
      </c>
      <c r="B12" s="43">
        <f t="shared" si="0"/>
        <v>0.32214627414045527</v>
      </c>
      <c r="C12" s="98"/>
    </row>
    <row r="13" spans="1:16" x14ac:dyDescent="0.2">
      <c r="A13" s="164" t="s">
        <v>275</v>
      </c>
      <c r="B13" s="43">
        <f t="shared" si="0"/>
        <v>5.8767030036274794E-2</v>
      </c>
      <c r="C13" s="98"/>
    </row>
    <row r="14" spans="1:16" x14ac:dyDescent="0.2">
      <c r="A14" s="164" t="s">
        <v>283</v>
      </c>
      <c r="B14" s="43">
        <f>SUM(B6:B13)</f>
        <v>1</v>
      </c>
    </row>
    <row r="15" spans="1:16" x14ac:dyDescent="0.2">
      <c r="B15" s="5"/>
    </row>
    <row r="16" spans="1:16" x14ac:dyDescent="0.2">
      <c r="B16" s="5"/>
    </row>
    <row r="17" spans="1:3" x14ac:dyDescent="0.2">
      <c r="B17" s="5"/>
    </row>
    <row r="18" spans="1:3" ht="13.7" customHeight="1" x14ac:dyDescent="0.2">
      <c r="B18" s="5"/>
    </row>
    <row r="19" spans="1:3" hidden="1" x14ac:dyDescent="0.2">
      <c r="A19" s="164" t="s">
        <v>279</v>
      </c>
      <c r="B19" s="41" t="s">
        <v>1792</v>
      </c>
    </row>
    <row r="20" spans="1:3" hidden="1" x14ac:dyDescent="0.2">
      <c r="A20" s="164" t="s">
        <v>269</v>
      </c>
      <c r="B20" s="5">
        <v>4029</v>
      </c>
      <c r="C20" s="98"/>
    </row>
    <row r="21" spans="1:3" hidden="1" x14ac:dyDescent="0.2">
      <c r="A21" s="164" t="s">
        <v>270</v>
      </c>
      <c r="B21" s="5">
        <v>32106</v>
      </c>
      <c r="C21" s="98"/>
    </row>
    <row r="22" spans="1:3" hidden="1" x14ac:dyDescent="0.2">
      <c r="A22" s="164" t="s">
        <v>271</v>
      </c>
      <c r="B22" s="5">
        <v>13835</v>
      </c>
      <c r="C22" s="98"/>
    </row>
    <row r="23" spans="1:3" hidden="1" x14ac:dyDescent="0.2">
      <c r="A23" s="164" t="s">
        <v>282</v>
      </c>
      <c r="B23" s="5">
        <v>208</v>
      </c>
      <c r="C23" s="98"/>
    </row>
    <row r="24" spans="1:3" hidden="1" x14ac:dyDescent="0.2">
      <c r="A24" s="164" t="s">
        <v>272</v>
      </c>
      <c r="B24" s="5">
        <v>16089</v>
      </c>
      <c r="C24" s="98"/>
    </row>
    <row r="25" spans="1:3" hidden="1" x14ac:dyDescent="0.2">
      <c r="A25" s="164" t="s">
        <v>273</v>
      </c>
      <c r="B25" s="5">
        <v>122</v>
      </c>
      <c r="C25" s="98"/>
    </row>
    <row r="26" spans="1:3" hidden="1" x14ac:dyDescent="0.2">
      <c r="A26" s="164" t="s">
        <v>274</v>
      </c>
      <c r="B26" s="5">
        <v>34546</v>
      </c>
      <c r="C26" s="98"/>
    </row>
    <row r="27" spans="1:3" hidden="1" x14ac:dyDescent="0.2">
      <c r="A27" s="164" t="s">
        <v>275</v>
      </c>
      <c r="B27" s="5">
        <v>6302</v>
      </c>
      <c r="C27" s="98"/>
    </row>
    <row r="28" spans="1:3" hidden="1" x14ac:dyDescent="0.2">
      <c r="A28" s="96" t="s">
        <v>283</v>
      </c>
      <c r="B28" s="5">
        <f>SUM(B20:B27)</f>
        <v>107237</v>
      </c>
      <c r="C28" s="166"/>
    </row>
    <row r="29" spans="1:3" hidden="1" x14ac:dyDescent="0.2">
      <c r="B29" s="5"/>
    </row>
    <row r="30" spans="1:3" hidden="1" x14ac:dyDescent="0.2">
      <c r="B30" s="5"/>
    </row>
    <row r="31" spans="1:3" x14ac:dyDescent="0.2">
      <c r="B31" s="5"/>
    </row>
    <row r="32" spans="1:3" x14ac:dyDescent="0.2">
      <c r="B32" s="5"/>
    </row>
    <row r="33" spans="2:2" x14ac:dyDescent="0.2">
      <c r="B33" s="5"/>
    </row>
    <row r="34" spans="2:2" x14ac:dyDescent="0.2">
      <c r="B34" s="5"/>
    </row>
    <row r="35" spans="2:2" x14ac:dyDescent="0.2">
      <c r="B35" s="5"/>
    </row>
    <row r="36" spans="2:2" x14ac:dyDescent="0.2">
      <c r="B36" s="5"/>
    </row>
    <row r="37" spans="2:2" x14ac:dyDescent="0.2">
      <c r="B37" s="5"/>
    </row>
    <row r="39" spans="2:2" x14ac:dyDescent="0.2">
      <c r="B39" s="5"/>
    </row>
    <row r="40" spans="2:2" x14ac:dyDescent="0.2">
      <c r="B40"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2">
    <mergeCell ref="H1:I1"/>
    <mergeCell ref="O1:P1"/>
  </mergeCells>
  <hyperlinks>
    <hyperlink ref="H1:I1" location="Index!A1" display="Regresar al Índice" xr:uid="{C8E9BBA0-81B5-44B9-9B87-A444834A5785}"/>
  </hyperlink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20F87-5A46-438F-9170-B09BBF0AD936}">
  <sheetPr codeName="Hoja94"/>
  <dimension ref="A1:I40"/>
  <sheetViews>
    <sheetView workbookViewId="0"/>
  </sheetViews>
  <sheetFormatPr baseColWidth="10" defaultRowHeight="12.75" x14ac:dyDescent="0.2"/>
  <cols>
    <col min="1" max="1" width="40.7109375" style="82" customWidth="1"/>
    <col min="2" max="3" width="10.7109375" style="82" customWidth="1"/>
    <col min="4" max="4" width="12" style="82" customWidth="1"/>
    <col min="5" max="5" width="10.7109375" style="82" customWidth="1"/>
    <col min="6" max="6" width="7.42578125" style="82" customWidth="1"/>
    <col min="7" max="7" width="3" style="82" customWidth="1"/>
    <col min="8" max="8" width="3.7109375" style="82" customWidth="1"/>
    <col min="9" max="11" width="9.140625" style="82" customWidth="1"/>
    <col min="12" max="16384" width="11.42578125" style="82"/>
  </cols>
  <sheetData>
    <row r="1" spans="1:9" ht="15" x14ac:dyDescent="0.25">
      <c r="A1" s="27" t="s">
        <v>1895</v>
      </c>
      <c r="B1" s="82" t="s">
        <v>53</v>
      </c>
      <c r="C1" s="82" t="s">
        <v>53</v>
      </c>
      <c r="D1" s="82" t="s">
        <v>53</v>
      </c>
      <c r="E1" s="82" t="s">
        <v>53</v>
      </c>
      <c r="F1" s="82" t="s">
        <v>53</v>
      </c>
      <c r="G1" s="82" t="s">
        <v>53</v>
      </c>
      <c r="H1" s="151" t="s">
        <v>1294</v>
      </c>
      <c r="I1" s="151"/>
    </row>
    <row r="2" spans="1:9" x14ac:dyDescent="0.2">
      <c r="A2" s="82" t="s">
        <v>141</v>
      </c>
      <c r="B2" s="82" t="s">
        <v>53</v>
      </c>
      <c r="C2" s="82" t="s">
        <v>53</v>
      </c>
      <c r="D2" s="82" t="s">
        <v>53</v>
      </c>
      <c r="E2" s="82" t="s">
        <v>53</v>
      </c>
      <c r="F2" s="82" t="s">
        <v>53</v>
      </c>
      <c r="G2" s="82" t="s">
        <v>53</v>
      </c>
      <c r="H2" s="82" t="s">
        <v>53</v>
      </c>
    </row>
    <row r="6" spans="1:9" x14ac:dyDescent="0.2">
      <c r="A6" s="82" t="s">
        <v>391</v>
      </c>
      <c r="B6" s="82" t="s">
        <v>1174</v>
      </c>
      <c r="C6" s="82" t="s">
        <v>1099</v>
      </c>
      <c r="D6" s="82" t="s">
        <v>1543</v>
      </c>
      <c r="E6" s="82" t="s">
        <v>1767</v>
      </c>
      <c r="F6" s="82" t="s">
        <v>392</v>
      </c>
    </row>
    <row r="7" spans="1:9" x14ac:dyDescent="0.2">
      <c r="A7" s="251" t="s">
        <v>13</v>
      </c>
      <c r="B7" s="251">
        <v>78492</v>
      </c>
      <c r="C7" s="251">
        <v>78074</v>
      </c>
      <c r="D7" s="251">
        <v>78294</v>
      </c>
      <c r="E7" s="251">
        <v>78070</v>
      </c>
      <c r="F7" s="251">
        <v>-224</v>
      </c>
      <c r="G7" s="82">
        <f>_xlfn.RANK.EQ(F7,$F$7:$F$38,0)</f>
        <v>32</v>
      </c>
    </row>
    <row r="8" spans="1:9" x14ac:dyDescent="0.2">
      <c r="A8" s="251" t="s">
        <v>3</v>
      </c>
      <c r="B8" s="251">
        <v>16755</v>
      </c>
      <c r="C8" s="251">
        <v>16707</v>
      </c>
      <c r="D8" s="251">
        <v>16677</v>
      </c>
      <c r="E8" s="251">
        <v>16619</v>
      </c>
      <c r="F8" s="251">
        <v>-58</v>
      </c>
      <c r="G8" s="82">
        <f t="shared" ref="G8:G38" si="0">_xlfn.RANK.EQ(F8,$F$7:$F$38,0)</f>
        <v>31</v>
      </c>
    </row>
    <row r="9" spans="1:9" x14ac:dyDescent="0.2">
      <c r="A9" s="251" t="s">
        <v>26</v>
      </c>
      <c r="B9" s="251">
        <v>43393</v>
      </c>
      <c r="C9" s="251">
        <v>43507</v>
      </c>
      <c r="D9" s="251">
        <v>43653</v>
      </c>
      <c r="E9" s="251">
        <v>43635</v>
      </c>
      <c r="F9" s="251">
        <v>-18</v>
      </c>
      <c r="G9" s="82">
        <f t="shared" si="0"/>
        <v>30</v>
      </c>
    </row>
    <row r="10" spans="1:9" x14ac:dyDescent="0.2">
      <c r="A10" s="251" t="s">
        <v>19</v>
      </c>
      <c r="B10" s="251">
        <v>13772</v>
      </c>
      <c r="C10" s="251">
        <v>13869</v>
      </c>
      <c r="D10" s="251">
        <v>13884</v>
      </c>
      <c r="E10" s="251">
        <v>13867</v>
      </c>
      <c r="F10" s="251">
        <v>-17</v>
      </c>
      <c r="G10" s="82">
        <f t="shared" si="0"/>
        <v>29</v>
      </c>
    </row>
    <row r="11" spans="1:9" x14ac:dyDescent="0.2">
      <c r="A11" s="251" t="s">
        <v>33</v>
      </c>
      <c r="B11" s="251">
        <v>12029</v>
      </c>
      <c r="C11" s="251">
        <v>11966</v>
      </c>
      <c r="D11" s="251">
        <v>11849</v>
      </c>
      <c r="E11" s="251">
        <v>11834</v>
      </c>
      <c r="F11" s="251">
        <v>-15</v>
      </c>
      <c r="G11" s="82">
        <f t="shared" si="0"/>
        <v>28</v>
      </c>
    </row>
    <row r="12" spans="1:9" x14ac:dyDescent="0.2">
      <c r="A12" s="251" t="s">
        <v>18</v>
      </c>
      <c r="B12" s="251">
        <v>12656</v>
      </c>
      <c r="C12" s="251">
        <v>12596</v>
      </c>
      <c r="D12" s="251">
        <v>12588</v>
      </c>
      <c r="E12" s="251">
        <v>12580</v>
      </c>
      <c r="F12" s="251">
        <v>-8</v>
      </c>
      <c r="G12" s="82">
        <f t="shared" si="0"/>
        <v>27</v>
      </c>
    </row>
    <row r="13" spans="1:9" x14ac:dyDescent="0.2">
      <c r="A13" s="251" t="s">
        <v>31</v>
      </c>
      <c r="B13" s="251">
        <v>44205</v>
      </c>
      <c r="C13" s="251">
        <v>43533</v>
      </c>
      <c r="D13" s="251">
        <v>43537</v>
      </c>
      <c r="E13" s="251">
        <v>43542</v>
      </c>
      <c r="F13" s="251">
        <v>5</v>
      </c>
      <c r="G13" s="82">
        <f t="shared" si="0"/>
        <v>26</v>
      </c>
    </row>
    <row r="14" spans="1:9" x14ac:dyDescent="0.2">
      <c r="A14" s="251" t="s">
        <v>15</v>
      </c>
      <c r="B14" s="251">
        <v>13775</v>
      </c>
      <c r="C14" s="251">
        <v>13719</v>
      </c>
      <c r="D14" s="251">
        <v>13478</v>
      </c>
      <c r="E14" s="251">
        <v>13484</v>
      </c>
      <c r="F14" s="251">
        <v>6</v>
      </c>
      <c r="G14" s="82">
        <f t="shared" si="0"/>
        <v>25</v>
      </c>
    </row>
    <row r="15" spans="1:9" x14ac:dyDescent="0.2">
      <c r="A15" s="251" t="s">
        <v>30</v>
      </c>
      <c r="B15" s="251">
        <v>5519</v>
      </c>
      <c r="C15" s="251">
        <v>5549</v>
      </c>
      <c r="D15" s="251">
        <v>5528</v>
      </c>
      <c r="E15" s="251">
        <v>5535</v>
      </c>
      <c r="F15" s="251">
        <v>7</v>
      </c>
      <c r="G15" s="82">
        <f t="shared" si="0"/>
        <v>24</v>
      </c>
    </row>
    <row r="16" spans="1:9" x14ac:dyDescent="0.2">
      <c r="A16" s="251" t="s">
        <v>4</v>
      </c>
      <c r="B16" s="251">
        <v>44462</v>
      </c>
      <c r="C16" s="251">
        <v>44653</v>
      </c>
      <c r="D16" s="251">
        <v>44925</v>
      </c>
      <c r="E16" s="251">
        <v>44933</v>
      </c>
      <c r="F16" s="251">
        <v>8</v>
      </c>
      <c r="G16" s="82">
        <f t="shared" si="0"/>
        <v>23</v>
      </c>
    </row>
    <row r="17" spans="1:7" x14ac:dyDescent="0.2">
      <c r="A17" s="251" t="s">
        <v>17</v>
      </c>
      <c r="B17" s="251">
        <v>37273</v>
      </c>
      <c r="C17" s="251">
        <v>37170</v>
      </c>
      <c r="D17" s="251">
        <v>36933</v>
      </c>
      <c r="E17" s="251">
        <v>36945</v>
      </c>
      <c r="F17" s="251">
        <v>12</v>
      </c>
      <c r="G17" s="82">
        <f t="shared" si="0"/>
        <v>22</v>
      </c>
    </row>
    <row r="18" spans="1:7" x14ac:dyDescent="0.2">
      <c r="A18" s="251" t="s">
        <v>25</v>
      </c>
      <c r="B18" s="251">
        <v>23845</v>
      </c>
      <c r="C18" s="251">
        <v>23802</v>
      </c>
      <c r="D18" s="251">
        <v>23881</v>
      </c>
      <c r="E18" s="251">
        <v>23899</v>
      </c>
      <c r="F18" s="251">
        <v>18</v>
      </c>
      <c r="G18" s="82">
        <f t="shared" si="0"/>
        <v>21</v>
      </c>
    </row>
    <row r="19" spans="1:7" x14ac:dyDescent="0.2">
      <c r="A19" s="251" t="s">
        <v>28</v>
      </c>
      <c r="B19" s="251">
        <v>11695</v>
      </c>
      <c r="C19" s="251">
        <v>11763</v>
      </c>
      <c r="D19" s="251">
        <v>12052</v>
      </c>
      <c r="E19" s="251">
        <v>12071</v>
      </c>
      <c r="F19" s="251">
        <v>19</v>
      </c>
      <c r="G19" s="82">
        <f t="shared" si="0"/>
        <v>20</v>
      </c>
    </row>
    <row r="20" spans="1:7" x14ac:dyDescent="0.2">
      <c r="A20" s="251" t="s">
        <v>22</v>
      </c>
      <c r="B20" s="251">
        <v>34917</v>
      </c>
      <c r="C20" s="251">
        <v>35020</v>
      </c>
      <c r="D20" s="251">
        <v>35386</v>
      </c>
      <c r="E20" s="251">
        <v>35412</v>
      </c>
      <c r="F20" s="251">
        <v>26</v>
      </c>
      <c r="G20" s="82">
        <f t="shared" si="0"/>
        <v>19</v>
      </c>
    </row>
    <row r="21" spans="1:7" x14ac:dyDescent="0.2">
      <c r="A21" s="251" t="s">
        <v>10</v>
      </c>
      <c r="B21" s="251">
        <v>35816</v>
      </c>
      <c r="C21" s="251">
        <v>35695</v>
      </c>
      <c r="D21" s="251">
        <v>35806</v>
      </c>
      <c r="E21" s="251">
        <v>35838</v>
      </c>
      <c r="F21" s="251">
        <v>32</v>
      </c>
      <c r="G21" s="82">
        <f t="shared" si="0"/>
        <v>18</v>
      </c>
    </row>
    <row r="22" spans="1:7" x14ac:dyDescent="0.2">
      <c r="A22" s="251" t="s">
        <v>11</v>
      </c>
      <c r="B22" s="251">
        <v>11625</v>
      </c>
      <c r="C22" s="251">
        <v>11673</v>
      </c>
      <c r="D22" s="251">
        <v>11717</v>
      </c>
      <c r="E22" s="251">
        <v>11754</v>
      </c>
      <c r="F22" s="251">
        <v>37</v>
      </c>
      <c r="G22" s="82">
        <f t="shared" si="0"/>
        <v>17</v>
      </c>
    </row>
    <row r="23" spans="1:7" x14ac:dyDescent="0.2">
      <c r="A23" s="251" t="s">
        <v>12</v>
      </c>
      <c r="B23" s="251">
        <v>14655</v>
      </c>
      <c r="C23" s="251">
        <v>14532</v>
      </c>
      <c r="D23" s="251">
        <v>14508</v>
      </c>
      <c r="E23" s="251">
        <v>14547</v>
      </c>
      <c r="F23" s="251">
        <v>39</v>
      </c>
      <c r="G23" s="82">
        <f t="shared" si="0"/>
        <v>16</v>
      </c>
    </row>
    <row r="24" spans="1:7" x14ac:dyDescent="0.2">
      <c r="A24" s="251" t="s">
        <v>29</v>
      </c>
      <c r="B24" s="251">
        <v>34651</v>
      </c>
      <c r="C24" s="251">
        <v>34174</v>
      </c>
      <c r="D24" s="251">
        <v>34015</v>
      </c>
      <c r="E24" s="251">
        <v>34055</v>
      </c>
      <c r="F24" s="251">
        <v>40</v>
      </c>
      <c r="G24" s="82">
        <f t="shared" si="0"/>
        <v>15</v>
      </c>
    </row>
    <row r="25" spans="1:7" x14ac:dyDescent="0.2">
      <c r="A25" s="251" t="s">
        <v>7</v>
      </c>
      <c r="B25" s="251">
        <v>14835</v>
      </c>
      <c r="C25" s="251">
        <v>14786</v>
      </c>
      <c r="D25" s="251">
        <v>15078</v>
      </c>
      <c r="E25" s="251">
        <v>15121</v>
      </c>
      <c r="F25" s="251">
        <v>43</v>
      </c>
      <c r="G25" s="82">
        <f t="shared" si="0"/>
        <v>13</v>
      </c>
    </row>
    <row r="26" spans="1:7" x14ac:dyDescent="0.2">
      <c r="A26" s="251" t="s">
        <v>24</v>
      </c>
      <c r="B26" s="251">
        <v>20311</v>
      </c>
      <c r="C26" s="251">
        <v>20714</v>
      </c>
      <c r="D26" s="251">
        <v>21447</v>
      </c>
      <c r="E26" s="251">
        <v>21490</v>
      </c>
      <c r="F26" s="251">
        <v>43</v>
      </c>
      <c r="G26" s="82">
        <f t="shared" si="0"/>
        <v>13</v>
      </c>
    </row>
    <row r="27" spans="1:7" x14ac:dyDescent="0.2">
      <c r="A27" s="251" t="s">
        <v>6</v>
      </c>
      <c r="B27" s="251">
        <v>6404</v>
      </c>
      <c r="C27" s="251">
        <v>6418</v>
      </c>
      <c r="D27" s="251">
        <v>6386</v>
      </c>
      <c r="E27" s="251">
        <v>6432</v>
      </c>
      <c r="F27" s="251">
        <v>46</v>
      </c>
      <c r="G27" s="82">
        <f t="shared" si="0"/>
        <v>11</v>
      </c>
    </row>
    <row r="28" spans="1:7" x14ac:dyDescent="0.2">
      <c r="A28" s="251" t="s">
        <v>27</v>
      </c>
      <c r="B28" s="251">
        <v>39374</v>
      </c>
      <c r="C28" s="251">
        <v>39024</v>
      </c>
      <c r="D28" s="251">
        <v>38849</v>
      </c>
      <c r="E28" s="251">
        <v>38895</v>
      </c>
      <c r="F28" s="251">
        <v>46</v>
      </c>
      <c r="G28" s="82">
        <f t="shared" si="0"/>
        <v>11</v>
      </c>
    </row>
    <row r="29" spans="1:7" x14ac:dyDescent="0.2">
      <c r="A29" s="251" t="s">
        <v>16</v>
      </c>
      <c r="B29" s="251">
        <v>16259</v>
      </c>
      <c r="C29" s="251">
        <v>16245</v>
      </c>
      <c r="D29" s="251">
        <v>16582</v>
      </c>
      <c r="E29" s="251">
        <v>16630</v>
      </c>
      <c r="F29" s="251">
        <v>48</v>
      </c>
      <c r="G29" s="82">
        <f t="shared" si="0"/>
        <v>10</v>
      </c>
    </row>
    <row r="30" spans="1:7" x14ac:dyDescent="0.2">
      <c r="A30" s="251" t="s">
        <v>5</v>
      </c>
      <c r="B30" s="251">
        <v>14588</v>
      </c>
      <c r="C30" s="251">
        <v>14759</v>
      </c>
      <c r="D30" s="251">
        <v>15062</v>
      </c>
      <c r="E30" s="251">
        <v>15124</v>
      </c>
      <c r="F30" s="251">
        <v>62</v>
      </c>
      <c r="G30" s="82">
        <f t="shared" si="0"/>
        <v>8</v>
      </c>
    </row>
    <row r="31" spans="1:7" x14ac:dyDescent="0.2">
      <c r="A31" s="251" t="s">
        <v>9</v>
      </c>
      <c r="B31" s="251">
        <v>127108</v>
      </c>
      <c r="C31" s="251">
        <v>126560</v>
      </c>
      <c r="D31" s="251">
        <v>127233</v>
      </c>
      <c r="E31" s="251">
        <v>127295</v>
      </c>
      <c r="F31" s="251">
        <v>62</v>
      </c>
      <c r="G31" s="82">
        <f t="shared" si="0"/>
        <v>8</v>
      </c>
    </row>
    <row r="32" spans="1:7" x14ac:dyDescent="0.2">
      <c r="A32" s="251" t="s">
        <v>8</v>
      </c>
      <c r="B32" s="251">
        <v>42383</v>
      </c>
      <c r="C32" s="251">
        <v>42300</v>
      </c>
      <c r="D32" s="251">
        <v>42667</v>
      </c>
      <c r="E32" s="251">
        <v>42731</v>
      </c>
      <c r="F32" s="251">
        <v>64</v>
      </c>
      <c r="G32" s="82">
        <f t="shared" si="0"/>
        <v>7</v>
      </c>
    </row>
    <row r="33" spans="1:7" x14ac:dyDescent="0.2">
      <c r="A33" s="251" t="s">
        <v>20</v>
      </c>
      <c r="B33" s="251">
        <v>76111</v>
      </c>
      <c r="C33" s="251">
        <v>76087</v>
      </c>
      <c r="D33" s="251">
        <v>77082</v>
      </c>
      <c r="E33" s="251">
        <v>77151</v>
      </c>
      <c r="F33" s="251">
        <v>69</v>
      </c>
      <c r="G33" s="82">
        <f t="shared" si="0"/>
        <v>6</v>
      </c>
    </row>
    <row r="34" spans="1:7" x14ac:dyDescent="0.2">
      <c r="A34" s="251" t="s">
        <v>32</v>
      </c>
      <c r="B34" s="251">
        <v>21309</v>
      </c>
      <c r="C34" s="251">
        <v>21443</v>
      </c>
      <c r="D34" s="251">
        <v>21856</v>
      </c>
      <c r="E34" s="251">
        <v>21943</v>
      </c>
      <c r="F34" s="251">
        <v>87</v>
      </c>
      <c r="G34" s="82">
        <f t="shared" si="0"/>
        <v>5</v>
      </c>
    </row>
    <row r="35" spans="1:7" x14ac:dyDescent="0.2">
      <c r="A35" s="251" t="s">
        <v>14</v>
      </c>
      <c r="B35" s="251">
        <v>49801</v>
      </c>
      <c r="C35" s="251">
        <v>49507</v>
      </c>
      <c r="D35" s="251">
        <v>50002</v>
      </c>
      <c r="E35" s="251">
        <v>50097</v>
      </c>
      <c r="F35" s="251">
        <v>95</v>
      </c>
      <c r="G35" s="82">
        <f t="shared" si="0"/>
        <v>4</v>
      </c>
    </row>
    <row r="36" spans="1:7" x14ac:dyDescent="0.2">
      <c r="A36" s="251" t="s">
        <v>21</v>
      </c>
      <c r="B36" s="251">
        <v>14509</v>
      </c>
      <c r="C36" s="251">
        <v>14448</v>
      </c>
      <c r="D36" s="251">
        <v>14659</v>
      </c>
      <c r="E36" s="251">
        <v>14762</v>
      </c>
      <c r="F36" s="251">
        <v>103</v>
      </c>
      <c r="G36" s="82">
        <f t="shared" si="0"/>
        <v>3</v>
      </c>
    </row>
    <row r="37" spans="1:7" x14ac:dyDescent="0.2">
      <c r="A37" s="251" t="s">
        <v>23</v>
      </c>
      <c r="B37" s="251">
        <v>29505</v>
      </c>
      <c r="C37" s="251">
        <v>29588</v>
      </c>
      <c r="D37" s="251">
        <v>30096</v>
      </c>
      <c r="E37" s="251">
        <v>30208</v>
      </c>
      <c r="F37" s="251">
        <v>112</v>
      </c>
      <c r="G37" s="82">
        <f t="shared" si="0"/>
        <v>2</v>
      </c>
    </row>
    <row r="38" spans="1:7" x14ac:dyDescent="0.2">
      <c r="A38" s="251" t="s">
        <v>0</v>
      </c>
      <c r="B38" s="251">
        <v>105454</v>
      </c>
      <c r="C38" s="251">
        <v>105675</v>
      </c>
      <c r="D38" s="251">
        <v>107086</v>
      </c>
      <c r="E38" s="251">
        <v>107237</v>
      </c>
      <c r="F38" s="251">
        <v>151</v>
      </c>
      <c r="G38" s="82">
        <f t="shared" si="0"/>
        <v>1</v>
      </c>
    </row>
    <row r="39" spans="1:7" x14ac:dyDescent="0.2">
      <c r="A39" s="251" t="s">
        <v>1</v>
      </c>
      <c r="B39" s="251">
        <v>1067486</v>
      </c>
      <c r="C39" s="251">
        <v>1065556</v>
      </c>
      <c r="D39" s="251">
        <v>1072796</v>
      </c>
      <c r="E39" s="251">
        <v>1073736</v>
      </c>
      <c r="F39" s="251">
        <v>940</v>
      </c>
    </row>
    <row r="40" spans="1:7" x14ac:dyDescent="0.2">
      <c r="F40" s="251"/>
    </row>
  </sheetData>
  <mergeCells count="1">
    <mergeCell ref="H1:I1"/>
  </mergeCells>
  <hyperlinks>
    <hyperlink ref="H1:I1" location="Index!A1" display="Regresar al Índice" xr:uid="{D50B018A-EB07-4FA7-9E70-8089E3C81FAD}"/>
  </hyperlink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17634-E854-4C31-80FC-C46C8AF88E66}">
  <sheetPr codeName="Hoja95"/>
  <dimension ref="A1:I39"/>
  <sheetViews>
    <sheetView workbookViewId="0"/>
  </sheetViews>
  <sheetFormatPr baseColWidth="10" defaultRowHeight="12.75" x14ac:dyDescent="0.2"/>
  <cols>
    <col min="1" max="6" width="11.42578125" style="82"/>
    <col min="7" max="7" width="11.85546875" style="82" customWidth="1"/>
    <col min="8" max="16384" width="11.42578125" style="82"/>
  </cols>
  <sheetData>
    <row r="1" spans="1:9" ht="15" x14ac:dyDescent="0.25">
      <c r="A1" s="27" t="s">
        <v>1896</v>
      </c>
      <c r="B1" s="82" t="s">
        <v>53</v>
      </c>
      <c r="C1" s="82" t="s">
        <v>53</v>
      </c>
      <c r="D1" s="82" t="s">
        <v>53</v>
      </c>
      <c r="E1" s="82" t="s">
        <v>53</v>
      </c>
      <c r="F1" s="82" t="s">
        <v>53</v>
      </c>
      <c r="G1" s="82" t="s">
        <v>53</v>
      </c>
      <c r="H1" s="151" t="s">
        <v>1294</v>
      </c>
      <c r="I1" s="151"/>
    </row>
    <row r="2" spans="1:9" x14ac:dyDescent="0.2">
      <c r="A2" s="82" t="s">
        <v>141</v>
      </c>
      <c r="B2" s="82" t="s">
        <v>53</v>
      </c>
      <c r="C2" s="82" t="s">
        <v>53</v>
      </c>
      <c r="D2" s="82" t="s">
        <v>53</v>
      </c>
      <c r="E2" s="82" t="s">
        <v>53</v>
      </c>
      <c r="F2" s="82" t="s">
        <v>53</v>
      </c>
      <c r="G2" s="82" t="s">
        <v>53</v>
      </c>
      <c r="H2" s="82" t="s">
        <v>53</v>
      </c>
    </row>
    <row r="6" spans="1:9" x14ac:dyDescent="0.2">
      <c r="A6" s="82" t="s">
        <v>391</v>
      </c>
      <c r="B6" s="82" t="s">
        <v>1174</v>
      </c>
      <c r="C6" s="82" t="s">
        <v>1099</v>
      </c>
      <c r="D6" s="82" t="s">
        <v>1543</v>
      </c>
      <c r="E6" s="82" t="s">
        <v>1767</v>
      </c>
      <c r="F6" s="82" t="s">
        <v>393</v>
      </c>
    </row>
    <row r="7" spans="1:9" x14ac:dyDescent="0.2">
      <c r="A7" s="82" t="s">
        <v>3</v>
      </c>
      <c r="B7" s="251">
        <v>16755</v>
      </c>
      <c r="C7" s="251">
        <v>16707</v>
      </c>
      <c r="D7" s="251">
        <v>16677</v>
      </c>
      <c r="E7" s="251">
        <v>16619</v>
      </c>
      <c r="F7" s="253">
        <v>-3.4778437368830901E-3</v>
      </c>
      <c r="G7" s="82">
        <f>_xlfn.RANK.EQ(F7,$F$7:$F$39,0)</f>
        <v>33</v>
      </c>
    </row>
    <row r="8" spans="1:9" x14ac:dyDescent="0.2">
      <c r="A8" s="82" t="s">
        <v>13</v>
      </c>
      <c r="B8" s="251">
        <v>78492</v>
      </c>
      <c r="C8" s="251">
        <v>78074</v>
      </c>
      <c r="D8" s="251">
        <v>78294</v>
      </c>
      <c r="E8" s="251">
        <v>78070</v>
      </c>
      <c r="F8" s="253">
        <v>-2.86101106087311E-3</v>
      </c>
      <c r="G8" s="82">
        <f t="shared" ref="G8:G39" si="0">_xlfn.RANK.EQ(F8,$F$7:$F$39,0)</f>
        <v>32</v>
      </c>
    </row>
    <row r="9" spans="1:9" x14ac:dyDescent="0.2">
      <c r="A9" s="82" t="s">
        <v>33</v>
      </c>
      <c r="B9" s="251">
        <v>12029</v>
      </c>
      <c r="C9" s="251">
        <v>11966</v>
      </c>
      <c r="D9" s="251">
        <v>11849</v>
      </c>
      <c r="E9" s="251">
        <v>11834</v>
      </c>
      <c r="F9" s="253">
        <v>-1.2659296143134901E-3</v>
      </c>
      <c r="G9" s="82">
        <f t="shared" si="0"/>
        <v>31</v>
      </c>
    </row>
    <row r="10" spans="1:9" x14ac:dyDescent="0.2">
      <c r="A10" s="82" t="s">
        <v>19</v>
      </c>
      <c r="B10" s="251">
        <v>13772</v>
      </c>
      <c r="C10" s="251">
        <v>13869</v>
      </c>
      <c r="D10" s="251">
        <v>13884</v>
      </c>
      <c r="E10" s="251">
        <v>13867</v>
      </c>
      <c r="F10" s="253">
        <v>-1.2244309997119199E-3</v>
      </c>
      <c r="G10" s="82">
        <f t="shared" si="0"/>
        <v>30</v>
      </c>
    </row>
    <row r="11" spans="1:9" x14ac:dyDescent="0.2">
      <c r="A11" s="82" t="s">
        <v>18</v>
      </c>
      <c r="B11" s="251">
        <v>12656</v>
      </c>
      <c r="C11" s="251">
        <v>12596</v>
      </c>
      <c r="D11" s="251">
        <v>12588</v>
      </c>
      <c r="E11" s="251">
        <v>12580</v>
      </c>
      <c r="F11" s="253">
        <v>-6.3552589768034505E-4</v>
      </c>
      <c r="G11" s="82">
        <f t="shared" si="0"/>
        <v>29</v>
      </c>
    </row>
    <row r="12" spans="1:9" x14ac:dyDescent="0.2">
      <c r="A12" s="82" t="s">
        <v>26</v>
      </c>
      <c r="B12" s="251">
        <v>43393</v>
      </c>
      <c r="C12" s="251">
        <v>43507</v>
      </c>
      <c r="D12" s="251">
        <v>43653</v>
      </c>
      <c r="E12" s="251">
        <v>43635</v>
      </c>
      <c r="F12" s="253">
        <v>-4.12342794309684E-4</v>
      </c>
      <c r="G12" s="82">
        <f t="shared" si="0"/>
        <v>28</v>
      </c>
    </row>
    <row r="13" spans="1:9" x14ac:dyDescent="0.2">
      <c r="A13" s="82" t="s">
        <v>31</v>
      </c>
      <c r="B13" s="251">
        <v>44205</v>
      </c>
      <c r="C13" s="251">
        <v>43533</v>
      </c>
      <c r="D13" s="251">
        <v>43537</v>
      </c>
      <c r="E13" s="251">
        <v>43542</v>
      </c>
      <c r="F13" s="253">
        <v>1.1484484461488101E-4</v>
      </c>
      <c r="G13" s="82">
        <f t="shared" si="0"/>
        <v>27</v>
      </c>
    </row>
    <row r="14" spans="1:9" x14ac:dyDescent="0.2">
      <c r="A14" s="82" t="s">
        <v>4</v>
      </c>
      <c r="B14" s="251">
        <v>44462</v>
      </c>
      <c r="C14" s="251">
        <v>44653</v>
      </c>
      <c r="D14" s="251">
        <v>44925</v>
      </c>
      <c r="E14" s="251">
        <v>44933</v>
      </c>
      <c r="F14" s="253">
        <v>1.7807456872565001E-4</v>
      </c>
      <c r="G14" s="82">
        <f t="shared" si="0"/>
        <v>26</v>
      </c>
    </row>
    <row r="15" spans="1:9" x14ac:dyDescent="0.2">
      <c r="A15" s="82" t="s">
        <v>17</v>
      </c>
      <c r="B15" s="251">
        <v>37273</v>
      </c>
      <c r="C15" s="251">
        <v>37170</v>
      </c>
      <c r="D15" s="251">
        <v>36933</v>
      </c>
      <c r="E15" s="251">
        <v>36945</v>
      </c>
      <c r="F15" s="253">
        <v>3.2491267971734801E-4</v>
      </c>
      <c r="G15" s="82">
        <f t="shared" si="0"/>
        <v>25</v>
      </c>
    </row>
    <row r="16" spans="1:9" x14ac:dyDescent="0.2">
      <c r="A16" s="82" t="s">
        <v>15</v>
      </c>
      <c r="B16" s="251">
        <v>13775</v>
      </c>
      <c r="C16" s="251">
        <v>13719</v>
      </c>
      <c r="D16" s="251">
        <v>13478</v>
      </c>
      <c r="E16" s="251">
        <v>13484</v>
      </c>
      <c r="F16" s="253">
        <v>4.4516990651422001E-4</v>
      </c>
      <c r="G16" s="82">
        <f t="shared" si="0"/>
        <v>24</v>
      </c>
    </row>
    <row r="17" spans="1:7" x14ac:dyDescent="0.2">
      <c r="A17" s="82" t="s">
        <v>9</v>
      </c>
      <c r="B17" s="251">
        <v>127108</v>
      </c>
      <c r="C17" s="251">
        <v>126560</v>
      </c>
      <c r="D17" s="251">
        <v>127233</v>
      </c>
      <c r="E17" s="251">
        <v>127295</v>
      </c>
      <c r="F17" s="253">
        <v>4.8729496278476802E-4</v>
      </c>
      <c r="G17" s="82">
        <f t="shared" si="0"/>
        <v>23</v>
      </c>
    </row>
    <row r="18" spans="1:7" x14ac:dyDescent="0.2">
      <c r="A18" s="82" t="s">
        <v>22</v>
      </c>
      <c r="B18" s="251">
        <v>34917</v>
      </c>
      <c r="C18" s="251">
        <v>35020</v>
      </c>
      <c r="D18" s="251">
        <v>35386</v>
      </c>
      <c r="E18" s="251">
        <v>35412</v>
      </c>
      <c r="F18" s="253">
        <v>7.3475385745780397E-4</v>
      </c>
      <c r="G18" s="82">
        <f t="shared" si="0"/>
        <v>22</v>
      </c>
    </row>
    <row r="19" spans="1:7" x14ac:dyDescent="0.2">
      <c r="A19" s="82" t="s">
        <v>25</v>
      </c>
      <c r="B19" s="251">
        <v>23845</v>
      </c>
      <c r="C19" s="251">
        <v>23802</v>
      </c>
      <c r="D19" s="251">
        <v>23881</v>
      </c>
      <c r="E19" s="251">
        <v>23899</v>
      </c>
      <c r="F19" s="253">
        <v>7.5373728068339795E-4</v>
      </c>
      <c r="G19" s="82">
        <f t="shared" si="0"/>
        <v>21</v>
      </c>
    </row>
    <row r="20" spans="1:7" x14ac:dyDescent="0.2">
      <c r="A20" s="82" t="s">
        <v>1</v>
      </c>
      <c r="B20" s="251">
        <v>1067486</v>
      </c>
      <c r="C20" s="251">
        <v>1065556</v>
      </c>
      <c r="D20" s="251">
        <v>1072796</v>
      </c>
      <c r="E20" s="251">
        <v>1073736</v>
      </c>
      <c r="F20" s="253">
        <v>8.7621504927315496E-4</v>
      </c>
      <c r="G20" s="82">
        <f t="shared" si="0"/>
        <v>20</v>
      </c>
    </row>
    <row r="21" spans="1:7" x14ac:dyDescent="0.2">
      <c r="A21" s="82" t="s">
        <v>10</v>
      </c>
      <c r="B21" s="251">
        <v>35816</v>
      </c>
      <c r="C21" s="251">
        <v>35695</v>
      </c>
      <c r="D21" s="251">
        <v>35806</v>
      </c>
      <c r="E21" s="251">
        <v>35838</v>
      </c>
      <c r="F21" s="253">
        <v>8.9370496564811198E-4</v>
      </c>
      <c r="G21" s="82">
        <f t="shared" si="0"/>
        <v>19</v>
      </c>
    </row>
    <row r="22" spans="1:7" x14ac:dyDescent="0.2">
      <c r="A22" s="82" t="s">
        <v>20</v>
      </c>
      <c r="B22" s="251">
        <v>76111</v>
      </c>
      <c r="C22" s="251">
        <v>76087</v>
      </c>
      <c r="D22" s="251">
        <v>77082</v>
      </c>
      <c r="E22" s="251">
        <v>77151</v>
      </c>
      <c r="F22" s="253">
        <v>8.9515061882150504E-4</v>
      </c>
      <c r="G22" s="82">
        <f t="shared" si="0"/>
        <v>18</v>
      </c>
    </row>
    <row r="23" spans="1:7" x14ac:dyDescent="0.2">
      <c r="A23" s="82" t="s">
        <v>29</v>
      </c>
      <c r="B23" s="251">
        <v>34651</v>
      </c>
      <c r="C23" s="251">
        <v>34174</v>
      </c>
      <c r="D23" s="251">
        <v>34015</v>
      </c>
      <c r="E23" s="251">
        <v>34055</v>
      </c>
      <c r="F23" s="253">
        <v>1.17595178597685E-3</v>
      </c>
      <c r="G23" s="82">
        <f t="shared" si="0"/>
        <v>17</v>
      </c>
    </row>
    <row r="24" spans="1:7" x14ac:dyDescent="0.2">
      <c r="A24" s="82" t="s">
        <v>27</v>
      </c>
      <c r="B24" s="251">
        <v>39374</v>
      </c>
      <c r="C24" s="251">
        <v>39024</v>
      </c>
      <c r="D24" s="251">
        <v>38849</v>
      </c>
      <c r="E24" s="251">
        <v>38895</v>
      </c>
      <c r="F24" s="253">
        <v>1.18407166207635E-3</v>
      </c>
      <c r="G24" s="82">
        <f t="shared" si="0"/>
        <v>16</v>
      </c>
    </row>
    <row r="25" spans="1:7" x14ac:dyDescent="0.2">
      <c r="A25" s="82" t="s">
        <v>30</v>
      </c>
      <c r="B25" s="251">
        <v>5519</v>
      </c>
      <c r="C25" s="251">
        <v>5549</v>
      </c>
      <c r="D25" s="251">
        <v>5528</v>
      </c>
      <c r="E25" s="251">
        <v>5535</v>
      </c>
      <c r="F25" s="253">
        <v>1.26628075253254E-3</v>
      </c>
      <c r="G25" s="82">
        <f t="shared" si="0"/>
        <v>15</v>
      </c>
    </row>
    <row r="26" spans="1:7" x14ac:dyDescent="0.2">
      <c r="A26" s="82" t="s">
        <v>0</v>
      </c>
      <c r="B26" s="251">
        <v>105454</v>
      </c>
      <c r="C26" s="251">
        <v>105675</v>
      </c>
      <c r="D26" s="251">
        <v>107086</v>
      </c>
      <c r="E26" s="251">
        <v>107237</v>
      </c>
      <c r="F26" s="253">
        <v>1.41008161664447E-3</v>
      </c>
      <c r="G26" s="82">
        <f t="shared" si="0"/>
        <v>14</v>
      </c>
    </row>
    <row r="27" spans="1:7" x14ac:dyDescent="0.2">
      <c r="A27" s="82" t="s">
        <v>8</v>
      </c>
      <c r="B27" s="251">
        <v>42383</v>
      </c>
      <c r="C27" s="251">
        <v>42300</v>
      </c>
      <c r="D27" s="251">
        <v>42667</v>
      </c>
      <c r="E27" s="251">
        <v>42731</v>
      </c>
      <c r="F27" s="253">
        <v>1.4999882813415699E-3</v>
      </c>
      <c r="G27" s="82">
        <f t="shared" si="0"/>
        <v>13</v>
      </c>
    </row>
    <row r="28" spans="1:7" x14ac:dyDescent="0.2">
      <c r="A28" s="82" t="s">
        <v>28</v>
      </c>
      <c r="B28" s="251">
        <v>11695</v>
      </c>
      <c r="C28" s="251">
        <v>11763</v>
      </c>
      <c r="D28" s="251">
        <v>12052</v>
      </c>
      <c r="E28" s="251">
        <v>12071</v>
      </c>
      <c r="F28" s="253">
        <v>1.5765018254232401E-3</v>
      </c>
      <c r="G28" s="82">
        <f t="shared" si="0"/>
        <v>12</v>
      </c>
    </row>
    <row r="29" spans="1:7" x14ac:dyDescent="0.2">
      <c r="A29" s="82" t="s">
        <v>14</v>
      </c>
      <c r="B29" s="251">
        <v>49801</v>
      </c>
      <c r="C29" s="251">
        <v>49507</v>
      </c>
      <c r="D29" s="251">
        <v>50002</v>
      </c>
      <c r="E29" s="251">
        <v>50097</v>
      </c>
      <c r="F29" s="253">
        <v>1.8999240030399499E-3</v>
      </c>
      <c r="G29" s="82">
        <f t="shared" si="0"/>
        <v>11</v>
      </c>
    </row>
    <row r="30" spans="1:7" x14ac:dyDescent="0.2">
      <c r="A30" s="82" t="s">
        <v>24</v>
      </c>
      <c r="B30" s="251">
        <v>20311</v>
      </c>
      <c r="C30" s="251">
        <v>20714</v>
      </c>
      <c r="D30" s="251">
        <v>21447</v>
      </c>
      <c r="E30" s="251">
        <v>21490</v>
      </c>
      <c r="F30" s="253">
        <v>2.0049424161887601E-3</v>
      </c>
      <c r="G30" s="82">
        <f t="shared" si="0"/>
        <v>10</v>
      </c>
    </row>
    <row r="31" spans="1:7" x14ac:dyDescent="0.2">
      <c r="A31" s="82" t="s">
        <v>12</v>
      </c>
      <c r="B31" s="251">
        <v>14655</v>
      </c>
      <c r="C31" s="251">
        <v>14532</v>
      </c>
      <c r="D31" s="251">
        <v>14508</v>
      </c>
      <c r="E31" s="251">
        <v>14547</v>
      </c>
      <c r="F31" s="253">
        <v>2.6881720430107499E-3</v>
      </c>
      <c r="G31" s="82">
        <f t="shared" si="0"/>
        <v>9</v>
      </c>
    </row>
    <row r="32" spans="1:7" x14ac:dyDescent="0.2">
      <c r="A32" s="82" t="s">
        <v>7</v>
      </c>
      <c r="B32" s="251">
        <v>14835</v>
      </c>
      <c r="C32" s="251">
        <v>14786</v>
      </c>
      <c r="D32" s="251">
        <v>15078</v>
      </c>
      <c r="E32" s="251">
        <v>15121</v>
      </c>
      <c r="F32" s="253">
        <v>2.8518371136756499E-3</v>
      </c>
      <c r="G32" s="82">
        <f t="shared" si="0"/>
        <v>8</v>
      </c>
    </row>
    <row r="33" spans="1:7" x14ac:dyDescent="0.2">
      <c r="A33" s="82" t="s">
        <v>16</v>
      </c>
      <c r="B33" s="251">
        <v>16259</v>
      </c>
      <c r="C33" s="251">
        <v>16245</v>
      </c>
      <c r="D33" s="251">
        <v>16582</v>
      </c>
      <c r="E33" s="251">
        <v>16630</v>
      </c>
      <c r="F33" s="253">
        <v>2.89470510191769E-3</v>
      </c>
      <c r="G33" s="82">
        <f t="shared" si="0"/>
        <v>7</v>
      </c>
    </row>
    <row r="34" spans="1:7" x14ac:dyDescent="0.2">
      <c r="A34" s="82" t="s">
        <v>11</v>
      </c>
      <c r="B34" s="251">
        <v>11625</v>
      </c>
      <c r="C34" s="251">
        <v>11673</v>
      </c>
      <c r="D34" s="251">
        <v>11717</v>
      </c>
      <c r="E34" s="251">
        <v>11754</v>
      </c>
      <c r="F34" s="253">
        <v>3.15780489886497E-3</v>
      </c>
      <c r="G34" s="82">
        <f t="shared" si="0"/>
        <v>6</v>
      </c>
    </row>
    <row r="35" spans="1:7" x14ac:dyDescent="0.2">
      <c r="A35" s="82" t="s">
        <v>23</v>
      </c>
      <c r="B35" s="251">
        <v>29505</v>
      </c>
      <c r="C35" s="251">
        <v>29588</v>
      </c>
      <c r="D35" s="251">
        <v>30096</v>
      </c>
      <c r="E35" s="251">
        <v>30208</v>
      </c>
      <c r="F35" s="253">
        <v>3.7214247740564601E-3</v>
      </c>
      <c r="G35" s="82">
        <f t="shared" si="0"/>
        <v>5</v>
      </c>
    </row>
    <row r="36" spans="1:7" x14ac:dyDescent="0.2">
      <c r="A36" s="82" t="s">
        <v>32</v>
      </c>
      <c r="B36" s="251">
        <v>21309</v>
      </c>
      <c r="C36" s="251">
        <v>21443</v>
      </c>
      <c r="D36" s="251">
        <v>21856</v>
      </c>
      <c r="E36" s="251">
        <v>21943</v>
      </c>
      <c r="F36" s="253">
        <v>3.9806002928257601E-3</v>
      </c>
      <c r="G36" s="82">
        <f t="shared" si="0"/>
        <v>4</v>
      </c>
    </row>
    <row r="37" spans="1:7" x14ac:dyDescent="0.2">
      <c r="A37" s="82" t="s">
        <v>5</v>
      </c>
      <c r="B37" s="251">
        <v>14588</v>
      </c>
      <c r="C37" s="251">
        <v>14759</v>
      </c>
      <c r="D37" s="251">
        <v>15062</v>
      </c>
      <c r="E37" s="251">
        <v>15124</v>
      </c>
      <c r="F37" s="253">
        <v>4.1163192139157499E-3</v>
      </c>
      <c r="G37" s="82">
        <f t="shared" si="0"/>
        <v>3</v>
      </c>
    </row>
    <row r="38" spans="1:7" x14ac:dyDescent="0.2">
      <c r="A38" s="82" t="s">
        <v>21</v>
      </c>
      <c r="B38" s="251">
        <v>14509</v>
      </c>
      <c r="C38" s="251">
        <v>14448</v>
      </c>
      <c r="D38" s="251">
        <v>14659</v>
      </c>
      <c r="E38" s="251">
        <v>14762</v>
      </c>
      <c r="F38" s="253">
        <v>7.0264001637219096E-3</v>
      </c>
      <c r="G38" s="82">
        <f t="shared" si="0"/>
        <v>2</v>
      </c>
    </row>
    <row r="39" spans="1:7" x14ac:dyDescent="0.2">
      <c r="A39" s="82" t="s">
        <v>6</v>
      </c>
      <c r="B39" s="251">
        <v>6404</v>
      </c>
      <c r="C39" s="251">
        <v>6418</v>
      </c>
      <c r="D39" s="251">
        <v>6386</v>
      </c>
      <c r="E39" s="251">
        <v>6432</v>
      </c>
      <c r="F39" s="253">
        <v>7.2032571249609498E-3</v>
      </c>
      <c r="G39" s="82">
        <f t="shared" si="0"/>
        <v>1</v>
      </c>
    </row>
  </sheetData>
  <mergeCells count="1">
    <mergeCell ref="H1:I1"/>
  </mergeCells>
  <hyperlinks>
    <hyperlink ref="H1:I1" location="Index!A1" display="Regresar al Índice" xr:uid="{551DFAE1-D86A-4D5A-A39A-0BCFA4153FFD}"/>
  </hyperlink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DB3CD-F5F6-43F4-86CB-11FA1457519D}">
  <sheetPr codeName="Hoja96"/>
  <dimension ref="A1:I39"/>
  <sheetViews>
    <sheetView workbookViewId="0"/>
  </sheetViews>
  <sheetFormatPr baseColWidth="10" defaultRowHeight="12.75" x14ac:dyDescent="0.2"/>
  <cols>
    <col min="1" max="1" width="40.7109375" style="82" customWidth="1"/>
    <col min="2" max="5" width="10.7109375" style="82" customWidth="1"/>
    <col min="6" max="6" width="6.28515625" style="82" customWidth="1"/>
    <col min="7" max="7" width="5.5703125" style="82" customWidth="1"/>
    <col min="8" max="8" width="3.7109375" style="82" customWidth="1"/>
    <col min="9" max="11" width="9.140625" style="82" customWidth="1"/>
    <col min="12" max="16384" width="11.42578125" style="82"/>
  </cols>
  <sheetData>
    <row r="1" spans="1:9" ht="15" x14ac:dyDescent="0.25">
      <c r="A1" s="27" t="s">
        <v>1897</v>
      </c>
      <c r="B1" s="82" t="s">
        <v>53</v>
      </c>
      <c r="C1" s="82" t="s">
        <v>53</v>
      </c>
      <c r="D1" s="82" t="s">
        <v>53</v>
      </c>
      <c r="E1" s="82" t="s">
        <v>53</v>
      </c>
      <c r="F1" s="82" t="s">
        <v>53</v>
      </c>
      <c r="G1" s="82" t="s">
        <v>53</v>
      </c>
      <c r="H1" s="151" t="s">
        <v>1294</v>
      </c>
      <c r="I1" s="151"/>
    </row>
    <row r="2" spans="1:9" x14ac:dyDescent="0.2">
      <c r="A2" s="82" t="s">
        <v>141</v>
      </c>
      <c r="B2" s="82" t="s">
        <v>53</v>
      </c>
      <c r="C2" s="82" t="s">
        <v>53</v>
      </c>
      <c r="D2" s="82" t="s">
        <v>53</v>
      </c>
      <c r="E2" s="82" t="s">
        <v>53</v>
      </c>
      <c r="F2" s="82" t="s">
        <v>53</v>
      </c>
      <c r="G2" s="82" t="s">
        <v>53</v>
      </c>
      <c r="H2" s="82" t="s">
        <v>53</v>
      </c>
    </row>
    <row r="6" spans="1:9" x14ac:dyDescent="0.2">
      <c r="A6" s="82" t="s">
        <v>391</v>
      </c>
      <c r="B6" s="82" t="s">
        <v>1174</v>
      </c>
      <c r="C6" s="82" t="s">
        <v>1099</v>
      </c>
      <c r="D6" s="82" t="s">
        <v>1543</v>
      </c>
      <c r="E6" s="82" t="s">
        <v>1767</v>
      </c>
      <c r="F6" s="82" t="s">
        <v>1277</v>
      </c>
    </row>
    <row r="7" spans="1:9" x14ac:dyDescent="0.2">
      <c r="A7" s="82" t="s">
        <v>31</v>
      </c>
      <c r="B7" s="251">
        <v>44205</v>
      </c>
      <c r="C7" s="251">
        <v>43533</v>
      </c>
      <c r="D7" s="251">
        <v>43537</v>
      </c>
      <c r="E7" s="251">
        <v>43542</v>
      </c>
      <c r="F7" s="251">
        <v>-663</v>
      </c>
      <c r="G7" s="82">
        <f t="shared" ref="G7:G39" si="0">_xlfn.RANK.EQ(F7,$F$7:$F$38,0)</f>
        <v>32</v>
      </c>
    </row>
    <row r="8" spans="1:9" x14ac:dyDescent="0.2">
      <c r="A8" s="82" t="s">
        <v>29</v>
      </c>
      <c r="B8" s="251">
        <v>34651</v>
      </c>
      <c r="C8" s="251">
        <v>34174</v>
      </c>
      <c r="D8" s="251">
        <v>34015</v>
      </c>
      <c r="E8" s="251">
        <v>34055</v>
      </c>
      <c r="F8" s="251">
        <v>-596</v>
      </c>
      <c r="G8" s="82">
        <f t="shared" si="0"/>
        <v>31</v>
      </c>
    </row>
    <row r="9" spans="1:9" x14ac:dyDescent="0.2">
      <c r="A9" s="82" t="s">
        <v>27</v>
      </c>
      <c r="B9" s="251">
        <v>39374</v>
      </c>
      <c r="C9" s="251">
        <v>39024</v>
      </c>
      <c r="D9" s="251">
        <v>38849</v>
      </c>
      <c r="E9" s="251">
        <v>38895</v>
      </c>
      <c r="F9" s="251">
        <v>-479</v>
      </c>
      <c r="G9" s="82">
        <f t="shared" si="0"/>
        <v>30</v>
      </c>
    </row>
    <row r="10" spans="1:9" x14ac:dyDescent="0.2">
      <c r="A10" s="82" t="s">
        <v>13</v>
      </c>
      <c r="B10" s="251">
        <v>78492</v>
      </c>
      <c r="C10" s="251">
        <v>78074</v>
      </c>
      <c r="D10" s="251">
        <v>78294</v>
      </c>
      <c r="E10" s="251">
        <v>78070</v>
      </c>
      <c r="F10" s="251">
        <v>-422</v>
      </c>
      <c r="G10" s="82">
        <f t="shared" si="0"/>
        <v>29</v>
      </c>
    </row>
    <row r="11" spans="1:9" x14ac:dyDescent="0.2">
      <c r="A11" s="82" t="s">
        <v>17</v>
      </c>
      <c r="B11" s="251">
        <v>37273</v>
      </c>
      <c r="C11" s="251">
        <v>37170</v>
      </c>
      <c r="D11" s="251">
        <v>36933</v>
      </c>
      <c r="E11" s="251">
        <v>36945</v>
      </c>
      <c r="F11" s="251">
        <v>-328</v>
      </c>
      <c r="G11" s="82">
        <f t="shared" si="0"/>
        <v>28</v>
      </c>
    </row>
    <row r="12" spans="1:9" x14ac:dyDescent="0.2">
      <c r="A12" s="82" t="s">
        <v>15</v>
      </c>
      <c r="B12" s="251">
        <v>13775</v>
      </c>
      <c r="C12" s="251">
        <v>13719</v>
      </c>
      <c r="D12" s="251">
        <v>13478</v>
      </c>
      <c r="E12" s="251">
        <v>13484</v>
      </c>
      <c r="F12" s="251">
        <v>-291</v>
      </c>
      <c r="G12" s="82">
        <f t="shared" si="0"/>
        <v>27</v>
      </c>
    </row>
    <row r="13" spans="1:9" x14ac:dyDescent="0.2">
      <c r="A13" s="82" t="s">
        <v>33</v>
      </c>
      <c r="B13" s="251">
        <v>12029</v>
      </c>
      <c r="C13" s="251">
        <v>11966</v>
      </c>
      <c r="D13" s="251">
        <v>11849</v>
      </c>
      <c r="E13" s="251">
        <v>11834</v>
      </c>
      <c r="F13" s="251">
        <v>-195</v>
      </c>
      <c r="G13" s="82">
        <f t="shared" si="0"/>
        <v>26</v>
      </c>
    </row>
    <row r="14" spans="1:9" x14ac:dyDescent="0.2">
      <c r="A14" s="82" t="s">
        <v>3</v>
      </c>
      <c r="B14" s="251">
        <v>16755</v>
      </c>
      <c r="C14" s="251">
        <v>16707</v>
      </c>
      <c r="D14" s="251">
        <v>16677</v>
      </c>
      <c r="E14" s="251">
        <v>16619</v>
      </c>
      <c r="F14" s="251">
        <v>-136</v>
      </c>
      <c r="G14" s="82">
        <f t="shared" si="0"/>
        <v>25</v>
      </c>
    </row>
    <row r="15" spans="1:9" x14ac:dyDescent="0.2">
      <c r="A15" s="82" t="s">
        <v>12</v>
      </c>
      <c r="B15" s="251">
        <v>14655</v>
      </c>
      <c r="C15" s="251">
        <v>14532</v>
      </c>
      <c r="D15" s="251">
        <v>14508</v>
      </c>
      <c r="E15" s="251">
        <v>14547</v>
      </c>
      <c r="F15" s="251">
        <v>-108</v>
      </c>
      <c r="G15" s="82">
        <f t="shared" si="0"/>
        <v>24</v>
      </c>
    </row>
    <row r="16" spans="1:9" x14ac:dyDescent="0.2">
      <c r="A16" s="82" t="s">
        <v>18</v>
      </c>
      <c r="B16" s="251">
        <v>12656</v>
      </c>
      <c r="C16" s="251">
        <v>12596</v>
      </c>
      <c r="D16" s="251">
        <v>12588</v>
      </c>
      <c r="E16" s="251">
        <v>12580</v>
      </c>
      <c r="F16" s="251">
        <v>-76</v>
      </c>
      <c r="G16" s="82">
        <f t="shared" si="0"/>
        <v>23</v>
      </c>
    </row>
    <row r="17" spans="1:7" x14ac:dyDescent="0.2">
      <c r="A17" s="82" t="s">
        <v>30</v>
      </c>
      <c r="B17" s="251">
        <v>5519</v>
      </c>
      <c r="C17" s="251">
        <v>5549</v>
      </c>
      <c r="D17" s="251">
        <v>5528</v>
      </c>
      <c r="E17" s="251">
        <v>5535</v>
      </c>
      <c r="F17" s="251">
        <v>16</v>
      </c>
      <c r="G17" s="82">
        <f t="shared" si="0"/>
        <v>22</v>
      </c>
    </row>
    <row r="18" spans="1:7" x14ac:dyDescent="0.2">
      <c r="A18" s="82" t="s">
        <v>10</v>
      </c>
      <c r="B18" s="251">
        <v>35816</v>
      </c>
      <c r="C18" s="251">
        <v>35695</v>
      </c>
      <c r="D18" s="251">
        <v>35806</v>
      </c>
      <c r="E18" s="251">
        <v>35838</v>
      </c>
      <c r="F18" s="251">
        <v>22</v>
      </c>
      <c r="G18" s="82">
        <f t="shared" si="0"/>
        <v>21</v>
      </c>
    </row>
    <row r="19" spans="1:7" x14ac:dyDescent="0.2">
      <c r="A19" s="82" t="s">
        <v>6</v>
      </c>
      <c r="B19" s="251">
        <v>6404</v>
      </c>
      <c r="C19" s="251">
        <v>6418</v>
      </c>
      <c r="D19" s="251">
        <v>6386</v>
      </c>
      <c r="E19" s="251">
        <v>6432</v>
      </c>
      <c r="F19" s="251">
        <v>28</v>
      </c>
      <c r="G19" s="82">
        <f t="shared" si="0"/>
        <v>20</v>
      </c>
    </row>
    <row r="20" spans="1:7" x14ac:dyDescent="0.2">
      <c r="A20" s="82" t="s">
        <v>25</v>
      </c>
      <c r="B20" s="251">
        <v>23845</v>
      </c>
      <c r="C20" s="251">
        <v>23802</v>
      </c>
      <c r="D20" s="251">
        <v>23881</v>
      </c>
      <c r="E20" s="251">
        <v>23899</v>
      </c>
      <c r="F20" s="251">
        <v>54</v>
      </c>
      <c r="G20" s="82">
        <f t="shared" si="0"/>
        <v>19</v>
      </c>
    </row>
    <row r="21" spans="1:7" x14ac:dyDescent="0.2">
      <c r="A21" s="82" t="s">
        <v>19</v>
      </c>
      <c r="B21" s="251">
        <v>13772</v>
      </c>
      <c r="C21" s="251">
        <v>13869</v>
      </c>
      <c r="D21" s="251">
        <v>13884</v>
      </c>
      <c r="E21" s="251">
        <v>13867</v>
      </c>
      <c r="F21" s="251">
        <v>95</v>
      </c>
      <c r="G21" s="82">
        <f t="shared" si="0"/>
        <v>18</v>
      </c>
    </row>
    <row r="22" spans="1:7" x14ac:dyDescent="0.2">
      <c r="A22" s="82" t="s">
        <v>11</v>
      </c>
      <c r="B22" s="251">
        <v>11625</v>
      </c>
      <c r="C22" s="251">
        <v>11673</v>
      </c>
      <c r="D22" s="251">
        <v>11717</v>
      </c>
      <c r="E22" s="251">
        <v>11754</v>
      </c>
      <c r="F22" s="251">
        <v>129</v>
      </c>
      <c r="G22" s="82">
        <f t="shared" si="0"/>
        <v>17</v>
      </c>
    </row>
    <row r="23" spans="1:7" x14ac:dyDescent="0.2">
      <c r="A23" s="82" t="s">
        <v>9</v>
      </c>
      <c r="B23" s="251">
        <v>127108</v>
      </c>
      <c r="C23" s="251">
        <v>126560</v>
      </c>
      <c r="D23" s="251">
        <v>127233</v>
      </c>
      <c r="E23" s="251">
        <v>127295</v>
      </c>
      <c r="F23" s="251">
        <v>187</v>
      </c>
      <c r="G23" s="82">
        <f t="shared" si="0"/>
        <v>16</v>
      </c>
    </row>
    <row r="24" spans="1:7" x14ac:dyDescent="0.2">
      <c r="A24" s="82" t="s">
        <v>26</v>
      </c>
      <c r="B24" s="251">
        <v>43393</v>
      </c>
      <c r="C24" s="251">
        <v>43507</v>
      </c>
      <c r="D24" s="251">
        <v>43653</v>
      </c>
      <c r="E24" s="251">
        <v>43635</v>
      </c>
      <c r="F24" s="251">
        <v>242</v>
      </c>
      <c r="G24" s="82">
        <f t="shared" si="0"/>
        <v>15</v>
      </c>
    </row>
    <row r="25" spans="1:7" x14ac:dyDescent="0.2">
      <c r="A25" s="82" t="s">
        <v>21</v>
      </c>
      <c r="B25" s="251">
        <v>14509</v>
      </c>
      <c r="C25" s="251">
        <v>14448</v>
      </c>
      <c r="D25" s="251">
        <v>14659</v>
      </c>
      <c r="E25" s="251">
        <v>14762</v>
      </c>
      <c r="F25" s="251">
        <v>253</v>
      </c>
      <c r="G25" s="82">
        <f t="shared" si="0"/>
        <v>14</v>
      </c>
    </row>
    <row r="26" spans="1:7" x14ac:dyDescent="0.2">
      <c r="A26" s="82" t="s">
        <v>7</v>
      </c>
      <c r="B26" s="251">
        <v>14835</v>
      </c>
      <c r="C26" s="251">
        <v>14786</v>
      </c>
      <c r="D26" s="251">
        <v>15078</v>
      </c>
      <c r="E26" s="251">
        <v>15121</v>
      </c>
      <c r="F26" s="251">
        <v>286</v>
      </c>
      <c r="G26" s="82">
        <f t="shared" si="0"/>
        <v>13</v>
      </c>
    </row>
    <row r="27" spans="1:7" x14ac:dyDescent="0.2">
      <c r="A27" s="82" t="s">
        <v>14</v>
      </c>
      <c r="B27" s="251">
        <v>49801</v>
      </c>
      <c r="C27" s="251">
        <v>49507</v>
      </c>
      <c r="D27" s="251">
        <v>50002</v>
      </c>
      <c r="E27" s="251">
        <v>50097</v>
      </c>
      <c r="F27" s="251">
        <v>296</v>
      </c>
      <c r="G27" s="82">
        <f t="shared" si="0"/>
        <v>12</v>
      </c>
    </row>
    <row r="28" spans="1:7" x14ac:dyDescent="0.2">
      <c r="A28" s="82" t="s">
        <v>8</v>
      </c>
      <c r="B28" s="251">
        <v>42383</v>
      </c>
      <c r="C28" s="251">
        <v>42300</v>
      </c>
      <c r="D28" s="251">
        <v>42667</v>
      </c>
      <c r="E28" s="251">
        <v>42731</v>
      </c>
      <c r="F28" s="251">
        <v>348</v>
      </c>
      <c r="G28" s="82">
        <f t="shared" si="0"/>
        <v>11</v>
      </c>
    </row>
    <row r="29" spans="1:7" x14ac:dyDescent="0.2">
      <c r="A29" s="82" t="s">
        <v>16</v>
      </c>
      <c r="B29" s="251">
        <v>16259</v>
      </c>
      <c r="C29" s="251">
        <v>16245</v>
      </c>
      <c r="D29" s="251">
        <v>16582</v>
      </c>
      <c r="E29" s="251">
        <v>16630</v>
      </c>
      <c r="F29" s="251">
        <v>371</v>
      </c>
      <c r="G29" s="82">
        <f t="shared" si="0"/>
        <v>10</v>
      </c>
    </row>
    <row r="30" spans="1:7" x14ac:dyDescent="0.2">
      <c r="A30" s="82" t="s">
        <v>28</v>
      </c>
      <c r="B30" s="251">
        <v>11695</v>
      </c>
      <c r="C30" s="251">
        <v>11763</v>
      </c>
      <c r="D30" s="251">
        <v>12052</v>
      </c>
      <c r="E30" s="251">
        <v>12071</v>
      </c>
      <c r="F30" s="251">
        <v>376</v>
      </c>
      <c r="G30" s="82">
        <f t="shared" si="0"/>
        <v>9</v>
      </c>
    </row>
    <row r="31" spans="1:7" x14ac:dyDescent="0.2">
      <c r="A31" s="82" t="s">
        <v>4</v>
      </c>
      <c r="B31" s="251">
        <v>44462</v>
      </c>
      <c r="C31" s="251">
        <v>44653</v>
      </c>
      <c r="D31" s="251">
        <v>44925</v>
      </c>
      <c r="E31" s="251">
        <v>44933</v>
      </c>
      <c r="F31" s="251">
        <v>471</v>
      </c>
      <c r="G31" s="82">
        <f t="shared" si="0"/>
        <v>8</v>
      </c>
    </row>
    <row r="32" spans="1:7" x14ac:dyDescent="0.2">
      <c r="A32" s="82" t="s">
        <v>22</v>
      </c>
      <c r="B32" s="251">
        <v>34917</v>
      </c>
      <c r="C32" s="251">
        <v>35020</v>
      </c>
      <c r="D32" s="251">
        <v>35386</v>
      </c>
      <c r="E32" s="251">
        <v>35412</v>
      </c>
      <c r="F32" s="251">
        <v>495</v>
      </c>
      <c r="G32" s="82">
        <f t="shared" si="0"/>
        <v>7</v>
      </c>
    </row>
    <row r="33" spans="1:7" x14ac:dyDescent="0.2">
      <c r="A33" s="82" t="s">
        <v>5</v>
      </c>
      <c r="B33" s="251">
        <v>14588</v>
      </c>
      <c r="C33" s="251">
        <v>14759</v>
      </c>
      <c r="D33" s="251">
        <v>15062</v>
      </c>
      <c r="E33" s="251">
        <v>15124</v>
      </c>
      <c r="F33" s="251">
        <v>536</v>
      </c>
      <c r="G33" s="82">
        <f t="shared" si="0"/>
        <v>6</v>
      </c>
    </row>
    <row r="34" spans="1:7" x14ac:dyDescent="0.2">
      <c r="A34" s="82" t="s">
        <v>32</v>
      </c>
      <c r="B34" s="251">
        <v>21309</v>
      </c>
      <c r="C34" s="251">
        <v>21443</v>
      </c>
      <c r="D34" s="251">
        <v>21856</v>
      </c>
      <c r="E34" s="251">
        <v>21943</v>
      </c>
      <c r="F34" s="251">
        <v>634</v>
      </c>
      <c r="G34" s="82">
        <f t="shared" si="0"/>
        <v>5</v>
      </c>
    </row>
    <row r="35" spans="1:7" x14ac:dyDescent="0.2">
      <c r="A35" s="82" t="s">
        <v>23</v>
      </c>
      <c r="B35" s="251">
        <v>29505</v>
      </c>
      <c r="C35" s="251">
        <v>29588</v>
      </c>
      <c r="D35" s="251">
        <v>30096</v>
      </c>
      <c r="E35" s="251">
        <v>30208</v>
      </c>
      <c r="F35" s="251">
        <v>703</v>
      </c>
      <c r="G35" s="82">
        <f t="shared" si="0"/>
        <v>4</v>
      </c>
    </row>
    <row r="36" spans="1:7" x14ac:dyDescent="0.2">
      <c r="A36" s="82" t="s">
        <v>20</v>
      </c>
      <c r="B36" s="251">
        <v>76111</v>
      </c>
      <c r="C36" s="251">
        <v>76087</v>
      </c>
      <c r="D36" s="251">
        <v>77082</v>
      </c>
      <c r="E36" s="251">
        <v>77151</v>
      </c>
      <c r="F36" s="251">
        <v>1040</v>
      </c>
      <c r="G36" s="82">
        <f t="shared" si="0"/>
        <v>3</v>
      </c>
    </row>
    <row r="37" spans="1:7" x14ac:dyDescent="0.2">
      <c r="A37" s="82" t="s">
        <v>24</v>
      </c>
      <c r="B37" s="251">
        <v>20311</v>
      </c>
      <c r="C37" s="251">
        <v>20714</v>
      </c>
      <c r="D37" s="251">
        <v>21447</v>
      </c>
      <c r="E37" s="251">
        <v>21490</v>
      </c>
      <c r="F37" s="251">
        <v>1179</v>
      </c>
      <c r="G37" s="82">
        <f t="shared" si="0"/>
        <v>2</v>
      </c>
    </row>
    <row r="38" spans="1:7" x14ac:dyDescent="0.2">
      <c r="A38" s="82" t="s">
        <v>0</v>
      </c>
      <c r="B38" s="251">
        <v>105454</v>
      </c>
      <c r="C38" s="251">
        <v>105675</v>
      </c>
      <c r="D38" s="251">
        <v>107086</v>
      </c>
      <c r="E38" s="251">
        <v>107237</v>
      </c>
      <c r="F38" s="251">
        <v>1783</v>
      </c>
      <c r="G38" s="82">
        <f t="shared" si="0"/>
        <v>1</v>
      </c>
    </row>
    <row r="39" spans="1:7" x14ac:dyDescent="0.2">
      <c r="A39" s="82" t="s">
        <v>1</v>
      </c>
      <c r="B39" s="251">
        <v>1067486</v>
      </c>
      <c r="C39" s="251">
        <v>1065556</v>
      </c>
      <c r="D39" s="251">
        <v>1072796</v>
      </c>
      <c r="E39" s="251">
        <v>1073736</v>
      </c>
      <c r="F39" s="251">
        <v>6250</v>
      </c>
      <c r="G39" s="82" t="e">
        <f t="shared" si="0"/>
        <v>#N/A</v>
      </c>
    </row>
  </sheetData>
  <mergeCells count="1">
    <mergeCell ref="H1:I1"/>
  </mergeCells>
  <hyperlinks>
    <hyperlink ref="H1:I1" location="Index!A1" display="Regresar al Índice" xr:uid="{9A7D8733-E0C2-48C1-8E0A-A4141BDA5257}"/>
  </hyperlink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B3393-D696-4C66-97DA-E82B9CB4702A}">
  <sheetPr codeName="Hoja97"/>
  <dimension ref="A1:I39"/>
  <sheetViews>
    <sheetView workbookViewId="0"/>
  </sheetViews>
  <sheetFormatPr baseColWidth="10" defaultRowHeight="12.75" x14ac:dyDescent="0.2"/>
  <cols>
    <col min="1" max="1" width="40.7109375" style="82" customWidth="1"/>
    <col min="2" max="2" width="10.7109375" style="82" customWidth="1"/>
    <col min="3" max="5" width="10.42578125" style="82" customWidth="1"/>
    <col min="6" max="6" width="7" style="82" customWidth="1"/>
    <col min="7" max="8" width="3.7109375" style="82" customWidth="1"/>
    <col min="9" max="11" width="9.140625" style="82" customWidth="1"/>
    <col min="12" max="16384" width="11.42578125" style="82"/>
  </cols>
  <sheetData>
    <row r="1" spans="1:9" ht="15" x14ac:dyDescent="0.25">
      <c r="A1" s="27" t="s">
        <v>1898</v>
      </c>
      <c r="B1" s="82" t="s">
        <v>53</v>
      </c>
      <c r="C1" s="82" t="s">
        <v>53</v>
      </c>
      <c r="D1" s="82" t="s">
        <v>53</v>
      </c>
      <c r="E1" s="82" t="s">
        <v>53</v>
      </c>
      <c r="F1" s="82" t="s">
        <v>53</v>
      </c>
      <c r="G1" s="82" t="s">
        <v>53</v>
      </c>
      <c r="H1" s="151" t="s">
        <v>1294</v>
      </c>
      <c r="I1" s="151"/>
    </row>
    <row r="2" spans="1:9" x14ac:dyDescent="0.2">
      <c r="A2" s="82" t="s">
        <v>141</v>
      </c>
      <c r="B2" s="82" t="s">
        <v>53</v>
      </c>
      <c r="C2" s="82" t="s">
        <v>53</v>
      </c>
      <c r="D2" s="82" t="s">
        <v>53</v>
      </c>
      <c r="E2" s="82" t="s">
        <v>53</v>
      </c>
      <c r="F2" s="82" t="s">
        <v>53</v>
      </c>
      <c r="G2" s="82" t="s">
        <v>53</v>
      </c>
      <c r="H2" s="82" t="s">
        <v>53</v>
      </c>
    </row>
    <row r="6" spans="1:9" x14ac:dyDescent="0.2">
      <c r="A6" s="82" t="s">
        <v>391</v>
      </c>
      <c r="B6" s="82" t="s">
        <v>1174</v>
      </c>
      <c r="C6" s="82" t="s">
        <v>1099</v>
      </c>
      <c r="D6" s="82" t="s">
        <v>1543</v>
      </c>
      <c r="E6" s="82" t="s">
        <v>1767</v>
      </c>
      <c r="F6" s="82" t="s">
        <v>957</v>
      </c>
    </row>
    <row r="7" spans="1:9" x14ac:dyDescent="0.2">
      <c r="A7" s="82" t="s">
        <v>15</v>
      </c>
      <c r="B7" s="251">
        <v>13775</v>
      </c>
      <c r="C7" s="251">
        <v>13719</v>
      </c>
      <c r="D7" s="251">
        <v>13478</v>
      </c>
      <c r="E7" s="251">
        <v>13484</v>
      </c>
      <c r="F7" s="253">
        <v>-2.1125226860254101E-2</v>
      </c>
      <c r="G7" s="82">
        <f>_xlfn.RANK.EQ(F7,$F$7:$F$39,0)</f>
        <v>33</v>
      </c>
    </row>
    <row r="8" spans="1:9" x14ac:dyDescent="0.2">
      <c r="A8" s="82" t="s">
        <v>29</v>
      </c>
      <c r="B8" s="251">
        <v>34651</v>
      </c>
      <c r="C8" s="251">
        <v>34174</v>
      </c>
      <c r="D8" s="251">
        <v>34015</v>
      </c>
      <c r="E8" s="251">
        <v>34055</v>
      </c>
      <c r="F8" s="253">
        <v>-1.7200080805748801E-2</v>
      </c>
      <c r="G8" s="82">
        <f t="shared" ref="G8:G39" si="0">_xlfn.RANK.EQ(F8,$F$7:$F$39,0)</f>
        <v>32</v>
      </c>
    </row>
    <row r="9" spans="1:9" x14ac:dyDescent="0.2">
      <c r="A9" s="82" t="s">
        <v>33</v>
      </c>
      <c r="B9" s="251">
        <v>12029</v>
      </c>
      <c r="C9" s="251">
        <v>11966</v>
      </c>
      <c r="D9" s="251">
        <v>11849</v>
      </c>
      <c r="E9" s="251">
        <v>11834</v>
      </c>
      <c r="F9" s="253">
        <v>-1.62108238423809E-2</v>
      </c>
      <c r="G9" s="82">
        <f t="shared" si="0"/>
        <v>31</v>
      </c>
    </row>
    <row r="10" spans="1:9" x14ac:dyDescent="0.2">
      <c r="A10" s="82" t="s">
        <v>31</v>
      </c>
      <c r="B10" s="251">
        <v>44205</v>
      </c>
      <c r="C10" s="251">
        <v>43533</v>
      </c>
      <c r="D10" s="251">
        <v>43537</v>
      </c>
      <c r="E10" s="251">
        <v>43542</v>
      </c>
      <c r="F10" s="253">
        <v>-1.49983033593485E-2</v>
      </c>
      <c r="G10" s="82">
        <f t="shared" si="0"/>
        <v>30</v>
      </c>
    </row>
    <row r="11" spans="1:9" x14ac:dyDescent="0.2">
      <c r="A11" s="82" t="s">
        <v>27</v>
      </c>
      <c r="B11" s="251">
        <v>39374</v>
      </c>
      <c r="C11" s="251">
        <v>39024</v>
      </c>
      <c r="D11" s="251">
        <v>38849</v>
      </c>
      <c r="E11" s="251">
        <v>38895</v>
      </c>
      <c r="F11" s="253">
        <v>-1.2165388327322601E-2</v>
      </c>
      <c r="G11" s="82">
        <f t="shared" si="0"/>
        <v>29</v>
      </c>
    </row>
    <row r="12" spans="1:9" x14ac:dyDescent="0.2">
      <c r="A12" s="82" t="s">
        <v>17</v>
      </c>
      <c r="B12" s="251">
        <v>37273</v>
      </c>
      <c r="C12" s="251">
        <v>37170</v>
      </c>
      <c r="D12" s="251">
        <v>36933</v>
      </c>
      <c r="E12" s="251">
        <v>36945</v>
      </c>
      <c r="F12" s="253">
        <v>-8.7999356102272906E-3</v>
      </c>
      <c r="G12" s="82">
        <f t="shared" si="0"/>
        <v>28</v>
      </c>
    </row>
    <row r="13" spans="1:9" x14ac:dyDescent="0.2">
      <c r="A13" s="82" t="s">
        <v>3</v>
      </c>
      <c r="B13" s="251">
        <v>16755</v>
      </c>
      <c r="C13" s="251">
        <v>16707</v>
      </c>
      <c r="D13" s="251">
        <v>16677</v>
      </c>
      <c r="E13" s="251">
        <v>16619</v>
      </c>
      <c r="F13" s="253">
        <v>-8.11698000596839E-3</v>
      </c>
      <c r="G13" s="82">
        <f t="shared" si="0"/>
        <v>27</v>
      </c>
    </row>
    <row r="14" spans="1:9" x14ac:dyDescent="0.2">
      <c r="A14" s="82" t="s">
        <v>12</v>
      </c>
      <c r="B14" s="251">
        <v>14655</v>
      </c>
      <c r="C14" s="251">
        <v>14532</v>
      </c>
      <c r="D14" s="251">
        <v>14508</v>
      </c>
      <c r="E14" s="251">
        <v>14547</v>
      </c>
      <c r="F14" s="253">
        <v>-7.3694984646878198E-3</v>
      </c>
      <c r="G14" s="82">
        <f t="shared" si="0"/>
        <v>26</v>
      </c>
    </row>
    <row r="15" spans="1:9" x14ac:dyDescent="0.2">
      <c r="A15" s="82" t="s">
        <v>18</v>
      </c>
      <c r="B15" s="251">
        <v>12656</v>
      </c>
      <c r="C15" s="251">
        <v>12596</v>
      </c>
      <c r="D15" s="251">
        <v>12588</v>
      </c>
      <c r="E15" s="251">
        <v>12580</v>
      </c>
      <c r="F15" s="253">
        <v>-6.0050568900126304E-3</v>
      </c>
      <c r="G15" s="82">
        <f t="shared" si="0"/>
        <v>25</v>
      </c>
    </row>
    <row r="16" spans="1:9" x14ac:dyDescent="0.2">
      <c r="A16" s="82" t="s">
        <v>13</v>
      </c>
      <c r="B16" s="251">
        <v>78492</v>
      </c>
      <c r="C16" s="251">
        <v>78074</v>
      </c>
      <c r="D16" s="251">
        <v>78294</v>
      </c>
      <c r="E16" s="251">
        <v>78070</v>
      </c>
      <c r="F16" s="253">
        <v>-5.3763440860214997E-3</v>
      </c>
      <c r="G16" s="82">
        <f t="shared" si="0"/>
        <v>24</v>
      </c>
    </row>
    <row r="17" spans="1:7" x14ac:dyDescent="0.2">
      <c r="A17" s="82" t="s">
        <v>10</v>
      </c>
      <c r="B17" s="251">
        <v>35816</v>
      </c>
      <c r="C17" s="251">
        <v>35695</v>
      </c>
      <c r="D17" s="251">
        <v>35806</v>
      </c>
      <c r="E17" s="251">
        <v>35838</v>
      </c>
      <c r="F17" s="253">
        <v>6.1425061425057802E-4</v>
      </c>
      <c r="G17" s="82">
        <f t="shared" si="0"/>
        <v>23</v>
      </c>
    </row>
    <row r="18" spans="1:7" x14ac:dyDescent="0.2">
      <c r="A18" s="82" t="s">
        <v>9</v>
      </c>
      <c r="B18" s="251">
        <v>127108</v>
      </c>
      <c r="C18" s="251">
        <v>126560</v>
      </c>
      <c r="D18" s="251">
        <v>127233</v>
      </c>
      <c r="E18" s="251">
        <v>127295</v>
      </c>
      <c r="F18" s="253">
        <v>1.47118985429717E-3</v>
      </c>
      <c r="G18" s="82">
        <f t="shared" si="0"/>
        <v>22</v>
      </c>
    </row>
    <row r="19" spans="1:7" x14ac:dyDescent="0.2">
      <c r="A19" s="82" t="s">
        <v>25</v>
      </c>
      <c r="B19" s="251">
        <v>23845</v>
      </c>
      <c r="C19" s="251">
        <v>23802</v>
      </c>
      <c r="D19" s="251">
        <v>23881</v>
      </c>
      <c r="E19" s="251">
        <v>23899</v>
      </c>
      <c r="F19" s="253">
        <v>2.2646257076954801E-3</v>
      </c>
      <c r="G19" s="82">
        <f t="shared" si="0"/>
        <v>21</v>
      </c>
    </row>
    <row r="20" spans="1:7" x14ac:dyDescent="0.2">
      <c r="A20" s="82" t="s">
        <v>30</v>
      </c>
      <c r="B20" s="251">
        <v>5519</v>
      </c>
      <c r="C20" s="251">
        <v>5549</v>
      </c>
      <c r="D20" s="251">
        <v>5528</v>
      </c>
      <c r="E20" s="251">
        <v>5535</v>
      </c>
      <c r="F20" s="253">
        <v>2.8990759195506302E-3</v>
      </c>
      <c r="G20" s="82">
        <f t="shared" si="0"/>
        <v>20</v>
      </c>
    </row>
    <row r="21" spans="1:7" x14ac:dyDescent="0.2">
      <c r="A21" s="82" t="s">
        <v>6</v>
      </c>
      <c r="B21" s="251">
        <v>6404</v>
      </c>
      <c r="C21" s="251">
        <v>6418</v>
      </c>
      <c r="D21" s="251">
        <v>6386</v>
      </c>
      <c r="E21" s="251">
        <v>6432</v>
      </c>
      <c r="F21" s="253">
        <v>4.3722673329169596E-3</v>
      </c>
      <c r="G21" s="82">
        <f t="shared" si="0"/>
        <v>19</v>
      </c>
    </row>
    <row r="22" spans="1:7" x14ac:dyDescent="0.2">
      <c r="A22" s="82" t="s">
        <v>26</v>
      </c>
      <c r="B22" s="251">
        <v>43393</v>
      </c>
      <c r="C22" s="251">
        <v>43507</v>
      </c>
      <c r="D22" s="251">
        <v>43653</v>
      </c>
      <c r="E22" s="251">
        <v>43635</v>
      </c>
      <c r="F22" s="253">
        <v>5.5769363722260002E-3</v>
      </c>
      <c r="G22" s="82">
        <f t="shared" si="0"/>
        <v>18</v>
      </c>
    </row>
    <row r="23" spans="1:7" x14ac:dyDescent="0.2">
      <c r="A23" s="82" t="s">
        <v>1</v>
      </c>
      <c r="B23" s="251">
        <v>1067486</v>
      </c>
      <c r="C23" s="251">
        <v>1065556</v>
      </c>
      <c r="D23" s="251">
        <v>1072796</v>
      </c>
      <c r="E23" s="251">
        <v>1073736</v>
      </c>
      <c r="F23" s="253">
        <v>5.8548777220497304E-3</v>
      </c>
      <c r="G23" s="82">
        <f t="shared" si="0"/>
        <v>17</v>
      </c>
    </row>
    <row r="24" spans="1:7" x14ac:dyDescent="0.2">
      <c r="A24" s="82" t="s">
        <v>14</v>
      </c>
      <c r="B24" s="251">
        <v>49801</v>
      </c>
      <c r="C24" s="251">
        <v>49507</v>
      </c>
      <c r="D24" s="251">
        <v>50002</v>
      </c>
      <c r="E24" s="251">
        <v>50097</v>
      </c>
      <c r="F24" s="253">
        <v>5.94365574988465E-3</v>
      </c>
      <c r="G24" s="82">
        <f t="shared" si="0"/>
        <v>16</v>
      </c>
    </row>
    <row r="25" spans="1:7" x14ac:dyDescent="0.2">
      <c r="A25" s="82" t="s">
        <v>19</v>
      </c>
      <c r="B25" s="251">
        <v>13772</v>
      </c>
      <c r="C25" s="251">
        <v>13869</v>
      </c>
      <c r="D25" s="251">
        <v>13884</v>
      </c>
      <c r="E25" s="251">
        <v>13867</v>
      </c>
      <c r="F25" s="253">
        <v>6.8980540226546401E-3</v>
      </c>
      <c r="G25" s="82">
        <f t="shared" si="0"/>
        <v>15</v>
      </c>
    </row>
    <row r="26" spans="1:7" x14ac:dyDescent="0.2">
      <c r="A26" s="82" t="s">
        <v>8</v>
      </c>
      <c r="B26" s="251">
        <v>42383</v>
      </c>
      <c r="C26" s="251">
        <v>42300</v>
      </c>
      <c r="D26" s="251">
        <v>42667</v>
      </c>
      <c r="E26" s="251">
        <v>42731</v>
      </c>
      <c r="F26" s="253">
        <v>8.2108392515867195E-3</v>
      </c>
      <c r="G26" s="82">
        <f t="shared" si="0"/>
        <v>14</v>
      </c>
    </row>
    <row r="27" spans="1:7" x14ac:dyDescent="0.2">
      <c r="A27" s="82" t="s">
        <v>4</v>
      </c>
      <c r="B27" s="251">
        <v>44462</v>
      </c>
      <c r="C27" s="251">
        <v>44653</v>
      </c>
      <c r="D27" s="251">
        <v>44925</v>
      </c>
      <c r="E27" s="251">
        <v>44933</v>
      </c>
      <c r="F27" s="253">
        <v>1.05933156403222E-2</v>
      </c>
      <c r="G27" s="82">
        <f t="shared" si="0"/>
        <v>13</v>
      </c>
    </row>
    <row r="28" spans="1:7" x14ac:dyDescent="0.2">
      <c r="A28" s="82" t="s">
        <v>11</v>
      </c>
      <c r="B28" s="251">
        <v>11625</v>
      </c>
      <c r="C28" s="251">
        <v>11673</v>
      </c>
      <c r="D28" s="251">
        <v>11717</v>
      </c>
      <c r="E28" s="251">
        <v>11754</v>
      </c>
      <c r="F28" s="253">
        <v>1.10967741935484E-2</v>
      </c>
      <c r="G28" s="82">
        <f t="shared" si="0"/>
        <v>12</v>
      </c>
    </row>
    <row r="29" spans="1:7" x14ac:dyDescent="0.2">
      <c r="A29" s="82" t="s">
        <v>20</v>
      </c>
      <c r="B29" s="251">
        <v>76111</v>
      </c>
      <c r="C29" s="251">
        <v>76087</v>
      </c>
      <c r="D29" s="251">
        <v>77082</v>
      </c>
      <c r="E29" s="251">
        <v>77151</v>
      </c>
      <c r="F29" s="253">
        <v>1.36642535244578E-2</v>
      </c>
      <c r="G29" s="82">
        <f t="shared" si="0"/>
        <v>11</v>
      </c>
    </row>
    <row r="30" spans="1:7" x14ac:dyDescent="0.2">
      <c r="A30" s="82" t="s">
        <v>22</v>
      </c>
      <c r="B30" s="251">
        <v>34917</v>
      </c>
      <c r="C30" s="251">
        <v>35020</v>
      </c>
      <c r="D30" s="251">
        <v>35386</v>
      </c>
      <c r="E30" s="251">
        <v>35412</v>
      </c>
      <c r="F30" s="253">
        <v>1.4176475642237301E-2</v>
      </c>
      <c r="G30" s="82">
        <f t="shared" si="0"/>
        <v>10</v>
      </c>
    </row>
    <row r="31" spans="1:7" x14ac:dyDescent="0.2">
      <c r="A31" s="82" t="s">
        <v>0</v>
      </c>
      <c r="B31" s="251">
        <v>105454</v>
      </c>
      <c r="C31" s="251">
        <v>105675</v>
      </c>
      <c r="D31" s="251">
        <v>107086</v>
      </c>
      <c r="E31" s="251">
        <v>107237</v>
      </c>
      <c r="F31" s="253">
        <v>1.6907846075065999E-2</v>
      </c>
      <c r="G31" s="82">
        <f t="shared" si="0"/>
        <v>9</v>
      </c>
    </row>
    <row r="32" spans="1:7" x14ac:dyDescent="0.2">
      <c r="A32" s="82" t="s">
        <v>21</v>
      </c>
      <c r="B32" s="251">
        <v>14509</v>
      </c>
      <c r="C32" s="251">
        <v>14448</v>
      </c>
      <c r="D32" s="251">
        <v>14659</v>
      </c>
      <c r="E32" s="251">
        <v>14762</v>
      </c>
      <c r="F32" s="253">
        <v>1.7437452615617799E-2</v>
      </c>
      <c r="G32" s="82">
        <f t="shared" si="0"/>
        <v>8</v>
      </c>
    </row>
    <row r="33" spans="1:7" x14ac:dyDescent="0.2">
      <c r="A33" s="82" t="s">
        <v>7</v>
      </c>
      <c r="B33" s="251">
        <v>14835</v>
      </c>
      <c r="C33" s="251">
        <v>14786</v>
      </c>
      <c r="D33" s="251">
        <v>15078</v>
      </c>
      <c r="E33" s="251">
        <v>15121</v>
      </c>
      <c r="F33" s="253">
        <v>1.9278732726659899E-2</v>
      </c>
      <c r="G33" s="82">
        <f t="shared" si="0"/>
        <v>7</v>
      </c>
    </row>
    <row r="34" spans="1:7" x14ac:dyDescent="0.2">
      <c r="A34" s="82" t="s">
        <v>16</v>
      </c>
      <c r="B34" s="251">
        <v>16259</v>
      </c>
      <c r="C34" s="251">
        <v>16245</v>
      </c>
      <c r="D34" s="251">
        <v>16582</v>
      </c>
      <c r="E34" s="251">
        <v>16630</v>
      </c>
      <c r="F34" s="253">
        <v>2.2818131496402001E-2</v>
      </c>
      <c r="G34" s="82">
        <f t="shared" si="0"/>
        <v>6</v>
      </c>
    </row>
    <row r="35" spans="1:7" x14ac:dyDescent="0.2">
      <c r="A35" s="82" t="s">
        <v>23</v>
      </c>
      <c r="B35" s="251">
        <v>29505</v>
      </c>
      <c r="C35" s="251">
        <v>29588</v>
      </c>
      <c r="D35" s="251">
        <v>30096</v>
      </c>
      <c r="E35" s="251">
        <v>30208</v>
      </c>
      <c r="F35" s="253">
        <v>2.3826470089815199E-2</v>
      </c>
      <c r="G35" s="82">
        <f t="shared" si="0"/>
        <v>5</v>
      </c>
    </row>
    <row r="36" spans="1:7" x14ac:dyDescent="0.2">
      <c r="A36" s="82" t="s">
        <v>32</v>
      </c>
      <c r="B36" s="251">
        <v>21309</v>
      </c>
      <c r="C36" s="251">
        <v>21443</v>
      </c>
      <c r="D36" s="251">
        <v>21856</v>
      </c>
      <c r="E36" s="251">
        <v>21943</v>
      </c>
      <c r="F36" s="253">
        <v>2.9752686658219601E-2</v>
      </c>
      <c r="G36" s="82">
        <f t="shared" si="0"/>
        <v>4</v>
      </c>
    </row>
    <row r="37" spans="1:7" x14ac:dyDescent="0.2">
      <c r="A37" s="82" t="s">
        <v>28</v>
      </c>
      <c r="B37" s="251">
        <v>11695</v>
      </c>
      <c r="C37" s="251">
        <v>11763</v>
      </c>
      <c r="D37" s="251">
        <v>12052</v>
      </c>
      <c r="E37" s="251">
        <v>12071</v>
      </c>
      <c r="F37" s="253">
        <v>3.2150491663103901E-2</v>
      </c>
      <c r="G37" s="82">
        <f t="shared" si="0"/>
        <v>3</v>
      </c>
    </row>
    <row r="38" spans="1:7" x14ac:dyDescent="0.2">
      <c r="A38" s="82" t="s">
        <v>5</v>
      </c>
      <c r="B38" s="251">
        <v>14588</v>
      </c>
      <c r="C38" s="251">
        <v>14759</v>
      </c>
      <c r="D38" s="251">
        <v>15062</v>
      </c>
      <c r="E38" s="251">
        <v>15124</v>
      </c>
      <c r="F38" s="253">
        <v>3.6742528105292001E-2</v>
      </c>
      <c r="G38" s="82">
        <f t="shared" si="0"/>
        <v>2</v>
      </c>
    </row>
    <row r="39" spans="1:7" x14ac:dyDescent="0.2">
      <c r="A39" s="82" t="s">
        <v>24</v>
      </c>
      <c r="B39" s="251">
        <v>20311</v>
      </c>
      <c r="C39" s="251">
        <v>20714</v>
      </c>
      <c r="D39" s="251">
        <v>21447</v>
      </c>
      <c r="E39" s="251">
        <v>21490</v>
      </c>
      <c r="F39" s="253">
        <v>5.8047363497612199E-2</v>
      </c>
      <c r="G39" s="82">
        <f t="shared" si="0"/>
        <v>1</v>
      </c>
    </row>
  </sheetData>
  <mergeCells count="1">
    <mergeCell ref="H1:I1"/>
  </mergeCells>
  <hyperlinks>
    <hyperlink ref="H1:I1" location="Index!A1" display="Regresar al Índice" xr:uid="{80ED717A-AB61-4EF6-97CD-CE9EDCB481D7}"/>
  </hyperlink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BD624-9703-4DD1-BBC9-A9D20568FE0B}">
  <sheetPr codeName="Hoja98"/>
  <dimension ref="A1:I42"/>
  <sheetViews>
    <sheetView workbookViewId="0"/>
  </sheetViews>
  <sheetFormatPr baseColWidth="10" defaultRowHeight="12.75" x14ac:dyDescent="0.2"/>
  <cols>
    <col min="1" max="1" width="40.7109375" style="82" customWidth="1"/>
    <col min="2" max="5" width="10.7109375" style="82" customWidth="1"/>
    <col min="6" max="6" width="7" style="82" customWidth="1"/>
    <col min="7" max="8" width="3.7109375" style="82" customWidth="1"/>
    <col min="9" max="11" width="9.140625" style="82" customWidth="1"/>
    <col min="12" max="16384" width="11.42578125" style="82"/>
  </cols>
  <sheetData>
    <row r="1" spans="1:9" ht="15" x14ac:dyDescent="0.25">
      <c r="A1" s="27" t="s">
        <v>1899</v>
      </c>
      <c r="B1" s="82" t="s">
        <v>53</v>
      </c>
      <c r="C1" s="82" t="s">
        <v>53</v>
      </c>
      <c r="D1" s="82" t="s">
        <v>53</v>
      </c>
      <c r="E1" s="82" t="s">
        <v>53</v>
      </c>
      <c r="F1" s="82" t="s">
        <v>53</v>
      </c>
      <c r="G1" s="82" t="s">
        <v>53</v>
      </c>
      <c r="H1" s="151" t="s">
        <v>1294</v>
      </c>
      <c r="I1" s="151"/>
    </row>
    <row r="2" spans="1:9" x14ac:dyDescent="0.2">
      <c r="A2" s="82" t="s">
        <v>141</v>
      </c>
      <c r="B2" s="82" t="s">
        <v>53</v>
      </c>
      <c r="C2" s="82" t="s">
        <v>53</v>
      </c>
      <c r="D2" s="82" t="s">
        <v>53</v>
      </c>
      <c r="E2" s="82" t="s">
        <v>53</v>
      </c>
      <c r="F2" s="82" t="s">
        <v>53</v>
      </c>
      <c r="G2" s="82" t="s">
        <v>53</v>
      </c>
      <c r="H2" s="82" t="s">
        <v>53</v>
      </c>
    </row>
    <row r="6" spans="1:9" x14ac:dyDescent="0.2">
      <c r="A6" s="82" t="s">
        <v>391</v>
      </c>
      <c r="B6" s="82" t="s">
        <v>1174</v>
      </c>
      <c r="C6" s="82" t="s">
        <v>1099</v>
      </c>
      <c r="D6" s="82" t="s">
        <v>1543</v>
      </c>
      <c r="E6" s="82" t="s">
        <v>1767</v>
      </c>
      <c r="F6" s="82" t="s">
        <v>1278</v>
      </c>
    </row>
    <row r="7" spans="1:9" x14ac:dyDescent="0.2">
      <c r="A7" s="82" t="s">
        <v>15</v>
      </c>
      <c r="B7" s="251">
        <v>13775</v>
      </c>
      <c r="C7" s="251">
        <v>13719</v>
      </c>
      <c r="D7" s="251">
        <v>13478</v>
      </c>
      <c r="E7" s="251">
        <v>13484</v>
      </c>
      <c r="F7" s="251">
        <v>-235</v>
      </c>
      <c r="G7" s="82">
        <f>_xlfn.RANK.EQ(F7,$F$7:$F$39,0)</f>
        <v>33</v>
      </c>
    </row>
    <row r="8" spans="1:9" x14ac:dyDescent="0.2">
      <c r="A8" s="82" t="s">
        <v>17</v>
      </c>
      <c r="B8" s="251">
        <v>37273</v>
      </c>
      <c r="C8" s="251">
        <v>37170</v>
      </c>
      <c r="D8" s="251">
        <v>36933</v>
      </c>
      <c r="E8" s="251">
        <v>36945</v>
      </c>
      <c r="F8" s="251">
        <v>-225</v>
      </c>
      <c r="G8" s="82">
        <f t="shared" ref="G8:G39" si="0">_xlfn.RANK.EQ(F8,$F$7:$F$39,0)</f>
        <v>32</v>
      </c>
    </row>
    <row r="9" spans="1:9" x14ac:dyDescent="0.2">
      <c r="A9" s="82" t="s">
        <v>33</v>
      </c>
      <c r="B9" s="251">
        <v>12029</v>
      </c>
      <c r="C9" s="251">
        <v>11966</v>
      </c>
      <c r="D9" s="251">
        <v>11849</v>
      </c>
      <c r="E9" s="251">
        <v>11834</v>
      </c>
      <c r="F9" s="251">
        <v>-132</v>
      </c>
      <c r="G9" s="82">
        <f t="shared" si="0"/>
        <v>31</v>
      </c>
    </row>
    <row r="10" spans="1:9" x14ac:dyDescent="0.2">
      <c r="A10" s="82" t="s">
        <v>27</v>
      </c>
      <c r="B10" s="251">
        <v>39374</v>
      </c>
      <c r="C10" s="251">
        <v>39024</v>
      </c>
      <c r="D10" s="251">
        <v>38849</v>
      </c>
      <c r="E10" s="251">
        <v>38895</v>
      </c>
      <c r="F10" s="251">
        <v>-129</v>
      </c>
      <c r="G10" s="82">
        <f t="shared" si="0"/>
        <v>30</v>
      </c>
    </row>
    <row r="11" spans="1:9" x14ac:dyDescent="0.2">
      <c r="A11" s="82" t="s">
        <v>29</v>
      </c>
      <c r="B11" s="251">
        <v>34651</v>
      </c>
      <c r="C11" s="251">
        <v>34174</v>
      </c>
      <c r="D11" s="251">
        <v>34015</v>
      </c>
      <c r="E11" s="251">
        <v>34055</v>
      </c>
      <c r="F11" s="251">
        <v>-119</v>
      </c>
      <c r="G11" s="82">
        <f t="shared" si="0"/>
        <v>29</v>
      </c>
    </row>
    <row r="12" spans="1:9" x14ac:dyDescent="0.2">
      <c r="A12" s="82" t="s">
        <v>3</v>
      </c>
      <c r="B12" s="251">
        <v>16755</v>
      </c>
      <c r="C12" s="251">
        <v>16707</v>
      </c>
      <c r="D12" s="251">
        <v>16677</v>
      </c>
      <c r="E12" s="251">
        <v>16619</v>
      </c>
      <c r="F12" s="251">
        <v>-88</v>
      </c>
      <c r="G12" s="82">
        <f t="shared" si="0"/>
        <v>28</v>
      </c>
    </row>
    <row r="13" spans="1:9" x14ac:dyDescent="0.2">
      <c r="A13" s="82" t="s">
        <v>18</v>
      </c>
      <c r="B13" s="251">
        <v>12656</v>
      </c>
      <c r="C13" s="251">
        <v>12596</v>
      </c>
      <c r="D13" s="251">
        <v>12588</v>
      </c>
      <c r="E13" s="251">
        <v>12580</v>
      </c>
      <c r="F13" s="251">
        <v>-16</v>
      </c>
      <c r="G13" s="82">
        <f t="shared" si="0"/>
        <v>27</v>
      </c>
    </row>
    <row r="14" spans="1:9" x14ac:dyDescent="0.2">
      <c r="A14" s="82" t="s">
        <v>30</v>
      </c>
      <c r="B14" s="251">
        <v>5519</v>
      </c>
      <c r="C14" s="251">
        <v>5549</v>
      </c>
      <c r="D14" s="251">
        <v>5528</v>
      </c>
      <c r="E14" s="251">
        <v>5535</v>
      </c>
      <c r="F14" s="251">
        <v>-14</v>
      </c>
      <c r="G14" s="82">
        <f t="shared" si="0"/>
        <v>26</v>
      </c>
    </row>
    <row r="15" spans="1:9" x14ac:dyDescent="0.2">
      <c r="A15" s="82" t="s">
        <v>13</v>
      </c>
      <c r="B15" s="251">
        <v>78492</v>
      </c>
      <c r="C15" s="251">
        <v>78074</v>
      </c>
      <c r="D15" s="251">
        <v>78294</v>
      </c>
      <c r="E15" s="251">
        <v>78070</v>
      </c>
      <c r="F15" s="251">
        <v>-4</v>
      </c>
      <c r="G15" s="82">
        <f t="shared" si="0"/>
        <v>25</v>
      </c>
    </row>
    <row r="16" spans="1:9" x14ac:dyDescent="0.2">
      <c r="A16" s="82" t="s">
        <v>19</v>
      </c>
      <c r="B16" s="251">
        <v>13772</v>
      </c>
      <c r="C16" s="251">
        <v>13869</v>
      </c>
      <c r="D16" s="251">
        <v>13884</v>
      </c>
      <c r="E16" s="251">
        <v>13867</v>
      </c>
      <c r="F16" s="251">
        <v>-2</v>
      </c>
      <c r="G16" s="82">
        <f t="shared" si="0"/>
        <v>24</v>
      </c>
    </row>
    <row r="17" spans="1:7" x14ac:dyDescent="0.2">
      <c r="A17" s="82" t="s">
        <v>31</v>
      </c>
      <c r="B17" s="251">
        <v>44205</v>
      </c>
      <c r="C17" s="251">
        <v>43533</v>
      </c>
      <c r="D17" s="251">
        <v>43537</v>
      </c>
      <c r="E17" s="251">
        <v>43542</v>
      </c>
      <c r="F17" s="251">
        <v>9</v>
      </c>
      <c r="G17" s="82">
        <f t="shared" si="0"/>
        <v>23</v>
      </c>
    </row>
    <row r="18" spans="1:7" x14ac:dyDescent="0.2">
      <c r="A18" s="82" t="s">
        <v>6</v>
      </c>
      <c r="B18" s="251">
        <v>6404</v>
      </c>
      <c r="C18" s="251">
        <v>6418</v>
      </c>
      <c r="D18" s="251">
        <v>6386</v>
      </c>
      <c r="E18" s="251">
        <v>6432</v>
      </c>
      <c r="F18" s="251">
        <v>14</v>
      </c>
      <c r="G18" s="82">
        <f t="shared" si="0"/>
        <v>22</v>
      </c>
    </row>
    <row r="19" spans="1:7" x14ac:dyDescent="0.2">
      <c r="A19" s="82" t="s">
        <v>12</v>
      </c>
      <c r="B19" s="251">
        <v>14655</v>
      </c>
      <c r="C19" s="251">
        <v>14532</v>
      </c>
      <c r="D19" s="251">
        <v>14508</v>
      </c>
      <c r="E19" s="251">
        <v>14547</v>
      </c>
      <c r="F19" s="251">
        <v>15</v>
      </c>
      <c r="G19" s="82">
        <f t="shared" si="0"/>
        <v>21</v>
      </c>
    </row>
    <row r="20" spans="1:7" x14ac:dyDescent="0.2">
      <c r="A20" s="82" t="s">
        <v>11</v>
      </c>
      <c r="B20" s="251">
        <v>11625</v>
      </c>
      <c r="C20" s="251">
        <v>11673</v>
      </c>
      <c r="D20" s="251">
        <v>11717</v>
      </c>
      <c r="E20" s="251">
        <v>11754</v>
      </c>
      <c r="F20" s="251">
        <v>81</v>
      </c>
      <c r="G20" s="82">
        <f t="shared" si="0"/>
        <v>20</v>
      </c>
    </row>
    <row r="21" spans="1:7" x14ac:dyDescent="0.2">
      <c r="A21" s="82" t="s">
        <v>25</v>
      </c>
      <c r="B21" s="251">
        <v>23845</v>
      </c>
      <c r="C21" s="251">
        <v>23802</v>
      </c>
      <c r="D21" s="251">
        <v>23881</v>
      </c>
      <c r="E21" s="251">
        <v>23899</v>
      </c>
      <c r="F21" s="251">
        <v>97</v>
      </c>
      <c r="G21" s="82">
        <f t="shared" si="0"/>
        <v>19</v>
      </c>
    </row>
    <row r="22" spans="1:7" x14ac:dyDescent="0.2">
      <c r="A22" s="82" t="s">
        <v>26</v>
      </c>
      <c r="B22" s="251">
        <v>43393</v>
      </c>
      <c r="C22" s="251">
        <v>43507</v>
      </c>
      <c r="D22" s="251">
        <v>43653</v>
      </c>
      <c r="E22" s="251">
        <v>43635</v>
      </c>
      <c r="F22" s="251">
        <v>128</v>
      </c>
      <c r="G22" s="82">
        <f t="shared" si="0"/>
        <v>18</v>
      </c>
    </row>
    <row r="23" spans="1:7" x14ac:dyDescent="0.2">
      <c r="A23" s="82" t="s">
        <v>10</v>
      </c>
      <c r="B23" s="251">
        <v>35816</v>
      </c>
      <c r="C23" s="251">
        <v>35695</v>
      </c>
      <c r="D23" s="251">
        <v>35806</v>
      </c>
      <c r="E23" s="251">
        <v>35838</v>
      </c>
      <c r="F23" s="251">
        <v>143</v>
      </c>
      <c r="G23" s="82">
        <f t="shared" si="0"/>
        <v>17</v>
      </c>
    </row>
    <row r="24" spans="1:7" x14ac:dyDescent="0.2">
      <c r="A24" s="82" t="s">
        <v>4</v>
      </c>
      <c r="B24" s="251">
        <v>44462</v>
      </c>
      <c r="C24" s="251">
        <v>44653</v>
      </c>
      <c r="D24" s="251">
        <v>44925</v>
      </c>
      <c r="E24" s="251">
        <v>44933</v>
      </c>
      <c r="F24" s="251">
        <v>280</v>
      </c>
      <c r="G24" s="82">
        <f t="shared" si="0"/>
        <v>16</v>
      </c>
    </row>
    <row r="25" spans="1:7" x14ac:dyDescent="0.2">
      <c r="A25" s="82" t="s">
        <v>28</v>
      </c>
      <c r="B25" s="251">
        <v>11695</v>
      </c>
      <c r="C25" s="251">
        <v>11763</v>
      </c>
      <c r="D25" s="251">
        <v>12052</v>
      </c>
      <c r="E25" s="251">
        <v>12071</v>
      </c>
      <c r="F25" s="251">
        <v>308</v>
      </c>
      <c r="G25" s="82">
        <f t="shared" si="0"/>
        <v>15</v>
      </c>
    </row>
    <row r="26" spans="1:7" x14ac:dyDescent="0.2">
      <c r="A26" s="82" t="s">
        <v>21</v>
      </c>
      <c r="B26" s="251">
        <v>14509</v>
      </c>
      <c r="C26" s="251">
        <v>14448</v>
      </c>
      <c r="D26" s="251">
        <v>14659</v>
      </c>
      <c r="E26" s="251">
        <v>14762</v>
      </c>
      <c r="F26" s="251">
        <v>314</v>
      </c>
      <c r="G26" s="82">
        <f t="shared" si="0"/>
        <v>14</v>
      </c>
    </row>
    <row r="27" spans="1:7" x14ac:dyDescent="0.2">
      <c r="A27" s="82" t="s">
        <v>7</v>
      </c>
      <c r="B27" s="251">
        <v>14835</v>
      </c>
      <c r="C27" s="251">
        <v>14786</v>
      </c>
      <c r="D27" s="251">
        <v>15078</v>
      </c>
      <c r="E27" s="251">
        <v>15121</v>
      </c>
      <c r="F27" s="251">
        <v>335</v>
      </c>
      <c r="G27" s="82">
        <f t="shared" si="0"/>
        <v>13</v>
      </c>
    </row>
    <row r="28" spans="1:7" x14ac:dyDescent="0.2">
      <c r="A28" s="82" t="s">
        <v>5</v>
      </c>
      <c r="B28" s="251">
        <v>14588</v>
      </c>
      <c r="C28" s="251">
        <v>14759</v>
      </c>
      <c r="D28" s="251">
        <v>15062</v>
      </c>
      <c r="E28" s="251">
        <v>15124</v>
      </c>
      <c r="F28" s="251">
        <v>365</v>
      </c>
      <c r="G28" s="82">
        <f t="shared" si="0"/>
        <v>12</v>
      </c>
    </row>
    <row r="29" spans="1:7" x14ac:dyDescent="0.2">
      <c r="A29" s="82" t="s">
        <v>16</v>
      </c>
      <c r="B29" s="251">
        <v>16259</v>
      </c>
      <c r="C29" s="251">
        <v>16245</v>
      </c>
      <c r="D29" s="251">
        <v>16582</v>
      </c>
      <c r="E29" s="251">
        <v>16630</v>
      </c>
      <c r="F29" s="251">
        <v>385</v>
      </c>
      <c r="G29" s="82">
        <f t="shared" si="0"/>
        <v>11</v>
      </c>
    </row>
    <row r="30" spans="1:7" x14ac:dyDescent="0.2">
      <c r="A30" s="82" t="s">
        <v>22</v>
      </c>
      <c r="B30" s="251">
        <v>34917</v>
      </c>
      <c r="C30" s="251">
        <v>35020</v>
      </c>
      <c r="D30" s="251">
        <v>35386</v>
      </c>
      <c r="E30" s="251">
        <v>35412</v>
      </c>
      <c r="F30" s="251">
        <v>392</v>
      </c>
      <c r="G30" s="82">
        <f t="shared" si="0"/>
        <v>10</v>
      </c>
    </row>
    <row r="31" spans="1:7" x14ac:dyDescent="0.2">
      <c r="A31" s="82" t="s">
        <v>8</v>
      </c>
      <c r="B31" s="251">
        <v>42383</v>
      </c>
      <c r="C31" s="251">
        <v>42300</v>
      </c>
      <c r="D31" s="251">
        <v>42667</v>
      </c>
      <c r="E31" s="251">
        <v>42731</v>
      </c>
      <c r="F31" s="251">
        <v>431</v>
      </c>
      <c r="G31" s="82">
        <f t="shared" si="0"/>
        <v>9</v>
      </c>
    </row>
    <row r="32" spans="1:7" x14ac:dyDescent="0.2">
      <c r="A32" s="82" t="s">
        <v>32</v>
      </c>
      <c r="B32" s="251">
        <v>21309</v>
      </c>
      <c r="C32" s="251">
        <v>21443</v>
      </c>
      <c r="D32" s="251">
        <v>21856</v>
      </c>
      <c r="E32" s="251">
        <v>21943</v>
      </c>
      <c r="F32" s="251">
        <v>500</v>
      </c>
      <c r="G32" s="82">
        <f t="shared" si="0"/>
        <v>8</v>
      </c>
    </row>
    <row r="33" spans="1:7" x14ac:dyDescent="0.2">
      <c r="A33" s="82" t="s">
        <v>14</v>
      </c>
      <c r="B33" s="251">
        <v>49801</v>
      </c>
      <c r="C33" s="251">
        <v>49507</v>
      </c>
      <c r="D33" s="251">
        <v>50002</v>
      </c>
      <c r="E33" s="251">
        <v>50097</v>
      </c>
      <c r="F33" s="251">
        <v>590</v>
      </c>
      <c r="G33" s="82">
        <f t="shared" si="0"/>
        <v>7</v>
      </c>
    </row>
    <row r="34" spans="1:7" x14ac:dyDescent="0.2">
      <c r="A34" s="82" t="s">
        <v>23</v>
      </c>
      <c r="B34" s="251">
        <v>29505</v>
      </c>
      <c r="C34" s="251">
        <v>29588</v>
      </c>
      <c r="D34" s="251">
        <v>30096</v>
      </c>
      <c r="E34" s="251">
        <v>30208</v>
      </c>
      <c r="F34" s="251">
        <v>620</v>
      </c>
      <c r="G34" s="82">
        <f t="shared" si="0"/>
        <v>6</v>
      </c>
    </row>
    <row r="35" spans="1:7" x14ac:dyDescent="0.2">
      <c r="A35" s="82" t="s">
        <v>9</v>
      </c>
      <c r="B35" s="251">
        <v>127108</v>
      </c>
      <c r="C35" s="251">
        <v>126560</v>
      </c>
      <c r="D35" s="251">
        <v>127233</v>
      </c>
      <c r="E35" s="251">
        <v>127295</v>
      </c>
      <c r="F35" s="251">
        <v>735</v>
      </c>
      <c r="G35" s="82">
        <f t="shared" si="0"/>
        <v>5</v>
      </c>
    </row>
    <row r="36" spans="1:7" x14ac:dyDescent="0.2">
      <c r="A36" s="82" t="s">
        <v>24</v>
      </c>
      <c r="B36" s="251">
        <v>20311</v>
      </c>
      <c r="C36" s="251">
        <v>20714</v>
      </c>
      <c r="D36" s="251">
        <v>21447</v>
      </c>
      <c r="E36" s="251">
        <v>21490</v>
      </c>
      <c r="F36" s="251">
        <v>776</v>
      </c>
      <c r="G36" s="82">
        <f t="shared" si="0"/>
        <v>4</v>
      </c>
    </row>
    <row r="37" spans="1:7" x14ac:dyDescent="0.2">
      <c r="A37" s="82" t="s">
        <v>20</v>
      </c>
      <c r="B37" s="251">
        <v>76111</v>
      </c>
      <c r="C37" s="251">
        <v>76087</v>
      </c>
      <c r="D37" s="251">
        <v>77082</v>
      </c>
      <c r="E37" s="251">
        <v>77151</v>
      </c>
      <c r="F37" s="251">
        <v>1064</v>
      </c>
      <c r="G37" s="82">
        <f t="shared" si="0"/>
        <v>3</v>
      </c>
    </row>
    <row r="38" spans="1:7" x14ac:dyDescent="0.2">
      <c r="A38" s="82" t="s">
        <v>0</v>
      </c>
      <c r="B38" s="251">
        <v>105454</v>
      </c>
      <c r="C38" s="251">
        <v>105675</v>
      </c>
      <c r="D38" s="251">
        <v>107086</v>
      </c>
      <c r="E38" s="251">
        <v>107237</v>
      </c>
      <c r="F38" s="251">
        <v>1562</v>
      </c>
      <c r="G38" s="82">
        <f t="shared" si="0"/>
        <v>2</v>
      </c>
    </row>
    <row r="39" spans="1:7" x14ac:dyDescent="0.2">
      <c r="A39" s="82" t="s">
        <v>1</v>
      </c>
      <c r="B39" s="251">
        <v>1067486</v>
      </c>
      <c r="C39" s="251">
        <v>1065556</v>
      </c>
      <c r="D39" s="251">
        <v>1072796</v>
      </c>
      <c r="E39" s="251">
        <v>1073736</v>
      </c>
      <c r="F39" s="251">
        <v>8180</v>
      </c>
      <c r="G39" s="82">
        <f t="shared" si="0"/>
        <v>1</v>
      </c>
    </row>
    <row r="40" spans="1:7" x14ac:dyDescent="0.2">
      <c r="F40" s="251"/>
    </row>
    <row r="41" spans="1:7" x14ac:dyDescent="0.2">
      <c r="F41" s="251"/>
    </row>
    <row r="42" spans="1:7" x14ac:dyDescent="0.2">
      <c r="F42" s="251"/>
    </row>
  </sheetData>
  <mergeCells count="1">
    <mergeCell ref="H1:I1"/>
  </mergeCells>
  <hyperlinks>
    <hyperlink ref="H1:I1" location="Index!A1" display="Regresar al Índice" xr:uid="{2EFB77C6-3666-4FAE-A0D3-6962115FB355}"/>
  </hyperlink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AF4A7-D74E-4ABD-AC11-4E8E9F714725}">
  <sheetPr codeName="Hoja99"/>
  <dimension ref="A1:I39"/>
  <sheetViews>
    <sheetView workbookViewId="0"/>
  </sheetViews>
  <sheetFormatPr baseColWidth="10" defaultRowHeight="12.75" x14ac:dyDescent="0.2"/>
  <cols>
    <col min="1" max="1" width="40.7109375" style="82" customWidth="1"/>
    <col min="2" max="5" width="10.7109375" style="82" customWidth="1"/>
    <col min="6" max="6" width="11.7109375" style="82" customWidth="1"/>
    <col min="7" max="8" width="3.7109375" style="82" customWidth="1"/>
    <col min="9" max="11" width="9.140625" style="82" customWidth="1"/>
    <col min="12" max="16384" width="11.42578125" style="82"/>
  </cols>
  <sheetData>
    <row r="1" spans="1:9" ht="15" x14ac:dyDescent="0.25">
      <c r="A1" s="27" t="s">
        <v>1900</v>
      </c>
      <c r="B1" s="82" t="s">
        <v>53</v>
      </c>
      <c r="C1" s="82" t="s">
        <v>53</v>
      </c>
      <c r="D1" s="82" t="s">
        <v>53</v>
      </c>
      <c r="E1" s="82" t="s">
        <v>53</v>
      </c>
      <c r="F1" s="82" t="s">
        <v>53</v>
      </c>
      <c r="G1" s="82" t="s">
        <v>53</v>
      </c>
      <c r="H1" s="151" t="s">
        <v>1294</v>
      </c>
      <c r="I1" s="151"/>
    </row>
    <row r="2" spans="1:9" x14ac:dyDescent="0.2">
      <c r="A2" s="82" t="s">
        <v>141</v>
      </c>
      <c r="B2" s="82" t="s">
        <v>53</v>
      </c>
      <c r="C2" s="82" t="s">
        <v>53</v>
      </c>
      <c r="D2" s="82" t="s">
        <v>53</v>
      </c>
      <c r="E2" s="82" t="s">
        <v>53</v>
      </c>
      <c r="F2" s="82" t="s">
        <v>53</v>
      </c>
      <c r="G2" s="82" t="s">
        <v>53</v>
      </c>
      <c r="H2" s="82" t="s">
        <v>53</v>
      </c>
    </row>
    <row r="6" spans="1:9" x14ac:dyDescent="0.2">
      <c r="A6" s="82" t="s">
        <v>391</v>
      </c>
      <c r="B6" s="82" t="s">
        <v>1174</v>
      </c>
      <c r="C6" s="82" t="s">
        <v>1099</v>
      </c>
      <c r="D6" s="82" t="s">
        <v>1543</v>
      </c>
      <c r="E6" s="82" t="s">
        <v>1767</v>
      </c>
      <c r="F6" s="82" t="s">
        <v>1126</v>
      </c>
    </row>
    <row r="7" spans="1:9" x14ac:dyDescent="0.2">
      <c r="A7" s="82" t="s">
        <v>15</v>
      </c>
      <c r="B7" s="251">
        <v>13775</v>
      </c>
      <c r="C7" s="251">
        <v>13719</v>
      </c>
      <c r="D7" s="251">
        <v>13478</v>
      </c>
      <c r="E7" s="251">
        <v>13484</v>
      </c>
      <c r="F7" s="253">
        <v>-1.7129528391282099E-2</v>
      </c>
      <c r="G7" s="82">
        <f>_xlfn.RANK.EQ(F7,$F$7:$F$39,0)</f>
        <v>33</v>
      </c>
    </row>
    <row r="8" spans="1:9" x14ac:dyDescent="0.2">
      <c r="A8" s="82" t="s">
        <v>33</v>
      </c>
      <c r="B8" s="251">
        <v>12029</v>
      </c>
      <c r="C8" s="251">
        <v>11966</v>
      </c>
      <c r="D8" s="251">
        <v>11849</v>
      </c>
      <c r="E8" s="251">
        <v>11834</v>
      </c>
      <c r="F8" s="253">
        <v>-1.10312552231322E-2</v>
      </c>
      <c r="G8" s="82">
        <f t="shared" ref="G8:G39" si="0">_xlfn.RANK.EQ(F8,$F$7:$F$39,0)</f>
        <v>32</v>
      </c>
    </row>
    <row r="9" spans="1:9" x14ac:dyDescent="0.2">
      <c r="A9" s="82" t="s">
        <v>17</v>
      </c>
      <c r="B9" s="251">
        <v>37273</v>
      </c>
      <c r="C9" s="251">
        <v>37170</v>
      </c>
      <c r="D9" s="251">
        <v>36933</v>
      </c>
      <c r="E9" s="251">
        <v>36945</v>
      </c>
      <c r="F9" s="253">
        <v>-6.0532687651331197E-3</v>
      </c>
      <c r="G9" s="82">
        <f t="shared" si="0"/>
        <v>31</v>
      </c>
    </row>
    <row r="10" spans="1:9" x14ac:dyDescent="0.2">
      <c r="A10" s="82" t="s">
        <v>3</v>
      </c>
      <c r="B10" s="251">
        <v>16755</v>
      </c>
      <c r="C10" s="251">
        <v>16707</v>
      </c>
      <c r="D10" s="251">
        <v>16677</v>
      </c>
      <c r="E10" s="251">
        <v>16619</v>
      </c>
      <c r="F10" s="253">
        <v>-5.2672532471419497E-3</v>
      </c>
      <c r="G10" s="82">
        <f t="shared" si="0"/>
        <v>30</v>
      </c>
    </row>
    <row r="11" spans="1:9" x14ac:dyDescent="0.2">
      <c r="A11" s="82" t="s">
        <v>29</v>
      </c>
      <c r="B11" s="251">
        <v>34651</v>
      </c>
      <c r="C11" s="251">
        <v>34174</v>
      </c>
      <c r="D11" s="251">
        <v>34015</v>
      </c>
      <c r="E11" s="251">
        <v>34055</v>
      </c>
      <c r="F11" s="253">
        <v>-3.4821794346578902E-3</v>
      </c>
      <c r="G11" s="82">
        <f t="shared" si="0"/>
        <v>29</v>
      </c>
    </row>
    <row r="12" spans="1:9" x14ac:dyDescent="0.2">
      <c r="A12" s="82" t="s">
        <v>27</v>
      </c>
      <c r="B12" s="251">
        <v>39374</v>
      </c>
      <c r="C12" s="251">
        <v>39024</v>
      </c>
      <c r="D12" s="251">
        <v>38849</v>
      </c>
      <c r="E12" s="251">
        <v>38895</v>
      </c>
      <c r="F12" s="253">
        <v>-3.3056580565805601E-3</v>
      </c>
      <c r="G12" s="82">
        <f t="shared" si="0"/>
        <v>28</v>
      </c>
    </row>
    <row r="13" spans="1:9" x14ac:dyDescent="0.2">
      <c r="A13" s="82" t="s">
        <v>30</v>
      </c>
      <c r="B13" s="251">
        <v>5519</v>
      </c>
      <c r="C13" s="251">
        <v>5549</v>
      </c>
      <c r="D13" s="251">
        <v>5528</v>
      </c>
      <c r="E13" s="251">
        <v>5535</v>
      </c>
      <c r="F13" s="253">
        <v>-2.52297711299332E-3</v>
      </c>
      <c r="G13" s="82">
        <f t="shared" si="0"/>
        <v>27</v>
      </c>
    </row>
    <row r="14" spans="1:9" x14ac:dyDescent="0.2">
      <c r="A14" s="82" t="s">
        <v>18</v>
      </c>
      <c r="B14" s="251">
        <v>12656</v>
      </c>
      <c r="C14" s="251">
        <v>12596</v>
      </c>
      <c r="D14" s="251">
        <v>12588</v>
      </c>
      <c r="E14" s="251">
        <v>12580</v>
      </c>
      <c r="F14" s="253">
        <v>-1.27024452207047E-3</v>
      </c>
      <c r="G14" s="82">
        <f t="shared" si="0"/>
        <v>26</v>
      </c>
    </row>
    <row r="15" spans="1:9" x14ac:dyDescent="0.2">
      <c r="A15" s="82" t="s">
        <v>19</v>
      </c>
      <c r="B15" s="251">
        <v>13772</v>
      </c>
      <c r="C15" s="251">
        <v>13869</v>
      </c>
      <c r="D15" s="251">
        <v>13884</v>
      </c>
      <c r="E15" s="251">
        <v>13867</v>
      </c>
      <c r="F15" s="253">
        <v>-1.4420650371327299E-4</v>
      </c>
      <c r="G15" s="82">
        <f t="shared" si="0"/>
        <v>25</v>
      </c>
    </row>
    <row r="16" spans="1:9" x14ac:dyDescent="0.2">
      <c r="A16" s="82" t="s">
        <v>13</v>
      </c>
      <c r="B16" s="251">
        <v>78492</v>
      </c>
      <c r="C16" s="251">
        <v>78074</v>
      </c>
      <c r="D16" s="251">
        <v>78294</v>
      </c>
      <c r="E16" s="251">
        <v>78070</v>
      </c>
      <c r="F16" s="253">
        <v>-5.1233445192977503E-5</v>
      </c>
      <c r="G16" s="82">
        <f t="shared" si="0"/>
        <v>24</v>
      </c>
    </row>
    <row r="17" spans="1:7" x14ac:dyDescent="0.2">
      <c r="A17" s="82" t="s">
        <v>31</v>
      </c>
      <c r="B17" s="251">
        <v>44205</v>
      </c>
      <c r="C17" s="251">
        <v>43533</v>
      </c>
      <c r="D17" s="251">
        <v>43537</v>
      </c>
      <c r="E17" s="251">
        <v>43542</v>
      </c>
      <c r="F17" s="253">
        <v>2.067397146992E-4</v>
      </c>
      <c r="G17" s="82">
        <f t="shared" si="0"/>
        <v>23</v>
      </c>
    </row>
    <row r="18" spans="1:7" x14ac:dyDescent="0.2">
      <c r="A18" s="82" t="s">
        <v>12</v>
      </c>
      <c r="B18" s="251">
        <v>14655</v>
      </c>
      <c r="C18" s="251">
        <v>14532</v>
      </c>
      <c r="D18" s="251">
        <v>14508</v>
      </c>
      <c r="E18" s="251">
        <v>14547</v>
      </c>
      <c r="F18" s="253">
        <v>1.0322047894302201E-3</v>
      </c>
      <c r="G18" s="82">
        <f t="shared" si="0"/>
        <v>22</v>
      </c>
    </row>
    <row r="19" spans="1:7" x14ac:dyDescent="0.2">
      <c r="A19" s="82" t="s">
        <v>6</v>
      </c>
      <c r="B19" s="251">
        <v>6404</v>
      </c>
      <c r="C19" s="251">
        <v>6418</v>
      </c>
      <c r="D19" s="251">
        <v>6386</v>
      </c>
      <c r="E19" s="251">
        <v>6432</v>
      </c>
      <c r="F19" s="253">
        <v>2.1813649111872601E-3</v>
      </c>
      <c r="G19" s="82">
        <f t="shared" si="0"/>
        <v>21</v>
      </c>
    </row>
    <row r="20" spans="1:7" x14ac:dyDescent="0.2">
      <c r="A20" s="82" t="s">
        <v>26</v>
      </c>
      <c r="B20" s="251">
        <v>43393</v>
      </c>
      <c r="C20" s="251">
        <v>43507</v>
      </c>
      <c r="D20" s="251">
        <v>43653</v>
      </c>
      <c r="E20" s="251">
        <v>43635</v>
      </c>
      <c r="F20" s="253">
        <v>2.94205530144565E-3</v>
      </c>
      <c r="G20" s="82">
        <f t="shared" si="0"/>
        <v>20</v>
      </c>
    </row>
    <row r="21" spans="1:7" x14ac:dyDescent="0.2">
      <c r="A21" s="82" t="s">
        <v>10</v>
      </c>
      <c r="B21" s="251">
        <v>35816</v>
      </c>
      <c r="C21" s="251">
        <v>35695</v>
      </c>
      <c r="D21" s="251">
        <v>35806</v>
      </c>
      <c r="E21" s="251">
        <v>35838</v>
      </c>
      <c r="F21" s="253">
        <v>4.0061633281971397E-3</v>
      </c>
      <c r="G21" s="82">
        <f t="shared" si="0"/>
        <v>19</v>
      </c>
    </row>
    <row r="22" spans="1:7" x14ac:dyDescent="0.2">
      <c r="A22" s="82" t="s">
        <v>25</v>
      </c>
      <c r="B22" s="251">
        <v>23845</v>
      </c>
      <c r="C22" s="251">
        <v>23802</v>
      </c>
      <c r="D22" s="251">
        <v>23881</v>
      </c>
      <c r="E22" s="251">
        <v>23899</v>
      </c>
      <c r="F22" s="253">
        <v>4.0752877909420197E-3</v>
      </c>
      <c r="G22" s="82">
        <f t="shared" si="0"/>
        <v>18</v>
      </c>
    </row>
    <row r="23" spans="1:7" x14ac:dyDescent="0.2">
      <c r="A23" s="82" t="s">
        <v>9</v>
      </c>
      <c r="B23" s="251">
        <v>127108</v>
      </c>
      <c r="C23" s="251">
        <v>126560</v>
      </c>
      <c r="D23" s="251">
        <v>127233</v>
      </c>
      <c r="E23" s="251">
        <v>127295</v>
      </c>
      <c r="F23" s="253">
        <v>5.8075221238937901E-3</v>
      </c>
      <c r="G23" s="82">
        <f t="shared" si="0"/>
        <v>17</v>
      </c>
    </row>
    <row r="24" spans="1:7" x14ac:dyDescent="0.2">
      <c r="A24" s="82" t="s">
        <v>4</v>
      </c>
      <c r="B24" s="251">
        <v>44462</v>
      </c>
      <c r="C24" s="251">
        <v>44653</v>
      </c>
      <c r="D24" s="251">
        <v>44925</v>
      </c>
      <c r="E24" s="251">
        <v>44933</v>
      </c>
      <c r="F24" s="253">
        <v>6.2705753252860798E-3</v>
      </c>
      <c r="G24" s="82">
        <f t="shared" si="0"/>
        <v>16</v>
      </c>
    </row>
    <row r="25" spans="1:7" x14ac:dyDescent="0.2">
      <c r="A25" s="82" t="s">
        <v>11</v>
      </c>
      <c r="B25" s="251">
        <v>11625</v>
      </c>
      <c r="C25" s="251">
        <v>11673</v>
      </c>
      <c r="D25" s="251">
        <v>11717</v>
      </c>
      <c r="E25" s="251">
        <v>11754</v>
      </c>
      <c r="F25" s="253">
        <v>6.9390902081727397E-3</v>
      </c>
      <c r="G25" s="82">
        <f t="shared" si="0"/>
        <v>15</v>
      </c>
    </row>
    <row r="26" spans="1:7" x14ac:dyDescent="0.2">
      <c r="A26" s="82" t="s">
        <v>1</v>
      </c>
      <c r="B26" s="251">
        <v>1067486</v>
      </c>
      <c r="C26" s="251">
        <v>1065556</v>
      </c>
      <c r="D26" s="251">
        <v>1072796</v>
      </c>
      <c r="E26" s="251">
        <v>1073736</v>
      </c>
      <c r="F26" s="253">
        <v>7.6767434090747599E-3</v>
      </c>
      <c r="G26" s="82">
        <f t="shared" si="0"/>
        <v>14</v>
      </c>
    </row>
    <row r="27" spans="1:7" x14ac:dyDescent="0.2">
      <c r="A27" s="82" t="s">
        <v>8</v>
      </c>
      <c r="B27" s="251">
        <v>42383</v>
      </c>
      <c r="C27" s="251">
        <v>42300</v>
      </c>
      <c r="D27" s="251">
        <v>42667</v>
      </c>
      <c r="E27" s="251">
        <v>42731</v>
      </c>
      <c r="F27" s="253">
        <v>1.01891252955082E-2</v>
      </c>
      <c r="G27" s="82">
        <f t="shared" si="0"/>
        <v>13</v>
      </c>
    </row>
    <row r="28" spans="1:7" x14ac:dyDescent="0.2">
      <c r="A28" s="82" t="s">
        <v>22</v>
      </c>
      <c r="B28" s="251">
        <v>34917</v>
      </c>
      <c r="C28" s="251">
        <v>35020</v>
      </c>
      <c r="D28" s="251">
        <v>35386</v>
      </c>
      <c r="E28" s="251">
        <v>35412</v>
      </c>
      <c r="F28" s="253">
        <v>1.11936036550542E-2</v>
      </c>
      <c r="G28" s="82">
        <f t="shared" si="0"/>
        <v>12</v>
      </c>
    </row>
    <row r="29" spans="1:7" x14ac:dyDescent="0.2">
      <c r="A29" s="82" t="s">
        <v>14</v>
      </c>
      <c r="B29" s="251">
        <v>49801</v>
      </c>
      <c r="C29" s="251">
        <v>49507</v>
      </c>
      <c r="D29" s="251">
        <v>50002</v>
      </c>
      <c r="E29" s="251">
        <v>50097</v>
      </c>
      <c r="F29" s="253">
        <v>1.1917506615226199E-2</v>
      </c>
      <c r="G29" s="82">
        <f t="shared" si="0"/>
        <v>11</v>
      </c>
    </row>
    <row r="30" spans="1:7" x14ac:dyDescent="0.2">
      <c r="A30" s="82" t="s">
        <v>20</v>
      </c>
      <c r="B30" s="251">
        <v>76111</v>
      </c>
      <c r="C30" s="251">
        <v>76087</v>
      </c>
      <c r="D30" s="251">
        <v>77082</v>
      </c>
      <c r="E30" s="251">
        <v>77151</v>
      </c>
      <c r="F30" s="253">
        <v>1.39839920091474E-2</v>
      </c>
      <c r="G30" s="82">
        <f t="shared" si="0"/>
        <v>10</v>
      </c>
    </row>
    <row r="31" spans="1:7" x14ac:dyDescent="0.2">
      <c r="A31" s="82" t="s">
        <v>0</v>
      </c>
      <c r="B31" s="251">
        <v>105454</v>
      </c>
      <c r="C31" s="251">
        <v>105675</v>
      </c>
      <c r="D31" s="251">
        <v>107086</v>
      </c>
      <c r="E31" s="251">
        <v>107237</v>
      </c>
      <c r="F31" s="253">
        <v>1.47811686775492E-2</v>
      </c>
      <c r="G31" s="82">
        <f t="shared" si="0"/>
        <v>9</v>
      </c>
    </row>
    <row r="32" spans="1:7" x14ac:dyDescent="0.2">
      <c r="A32" s="82" t="s">
        <v>23</v>
      </c>
      <c r="B32" s="251">
        <v>29505</v>
      </c>
      <c r="C32" s="251">
        <v>29588</v>
      </c>
      <c r="D32" s="251">
        <v>30096</v>
      </c>
      <c r="E32" s="251">
        <v>30208</v>
      </c>
      <c r="F32" s="253">
        <v>2.09544409895903E-2</v>
      </c>
      <c r="G32" s="82">
        <f t="shared" si="0"/>
        <v>8</v>
      </c>
    </row>
    <row r="33" spans="1:7" x14ac:dyDescent="0.2">
      <c r="A33" s="82" t="s">
        <v>21</v>
      </c>
      <c r="B33" s="251">
        <v>14509</v>
      </c>
      <c r="C33" s="251">
        <v>14448</v>
      </c>
      <c r="D33" s="251">
        <v>14659</v>
      </c>
      <c r="E33" s="251">
        <v>14762</v>
      </c>
      <c r="F33" s="253">
        <v>2.1733111849390901E-2</v>
      </c>
      <c r="G33" s="82">
        <f t="shared" si="0"/>
        <v>7</v>
      </c>
    </row>
    <row r="34" spans="1:7" x14ac:dyDescent="0.2">
      <c r="A34" s="82" t="s">
        <v>7</v>
      </c>
      <c r="B34" s="251">
        <v>14835</v>
      </c>
      <c r="C34" s="251">
        <v>14786</v>
      </c>
      <c r="D34" s="251">
        <v>15078</v>
      </c>
      <c r="E34" s="251">
        <v>15121</v>
      </c>
      <c r="F34" s="253">
        <v>2.2656567022859599E-2</v>
      </c>
      <c r="G34" s="82">
        <f t="shared" si="0"/>
        <v>6</v>
      </c>
    </row>
    <row r="35" spans="1:7" x14ac:dyDescent="0.2">
      <c r="A35" s="82" t="s">
        <v>32</v>
      </c>
      <c r="B35" s="251">
        <v>21309</v>
      </c>
      <c r="C35" s="251">
        <v>21443</v>
      </c>
      <c r="D35" s="251">
        <v>21856</v>
      </c>
      <c r="E35" s="251">
        <v>21943</v>
      </c>
      <c r="F35" s="253">
        <v>2.3317632793918901E-2</v>
      </c>
      <c r="G35" s="82">
        <f t="shared" si="0"/>
        <v>5</v>
      </c>
    </row>
    <row r="36" spans="1:7" x14ac:dyDescent="0.2">
      <c r="A36" s="82" t="s">
        <v>16</v>
      </c>
      <c r="B36" s="251">
        <v>16259</v>
      </c>
      <c r="C36" s="251">
        <v>16245</v>
      </c>
      <c r="D36" s="251">
        <v>16582</v>
      </c>
      <c r="E36" s="251">
        <v>16630</v>
      </c>
      <c r="F36" s="253">
        <v>2.3699599876885202E-2</v>
      </c>
      <c r="G36" s="82">
        <f t="shared" si="0"/>
        <v>4</v>
      </c>
    </row>
    <row r="37" spans="1:7" x14ac:dyDescent="0.2">
      <c r="A37" s="82" t="s">
        <v>5</v>
      </c>
      <c r="B37" s="251">
        <v>14588</v>
      </c>
      <c r="C37" s="251">
        <v>14759</v>
      </c>
      <c r="D37" s="251">
        <v>15062</v>
      </c>
      <c r="E37" s="251">
        <v>15124</v>
      </c>
      <c r="F37" s="253">
        <v>2.4730672809810901E-2</v>
      </c>
      <c r="G37" s="82">
        <f t="shared" si="0"/>
        <v>3</v>
      </c>
    </row>
    <row r="38" spans="1:7" x14ac:dyDescent="0.2">
      <c r="A38" s="82" t="s">
        <v>28</v>
      </c>
      <c r="B38" s="251">
        <v>11695</v>
      </c>
      <c r="C38" s="251">
        <v>11763</v>
      </c>
      <c r="D38" s="251">
        <v>12052</v>
      </c>
      <c r="E38" s="251">
        <v>12071</v>
      </c>
      <c r="F38" s="253">
        <v>2.6183796650514301E-2</v>
      </c>
      <c r="G38" s="82">
        <f t="shared" si="0"/>
        <v>2</v>
      </c>
    </row>
    <row r="39" spans="1:7" x14ac:dyDescent="0.2">
      <c r="A39" s="82" t="s">
        <v>24</v>
      </c>
      <c r="B39" s="251">
        <v>20311</v>
      </c>
      <c r="C39" s="251">
        <v>20714</v>
      </c>
      <c r="D39" s="251">
        <v>21447</v>
      </c>
      <c r="E39" s="251">
        <v>21490</v>
      </c>
      <c r="F39" s="253">
        <v>3.7462585690836998E-2</v>
      </c>
      <c r="G39" s="82">
        <f t="shared" si="0"/>
        <v>1</v>
      </c>
    </row>
  </sheetData>
  <mergeCells count="1">
    <mergeCell ref="H1:I1"/>
  </mergeCells>
  <hyperlinks>
    <hyperlink ref="H1:I1" location="Index!A1" display="Regresar al Índice" xr:uid="{E4D634B7-C4AC-48E0-8977-3C71C2BC3F3A}"/>
  </hyperlink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92955-CD10-4125-BF8B-DE42336F6872}">
  <sheetPr codeName="Hoja100"/>
  <dimension ref="A1:I130"/>
  <sheetViews>
    <sheetView workbookViewId="0"/>
  </sheetViews>
  <sheetFormatPr baseColWidth="10" defaultRowHeight="12.75" x14ac:dyDescent="0.2"/>
  <cols>
    <col min="1" max="16384" width="11.42578125" style="82"/>
  </cols>
  <sheetData>
    <row r="1" spans="1:9" ht="15" x14ac:dyDescent="0.25">
      <c r="A1" s="27" t="s">
        <v>1901</v>
      </c>
      <c r="H1" s="151" t="s">
        <v>1294</v>
      </c>
      <c r="I1" s="151"/>
    </row>
    <row r="2" spans="1:9" x14ac:dyDescent="0.2">
      <c r="A2" s="82" t="s">
        <v>1264</v>
      </c>
    </row>
    <row r="5" spans="1:9" x14ac:dyDescent="0.2">
      <c r="A5" s="82" t="s">
        <v>285</v>
      </c>
      <c r="B5" s="82" t="s">
        <v>329</v>
      </c>
      <c r="C5" s="82" t="s">
        <v>51</v>
      </c>
      <c r="D5" s="82" t="s">
        <v>330</v>
      </c>
    </row>
    <row r="6" spans="1:9" x14ac:dyDescent="0.2">
      <c r="A6" s="82" t="s">
        <v>59</v>
      </c>
      <c r="B6" s="82" t="s">
        <v>129</v>
      </c>
      <c r="C6" s="250">
        <v>-0.96788471852199998</v>
      </c>
      <c r="D6" s="250">
        <v>3.2108025981955</v>
      </c>
    </row>
    <row r="7" spans="1:9" x14ac:dyDescent="0.2">
      <c r="A7" s="82" t="s">
        <v>53</v>
      </c>
      <c r="B7" s="82" t="s">
        <v>130</v>
      </c>
      <c r="C7" s="250">
        <v>1.2638715073710001</v>
      </c>
      <c r="D7" s="250">
        <v>2.88154366833917</v>
      </c>
    </row>
    <row r="8" spans="1:9" x14ac:dyDescent="0.2">
      <c r="A8" s="82" t="s">
        <v>53</v>
      </c>
      <c r="B8" s="82" t="s">
        <v>131</v>
      </c>
      <c r="C8" s="250">
        <v>-6.2278252742940001</v>
      </c>
      <c r="D8" s="250">
        <v>1.76556995171983</v>
      </c>
    </row>
    <row r="9" spans="1:9" x14ac:dyDescent="0.2">
      <c r="A9" s="82" t="s">
        <v>53</v>
      </c>
      <c r="B9" s="82" t="s">
        <v>132</v>
      </c>
      <c r="C9" s="250">
        <v>3.7038817598930001</v>
      </c>
      <c r="D9" s="250">
        <v>1.9819432763595799</v>
      </c>
    </row>
    <row r="10" spans="1:9" x14ac:dyDescent="0.2">
      <c r="A10" s="82" t="s">
        <v>53</v>
      </c>
      <c r="B10" s="82" t="s">
        <v>133</v>
      </c>
      <c r="C10" s="250">
        <v>0.59889738792500002</v>
      </c>
      <c r="D10" s="250">
        <v>1.40946103506792</v>
      </c>
    </row>
    <row r="11" spans="1:9" x14ac:dyDescent="0.2">
      <c r="A11" s="82" t="s">
        <v>53</v>
      </c>
      <c r="B11" s="82" t="s">
        <v>134</v>
      </c>
      <c r="C11" s="250">
        <v>-1.629766821105</v>
      </c>
      <c r="D11" s="250">
        <v>0.93224329979241705</v>
      </c>
    </row>
    <row r="12" spans="1:9" x14ac:dyDescent="0.2">
      <c r="A12" s="82" t="s">
        <v>53</v>
      </c>
      <c r="B12" s="82" t="s">
        <v>135</v>
      </c>
      <c r="C12" s="250">
        <v>1.597298728175</v>
      </c>
      <c r="D12" s="250">
        <v>0.49912345892316701</v>
      </c>
    </row>
    <row r="13" spans="1:9" x14ac:dyDescent="0.2">
      <c r="A13" s="82" t="s">
        <v>53</v>
      </c>
      <c r="B13" s="82" t="s">
        <v>136</v>
      </c>
      <c r="C13" s="250">
        <v>4.0596764982220002</v>
      </c>
      <c r="D13" s="250">
        <v>0.40105379646450001</v>
      </c>
    </row>
    <row r="14" spans="1:9" x14ac:dyDescent="0.2">
      <c r="A14" s="82" t="s">
        <v>53</v>
      </c>
      <c r="B14" s="82" t="s">
        <v>137</v>
      </c>
      <c r="C14" s="250">
        <v>4.222304439068</v>
      </c>
      <c r="D14" s="250">
        <v>0.73062056277016696</v>
      </c>
    </row>
    <row r="15" spans="1:9" x14ac:dyDescent="0.2">
      <c r="A15" s="82" t="s">
        <v>53</v>
      </c>
      <c r="B15" s="82" t="s">
        <v>138</v>
      </c>
      <c r="C15" s="250">
        <v>7.3556299796099998</v>
      </c>
      <c r="D15" s="250">
        <v>1.1560039061902501</v>
      </c>
    </row>
    <row r="16" spans="1:9" x14ac:dyDescent="0.2">
      <c r="A16" s="82" t="s">
        <v>53</v>
      </c>
      <c r="B16" s="82" t="s">
        <v>139</v>
      </c>
      <c r="C16" s="250">
        <v>6.3437483803500001</v>
      </c>
      <c r="D16" s="250">
        <v>1.6286267674171699</v>
      </c>
    </row>
    <row r="17" spans="1:4" x14ac:dyDescent="0.2">
      <c r="A17" s="82" t="s">
        <v>53</v>
      </c>
      <c r="B17" s="82" t="s">
        <v>140</v>
      </c>
      <c r="C17" s="250">
        <v>2.932166567825</v>
      </c>
      <c r="D17" s="250">
        <v>1.93766653620983</v>
      </c>
    </row>
    <row r="18" spans="1:4" x14ac:dyDescent="0.2">
      <c r="A18" s="82" t="s">
        <v>72</v>
      </c>
      <c r="B18" s="82" t="s">
        <v>129</v>
      </c>
      <c r="C18" s="250">
        <v>1.00461640064</v>
      </c>
      <c r="D18" s="250">
        <v>2.1020416294733302</v>
      </c>
    </row>
    <row r="19" spans="1:4" x14ac:dyDescent="0.2">
      <c r="A19" s="82" t="s">
        <v>53</v>
      </c>
      <c r="B19" s="82" t="s">
        <v>130</v>
      </c>
      <c r="C19" s="250">
        <v>-0.51622723958000005</v>
      </c>
      <c r="D19" s="250">
        <v>1.9537000672274201</v>
      </c>
    </row>
    <row r="20" spans="1:4" x14ac:dyDescent="0.2">
      <c r="A20" s="82" t="s">
        <v>53</v>
      </c>
      <c r="B20" s="82" t="s">
        <v>131</v>
      </c>
      <c r="C20" s="250">
        <v>7.167119818293</v>
      </c>
      <c r="D20" s="250">
        <v>3.06994549160967</v>
      </c>
    </row>
    <row r="21" spans="1:4" x14ac:dyDescent="0.2">
      <c r="A21" s="82" t="s">
        <v>53</v>
      </c>
      <c r="B21" s="82" t="s">
        <v>132</v>
      </c>
      <c r="C21" s="250">
        <v>4.9263414208049996</v>
      </c>
      <c r="D21" s="250">
        <v>3.1718171300189999</v>
      </c>
    </row>
    <row r="22" spans="1:4" x14ac:dyDescent="0.2">
      <c r="A22" s="82" t="s">
        <v>53</v>
      </c>
      <c r="B22" s="82" t="s">
        <v>133</v>
      </c>
      <c r="C22" s="250">
        <v>6.8560245270389997</v>
      </c>
      <c r="D22" s="250">
        <v>3.69324439161183</v>
      </c>
    </row>
    <row r="23" spans="1:4" x14ac:dyDescent="0.2">
      <c r="A23" s="82" t="s">
        <v>53</v>
      </c>
      <c r="B23" s="82" t="s">
        <v>134</v>
      </c>
      <c r="C23" s="250">
        <v>8.5264707566260007</v>
      </c>
      <c r="D23" s="250">
        <v>4.5395975230894203</v>
      </c>
    </row>
    <row r="24" spans="1:4" x14ac:dyDescent="0.2">
      <c r="A24" s="82" t="s">
        <v>53</v>
      </c>
      <c r="B24" s="82" t="s">
        <v>135</v>
      </c>
      <c r="C24" s="250">
        <v>2.5538459963740001</v>
      </c>
      <c r="D24" s="250">
        <v>4.6193097954393298</v>
      </c>
    </row>
    <row r="25" spans="1:4" x14ac:dyDescent="0.2">
      <c r="A25" s="82" t="s">
        <v>53</v>
      </c>
      <c r="B25" s="82" t="s">
        <v>136</v>
      </c>
      <c r="C25" s="250">
        <v>2.2265811363350001</v>
      </c>
      <c r="D25" s="250">
        <v>4.4665518486154197</v>
      </c>
    </row>
    <row r="26" spans="1:4" x14ac:dyDescent="0.2">
      <c r="A26" s="82" t="s">
        <v>53</v>
      </c>
      <c r="B26" s="82" t="s">
        <v>137</v>
      </c>
      <c r="C26" s="250">
        <v>4.7307082180849997</v>
      </c>
      <c r="D26" s="250">
        <v>4.5089188302001704</v>
      </c>
    </row>
    <row r="27" spans="1:4" x14ac:dyDescent="0.2">
      <c r="A27" s="82" t="s">
        <v>53</v>
      </c>
      <c r="B27" s="82" t="s">
        <v>138</v>
      </c>
      <c r="C27" s="250">
        <v>4.0160394814140004</v>
      </c>
      <c r="D27" s="250">
        <v>4.2306196220171701</v>
      </c>
    </row>
    <row r="28" spans="1:4" x14ac:dyDescent="0.2">
      <c r="A28" s="82" t="s">
        <v>53</v>
      </c>
      <c r="B28" s="82" t="s">
        <v>139</v>
      </c>
      <c r="C28" s="250">
        <v>1.4505873967339999</v>
      </c>
      <c r="D28" s="250">
        <v>3.82285620671583</v>
      </c>
    </row>
    <row r="29" spans="1:4" x14ac:dyDescent="0.2">
      <c r="A29" s="82" t="s">
        <v>53</v>
      </c>
      <c r="B29" s="82" t="s">
        <v>140</v>
      </c>
      <c r="C29" s="250">
        <v>10.296592293690001</v>
      </c>
      <c r="D29" s="250">
        <v>4.4365583505379202</v>
      </c>
    </row>
    <row r="30" spans="1:4" x14ac:dyDescent="0.2">
      <c r="A30" s="82" t="s">
        <v>73</v>
      </c>
      <c r="B30" s="82" t="s">
        <v>129</v>
      </c>
      <c r="C30" s="250">
        <v>11.295222857069</v>
      </c>
      <c r="D30" s="250">
        <v>5.2941088885736702</v>
      </c>
    </row>
    <row r="31" spans="1:4" x14ac:dyDescent="0.2">
      <c r="A31" s="82" t="s">
        <v>53</v>
      </c>
      <c r="B31" s="82" t="s">
        <v>130</v>
      </c>
      <c r="C31" s="250">
        <v>7.8375047341870001</v>
      </c>
      <c r="D31" s="250">
        <v>5.9902532197209197</v>
      </c>
    </row>
    <row r="32" spans="1:4" x14ac:dyDescent="0.2">
      <c r="A32" s="82" t="s">
        <v>53</v>
      </c>
      <c r="B32" s="82" t="s">
        <v>131</v>
      </c>
      <c r="C32" s="250">
        <v>8.4444509957529998</v>
      </c>
      <c r="D32" s="250">
        <v>6.0966974845092503</v>
      </c>
    </row>
    <row r="33" spans="1:4" x14ac:dyDescent="0.2">
      <c r="A33" s="82" t="s">
        <v>53</v>
      </c>
      <c r="B33" s="82" t="s">
        <v>132</v>
      </c>
      <c r="C33" s="250">
        <v>6.3772896065250002</v>
      </c>
      <c r="D33" s="250">
        <v>6.2176098333192504</v>
      </c>
    </row>
    <row r="34" spans="1:4" x14ac:dyDescent="0.2">
      <c r="A34" s="82" t="s">
        <v>53</v>
      </c>
      <c r="B34" s="82" t="s">
        <v>133</v>
      </c>
      <c r="C34" s="250">
        <v>5.4225127290130004</v>
      </c>
      <c r="D34" s="250">
        <v>6.0981505168170802</v>
      </c>
    </row>
    <row r="35" spans="1:4" x14ac:dyDescent="0.2">
      <c r="A35" s="82" t="s">
        <v>53</v>
      </c>
      <c r="B35" s="82" t="s">
        <v>134</v>
      </c>
      <c r="C35" s="250">
        <v>4.4123498709950004</v>
      </c>
      <c r="D35" s="250">
        <v>5.7553071096811701</v>
      </c>
    </row>
    <row r="36" spans="1:4" x14ac:dyDescent="0.2">
      <c r="A36" s="82" t="s">
        <v>53</v>
      </c>
      <c r="B36" s="82" t="s">
        <v>135</v>
      </c>
      <c r="C36" s="250">
        <v>8.4427952520720009</v>
      </c>
      <c r="D36" s="250">
        <v>6.2460528809893301</v>
      </c>
    </row>
    <row r="37" spans="1:4" x14ac:dyDescent="0.2">
      <c r="A37" s="82" t="s">
        <v>53</v>
      </c>
      <c r="B37" s="82" t="s">
        <v>136</v>
      </c>
      <c r="C37" s="250">
        <v>7.7272706834129998</v>
      </c>
      <c r="D37" s="250">
        <v>6.70444367657917</v>
      </c>
    </row>
    <row r="38" spans="1:4" x14ac:dyDescent="0.2">
      <c r="A38" s="82" t="s">
        <v>53</v>
      </c>
      <c r="B38" s="82" t="s">
        <v>137</v>
      </c>
      <c r="C38" s="250">
        <v>9.0664607426580002</v>
      </c>
      <c r="D38" s="250">
        <v>7.06575638696025</v>
      </c>
    </row>
    <row r="39" spans="1:4" x14ac:dyDescent="0.2">
      <c r="A39" s="82" t="s">
        <v>53</v>
      </c>
      <c r="B39" s="82" t="s">
        <v>138</v>
      </c>
      <c r="C39" s="250">
        <v>2.5669436487390001</v>
      </c>
      <c r="D39" s="250">
        <v>6.9449984009039998</v>
      </c>
    </row>
    <row r="40" spans="1:4" x14ac:dyDescent="0.2">
      <c r="A40" s="82" t="s">
        <v>53</v>
      </c>
      <c r="B40" s="82" t="s">
        <v>139</v>
      </c>
      <c r="C40" s="250">
        <v>3.261975682818</v>
      </c>
      <c r="D40" s="250">
        <v>7.0959474247443302</v>
      </c>
    </row>
    <row r="41" spans="1:4" x14ac:dyDescent="0.2">
      <c r="A41" s="82" t="s">
        <v>53</v>
      </c>
      <c r="B41" s="82" t="s">
        <v>140</v>
      </c>
      <c r="C41" s="250">
        <v>4.2179586001190001</v>
      </c>
      <c r="D41" s="250">
        <v>6.5893946169467501</v>
      </c>
    </row>
    <row r="42" spans="1:4" x14ac:dyDescent="0.2">
      <c r="A42" s="82" t="s">
        <v>74</v>
      </c>
      <c r="B42" s="82" t="s">
        <v>129</v>
      </c>
      <c r="C42" s="250">
        <v>-3.9161687876000002E-2</v>
      </c>
      <c r="D42" s="250">
        <v>5.6448625715346701</v>
      </c>
    </row>
    <row r="43" spans="1:4" x14ac:dyDescent="0.2">
      <c r="A43" s="82" t="s">
        <v>53</v>
      </c>
      <c r="B43" s="82" t="s">
        <v>130</v>
      </c>
      <c r="C43" s="250">
        <v>3.8042865027060002</v>
      </c>
      <c r="D43" s="250">
        <v>5.3087610522445798</v>
      </c>
    </row>
    <row r="44" spans="1:4" x14ac:dyDescent="0.2">
      <c r="A44" s="82" t="s">
        <v>53</v>
      </c>
      <c r="B44" s="82" t="s">
        <v>131</v>
      </c>
      <c r="C44" s="250">
        <v>-0.74437053754000004</v>
      </c>
      <c r="D44" s="250">
        <v>4.5430259244701698</v>
      </c>
    </row>
    <row r="45" spans="1:4" x14ac:dyDescent="0.2">
      <c r="A45" s="82" t="s">
        <v>53</v>
      </c>
      <c r="B45" s="82" t="s">
        <v>132</v>
      </c>
      <c r="C45" s="250">
        <v>5.3125308870670001</v>
      </c>
      <c r="D45" s="250">
        <v>4.4542960311820003</v>
      </c>
    </row>
    <row r="46" spans="1:4" x14ac:dyDescent="0.2">
      <c r="A46" s="82" t="s">
        <v>53</v>
      </c>
      <c r="B46" s="82" t="s">
        <v>133</v>
      </c>
      <c r="C46" s="250">
        <v>2.1040918445319998</v>
      </c>
      <c r="D46" s="250">
        <v>4.1777609574752503</v>
      </c>
    </row>
    <row r="47" spans="1:4" x14ac:dyDescent="0.2">
      <c r="A47" s="82" t="s">
        <v>53</v>
      </c>
      <c r="B47" s="82" t="s">
        <v>134</v>
      </c>
      <c r="C47" s="250">
        <v>3.7331614681950001</v>
      </c>
      <c r="D47" s="250">
        <v>4.1211619239085797</v>
      </c>
    </row>
    <row r="48" spans="1:4" x14ac:dyDescent="0.2">
      <c r="A48" s="82" t="s">
        <v>53</v>
      </c>
      <c r="B48" s="82" t="s">
        <v>135</v>
      </c>
      <c r="C48" s="250">
        <v>-2.412230487749</v>
      </c>
      <c r="D48" s="250">
        <v>3.21657644559017</v>
      </c>
    </row>
    <row r="49" spans="1:4" x14ac:dyDescent="0.2">
      <c r="A49" s="82" t="s">
        <v>53</v>
      </c>
      <c r="B49" s="82" t="s">
        <v>136</v>
      </c>
      <c r="C49" s="250">
        <v>0.41649308864500001</v>
      </c>
      <c r="D49" s="250">
        <v>2.6073449793595</v>
      </c>
    </row>
    <row r="50" spans="1:4" x14ac:dyDescent="0.2">
      <c r="A50" s="82" t="s">
        <v>53</v>
      </c>
      <c r="B50" s="82" t="s">
        <v>137</v>
      </c>
      <c r="C50" s="250">
        <v>-2.7126906411539999</v>
      </c>
      <c r="D50" s="250">
        <v>1.6257490307085001</v>
      </c>
    </row>
    <row r="51" spans="1:4" x14ac:dyDescent="0.2">
      <c r="A51" s="82" t="s">
        <v>53</v>
      </c>
      <c r="B51" s="82" t="s">
        <v>138</v>
      </c>
      <c r="C51" s="250">
        <v>-0.223298935915</v>
      </c>
      <c r="D51" s="250">
        <v>1.39322881532067</v>
      </c>
    </row>
    <row r="52" spans="1:4" x14ac:dyDescent="0.2">
      <c r="A52" s="82" t="s">
        <v>53</v>
      </c>
      <c r="B52" s="82" t="s">
        <v>139</v>
      </c>
      <c r="C52" s="250">
        <v>3.3621958620129999</v>
      </c>
      <c r="D52" s="250">
        <v>1.4015804969202501</v>
      </c>
    </row>
    <row r="53" spans="1:4" x14ac:dyDescent="0.2">
      <c r="A53" s="82" t="s">
        <v>53</v>
      </c>
      <c r="B53" s="82" t="s">
        <v>140</v>
      </c>
      <c r="C53" s="250">
        <v>-2.0623571414200002</v>
      </c>
      <c r="D53" s="250">
        <v>0.87822085179200005</v>
      </c>
    </row>
    <row r="54" spans="1:4" x14ac:dyDescent="0.2">
      <c r="A54" s="82" t="s">
        <v>75</v>
      </c>
      <c r="B54" s="82" t="s">
        <v>129</v>
      </c>
      <c r="C54" s="250">
        <v>-2.1333886823000001</v>
      </c>
      <c r="D54" s="250">
        <v>0.70370193559000005</v>
      </c>
    </row>
    <row r="55" spans="1:4" x14ac:dyDescent="0.2">
      <c r="A55" s="82" t="s">
        <v>53</v>
      </c>
      <c r="B55" s="82" t="s">
        <v>130</v>
      </c>
      <c r="C55" s="250">
        <v>3.0567145328669998</v>
      </c>
      <c r="D55" s="250">
        <v>0.64140427143675005</v>
      </c>
    </row>
    <row r="56" spans="1:4" x14ac:dyDescent="0.2">
      <c r="A56" s="82" t="s">
        <v>53</v>
      </c>
      <c r="B56" s="82" t="s">
        <v>131</v>
      </c>
      <c r="C56" s="250">
        <v>7.7542211549909998</v>
      </c>
      <c r="D56" s="250">
        <v>1.34962024581433</v>
      </c>
    </row>
    <row r="57" spans="1:4" x14ac:dyDescent="0.2">
      <c r="A57" s="82" t="s">
        <v>53</v>
      </c>
      <c r="B57" s="82" t="s">
        <v>132</v>
      </c>
      <c r="C57" s="250">
        <v>-4.2728775768289999</v>
      </c>
      <c r="D57" s="250">
        <v>0.55083620715633297</v>
      </c>
    </row>
    <row r="58" spans="1:4" x14ac:dyDescent="0.2">
      <c r="A58" s="82" t="s">
        <v>53</v>
      </c>
      <c r="B58" s="82" t="s">
        <v>133</v>
      </c>
      <c r="C58" s="250">
        <v>1.0298991345770001</v>
      </c>
      <c r="D58" s="250">
        <v>0.46132014799341697</v>
      </c>
    </row>
    <row r="59" spans="1:4" x14ac:dyDescent="0.2">
      <c r="A59" s="82" t="s">
        <v>53</v>
      </c>
      <c r="B59" s="82" t="s">
        <v>134</v>
      </c>
      <c r="C59" s="250">
        <v>5.2352464924869997</v>
      </c>
      <c r="D59" s="250">
        <v>0.58649390001775004</v>
      </c>
    </row>
    <row r="60" spans="1:4" x14ac:dyDescent="0.2">
      <c r="A60" s="82" t="s">
        <v>53</v>
      </c>
      <c r="B60" s="82" t="s">
        <v>135</v>
      </c>
      <c r="C60" s="250">
        <v>1.118415316631</v>
      </c>
      <c r="D60" s="250">
        <v>0.88071438371608302</v>
      </c>
    </row>
    <row r="61" spans="1:4" x14ac:dyDescent="0.2">
      <c r="A61" s="82" t="s">
        <v>53</v>
      </c>
      <c r="B61" s="82" t="s">
        <v>136</v>
      </c>
      <c r="C61" s="250">
        <v>3.8437612411309998</v>
      </c>
      <c r="D61" s="250">
        <v>1.16632006308992</v>
      </c>
    </row>
    <row r="62" spans="1:4" x14ac:dyDescent="0.2">
      <c r="A62" s="82" t="s">
        <v>53</v>
      </c>
      <c r="B62" s="82" t="s">
        <v>137</v>
      </c>
      <c r="C62" s="250">
        <v>4.1060343008720004</v>
      </c>
      <c r="D62" s="250">
        <v>1.7345471415920799</v>
      </c>
    </row>
    <row r="63" spans="1:4" x14ac:dyDescent="0.2">
      <c r="A63" s="82" t="s">
        <v>53</v>
      </c>
      <c r="B63" s="82" t="s">
        <v>138</v>
      </c>
      <c r="C63" s="250">
        <v>0.77694110517799997</v>
      </c>
      <c r="D63" s="250">
        <v>1.81790047834983</v>
      </c>
    </row>
    <row r="64" spans="1:4" x14ac:dyDescent="0.2">
      <c r="A64" s="82" t="s">
        <v>53</v>
      </c>
      <c r="B64" s="82" t="s">
        <v>139</v>
      </c>
      <c r="C64" s="250">
        <v>0.27349476750399998</v>
      </c>
      <c r="D64" s="250">
        <v>1.56050872047408</v>
      </c>
    </row>
    <row r="65" spans="1:4" x14ac:dyDescent="0.2">
      <c r="A65" s="82" t="s">
        <v>53</v>
      </c>
      <c r="B65" s="82" t="s">
        <v>140</v>
      </c>
      <c r="C65" s="250">
        <v>7.1443090163600003</v>
      </c>
      <c r="D65" s="250">
        <v>2.32773090028908</v>
      </c>
    </row>
    <row r="66" spans="1:4" x14ac:dyDescent="0.2">
      <c r="A66" s="82" t="s">
        <v>76</v>
      </c>
      <c r="B66" s="82" t="s">
        <v>129</v>
      </c>
      <c r="C66" s="250">
        <v>8.7699991322540001</v>
      </c>
      <c r="D66" s="250">
        <v>3.2363465515019199</v>
      </c>
    </row>
    <row r="67" spans="1:4" x14ac:dyDescent="0.2">
      <c r="A67" s="82" t="s">
        <v>53</v>
      </c>
      <c r="B67" s="82" t="s">
        <v>130</v>
      </c>
      <c r="C67" s="250">
        <v>0.247309698705</v>
      </c>
      <c r="D67" s="250">
        <v>3.0022294819884201</v>
      </c>
    </row>
    <row r="68" spans="1:4" x14ac:dyDescent="0.2">
      <c r="A68" s="82" t="s">
        <v>53</v>
      </c>
      <c r="B68" s="82" t="s">
        <v>131</v>
      </c>
      <c r="C68" s="250">
        <v>-2.9632883655789999</v>
      </c>
      <c r="D68" s="250">
        <v>2.10910368860758</v>
      </c>
    </row>
    <row r="69" spans="1:4" x14ac:dyDescent="0.2">
      <c r="A69" s="82" t="s">
        <v>53</v>
      </c>
      <c r="B69" s="82" t="s">
        <v>132</v>
      </c>
      <c r="C69" s="250">
        <v>2.9786033542910002</v>
      </c>
      <c r="D69" s="250">
        <v>2.71339376620092</v>
      </c>
    </row>
    <row r="70" spans="1:4" x14ac:dyDescent="0.2">
      <c r="A70" s="82" t="s">
        <v>53</v>
      </c>
      <c r="B70" s="82" t="s">
        <v>133</v>
      </c>
      <c r="C70" s="250">
        <v>0.14136000784700001</v>
      </c>
      <c r="D70" s="250">
        <v>2.6393488389734201</v>
      </c>
    </row>
    <row r="71" spans="1:4" x14ac:dyDescent="0.2">
      <c r="A71" s="82" t="s">
        <v>53</v>
      </c>
      <c r="B71" s="82" t="s">
        <v>134</v>
      </c>
      <c r="C71" s="250">
        <v>-4.5164180644079996</v>
      </c>
      <c r="D71" s="250">
        <v>1.8267101258988301</v>
      </c>
    </row>
    <row r="72" spans="1:4" x14ac:dyDescent="0.2">
      <c r="A72" s="82" t="s">
        <v>53</v>
      </c>
      <c r="B72" s="82" t="s">
        <v>135</v>
      </c>
      <c r="C72" s="250">
        <v>2.3543862897899999</v>
      </c>
      <c r="D72" s="250">
        <v>1.92970770699542</v>
      </c>
    </row>
    <row r="73" spans="1:4" x14ac:dyDescent="0.2">
      <c r="A73" s="82" t="s">
        <v>53</v>
      </c>
      <c r="B73" s="82" t="s">
        <v>136</v>
      </c>
      <c r="C73" s="250">
        <v>-1.308670910334</v>
      </c>
      <c r="D73" s="250">
        <v>1.5003383610400001</v>
      </c>
    </row>
    <row r="74" spans="1:4" x14ac:dyDescent="0.2">
      <c r="A74" s="82" t="s">
        <v>53</v>
      </c>
      <c r="B74" s="82" t="s">
        <v>137</v>
      </c>
      <c r="C74" s="250">
        <v>-5.3283668766399996</v>
      </c>
      <c r="D74" s="250">
        <v>0.71413826291399995</v>
      </c>
    </row>
    <row r="75" spans="1:4" x14ac:dyDescent="0.2">
      <c r="A75" s="82" t="s">
        <v>53</v>
      </c>
      <c r="B75" s="82" t="s">
        <v>138</v>
      </c>
      <c r="C75" s="250">
        <v>-0.88085665358599996</v>
      </c>
      <c r="D75" s="250">
        <v>0.57598844968366703</v>
      </c>
    </row>
    <row r="76" spans="1:4" x14ac:dyDescent="0.2">
      <c r="A76" s="82" t="s">
        <v>53</v>
      </c>
      <c r="B76" s="82" t="s">
        <v>139</v>
      </c>
      <c r="C76" s="250">
        <v>-3.3058418963960001</v>
      </c>
      <c r="D76" s="250">
        <v>0.27771039435866701</v>
      </c>
    </row>
    <row r="77" spans="1:4" x14ac:dyDescent="0.2">
      <c r="A77" s="82" t="s">
        <v>53</v>
      </c>
      <c r="B77" s="82" t="s">
        <v>140</v>
      </c>
      <c r="C77" s="250">
        <v>-3.9304488725220001</v>
      </c>
      <c r="D77" s="250">
        <v>-0.64518609638150004</v>
      </c>
    </row>
    <row r="78" spans="1:4" x14ac:dyDescent="0.2">
      <c r="A78" s="82" t="s">
        <v>77</v>
      </c>
      <c r="B78" s="82" t="s">
        <v>129</v>
      </c>
      <c r="C78" s="250">
        <v>0.56309297473599995</v>
      </c>
      <c r="D78" s="250">
        <v>-1.3290949428413299</v>
      </c>
    </row>
    <row r="79" spans="1:4" x14ac:dyDescent="0.2">
      <c r="A79" s="82" t="s">
        <v>53</v>
      </c>
      <c r="B79" s="82" t="s">
        <v>130</v>
      </c>
      <c r="C79" s="250">
        <v>-0.95246151033600002</v>
      </c>
      <c r="D79" s="250">
        <v>-1.42907587692808</v>
      </c>
    </row>
    <row r="80" spans="1:4" x14ac:dyDescent="0.2">
      <c r="A80" s="82" t="s">
        <v>53</v>
      </c>
      <c r="B80" s="82" t="s">
        <v>131</v>
      </c>
      <c r="C80" s="250">
        <v>4.4197870102780001</v>
      </c>
      <c r="D80" s="250">
        <v>-0.81381959560666695</v>
      </c>
    </row>
    <row r="81" spans="1:4" x14ac:dyDescent="0.2">
      <c r="A81" s="82" t="s">
        <v>53</v>
      </c>
      <c r="B81" s="82" t="s">
        <v>132</v>
      </c>
      <c r="C81" s="250">
        <v>4.0412214190329996</v>
      </c>
      <c r="D81" s="250">
        <v>-0.72526809021149996</v>
      </c>
    </row>
    <row r="82" spans="1:4" x14ac:dyDescent="0.2">
      <c r="A82" s="82" t="s">
        <v>53</v>
      </c>
      <c r="B82" s="82" t="s">
        <v>133</v>
      </c>
      <c r="C82" s="250">
        <v>0.85845074773399999</v>
      </c>
      <c r="D82" s="250">
        <v>-0.66551052855424997</v>
      </c>
    </row>
    <row r="83" spans="1:4" x14ac:dyDescent="0.2">
      <c r="A83" s="82" t="s">
        <v>53</v>
      </c>
      <c r="B83" s="82" t="s">
        <v>134</v>
      </c>
      <c r="C83" s="250">
        <v>-1.3629227631859999</v>
      </c>
      <c r="D83" s="250">
        <v>-0.40271925345241699</v>
      </c>
    </row>
    <row r="84" spans="1:4" x14ac:dyDescent="0.2">
      <c r="A84" s="82" t="s">
        <v>53</v>
      </c>
      <c r="B84" s="82" t="s">
        <v>135</v>
      </c>
      <c r="C84" s="250">
        <v>0.83544543230000001</v>
      </c>
      <c r="D84" s="250">
        <v>-0.52929765824325004</v>
      </c>
    </row>
    <row r="85" spans="1:4" x14ac:dyDescent="0.2">
      <c r="A85" s="82" t="s">
        <v>53</v>
      </c>
      <c r="B85" s="82" t="s">
        <v>136</v>
      </c>
      <c r="C85" s="250">
        <v>-4.0296779656600004</v>
      </c>
      <c r="D85" s="250">
        <v>-0.756048246187083</v>
      </c>
    </row>
    <row r="86" spans="1:4" x14ac:dyDescent="0.2">
      <c r="A86" s="82" t="s">
        <v>53</v>
      </c>
      <c r="B86" s="82" t="s">
        <v>137</v>
      </c>
      <c r="C86" s="250">
        <v>-1.1190314217549999</v>
      </c>
      <c r="D86" s="250">
        <v>-0.405270291613333</v>
      </c>
    </row>
    <row r="87" spans="1:4" x14ac:dyDescent="0.2">
      <c r="A87" s="82" t="s">
        <v>53</v>
      </c>
      <c r="B87" s="82" t="s">
        <v>138</v>
      </c>
      <c r="C87" s="250">
        <v>-4.3683092099970002</v>
      </c>
      <c r="D87" s="250">
        <v>-0.69589133798091696</v>
      </c>
    </row>
    <row r="88" spans="1:4" x14ac:dyDescent="0.2">
      <c r="A88" s="82" t="s">
        <v>53</v>
      </c>
      <c r="B88" s="82" t="s">
        <v>139</v>
      </c>
      <c r="C88" s="250">
        <v>-2.1380761942349999</v>
      </c>
      <c r="D88" s="250">
        <v>-0.59857752946749998</v>
      </c>
    </row>
    <row r="89" spans="1:4" x14ac:dyDescent="0.2">
      <c r="A89" s="82" t="s">
        <v>53</v>
      </c>
      <c r="B89" s="82" t="s">
        <v>140</v>
      </c>
      <c r="C89" s="250">
        <v>-3.7923436941039999</v>
      </c>
      <c r="D89" s="250">
        <v>-0.58706876459933299</v>
      </c>
    </row>
    <row r="90" spans="1:4" x14ac:dyDescent="0.2">
      <c r="A90" s="82" t="s">
        <v>78</v>
      </c>
      <c r="B90" s="82" t="s">
        <v>129</v>
      </c>
      <c r="C90" s="250">
        <v>-2.5582854696980002</v>
      </c>
      <c r="D90" s="250">
        <v>-0.84718363496883298</v>
      </c>
    </row>
    <row r="91" spans="1:4" x14ac:dyDescent="0.2">
      <c r="A91" s="82" t="s">
        <v>53</v>
      </c>
      <c r="B91" s="82" t="s">
        <v>130</v>
      </c>
      <c r="C91" s="250">
        <v>-5.8907279900980001</v>
      </c>
      <c r="D91" s="250">
        <v>-1.25870584161567</v>
      </c>
    </row>
    <row r="92" spans="1:4" x14ac:dyDescent="0.2">
      <c r="A92" s="82" t="s">
        <v>53</v>
      </c>
      <c r="B92" s="82" t="s">
        <v>131</v>
      </c>
      <c r="C92" s="250">
        <v>-8.0777559037630002</v>
      </c>
      <c r="D92" s="250">
        <v>-2.3001677511190799</v>
      </c>
    </row>
    <row r="93" spans="1:4" x14ac:dyDescent="0.2">
      <c r="A93" s="82" t="s">
        <v>53</v>
      </c>
      <c r="B93" s="82" t="s">
        <v>132</v>
      </c>
      <c r="C93" s="250">
        <v>-30.068678352186001</v>
      </c>
      <c r="D93" s="250">
        <v>-5.1426593987206699</v>
      </c>
    </row>
    <row r="94" spans="1:4" x14ac:dyDescent="0.2">
      <c r="A94" s="82" t="s">
        <v>53</v>
      </c>
      <c r="B94" s="82" t="s">
        <v>133</v>
      </c>
      <c r="C94" s="250">
        <v>-28.379803554799</v>
      </c>
      <c r="D94" s="250">
        <v>-7.57918059059842</v>
      </c>
    </row>
    <row r="95" spans="1:4" x14ac:dyDescent="0.2">
      <c r="A95" s="82" t="s">
        <v>53</v>
      </c>
      <c r="B95" s="82" t="s">
        <v>134</v>
      </c>
      <c r="C95" s="250">
        <v>-11.26765989241</v>
      </c>
      <c r="D95" s="250">
        <v>-8.4045753513670807</v>
      </c>
    </row>
    <row r="96" spans="1:4" x14ac:dyDescent="0.2">
      <c r="A96" s="82" t="s">
        <v>53</v>
      </c>
      <c r="B96" s="82" t="s">
        <v>135</v>
      </c>
      <c r="C96" s="250">
        <v>-14.440648761287999</v>
      </c>
      <c r="D96" s="250">
        <v>-9.6775832008327498</v>
      </c>
    </row>
    <row r="97" spans="1:4" x14ac:dyDescent="0.2">
      <c r="A97" s="82" t="s">
        <v>53</v>
      </c>
      <c r="B97" s="82" t="s">
        <v>136</v>
      </c>
      <c r="C97" s="250">
        <v>-9.8340053449520006</v>
      </c>
      <c r="D97" s="250">
        <v>-10.1612771491071</v>
      </c>
    </row>
    <row r="98" spans="1:4" x14ac:dyDescent="0.2">
      <c r="A98" s="82" t="s">
        <v>53</v>
      </c>
      <c r="B98" s="82" t="s">
        <v>137</v>
      </c>
      <c r="C98" s="250">
        <v>-8.0348319353359994</v>
      </c>
      <c r="D98" s="250">
        <v>-10.7375938585722</v>
      </c>
    </row>
    <row r="99" spans="1:4" x14ac:dyDescent="0.2">
      <c r="A99" s="82" t="s">
        <v>53</v>
      </c>
      <c r="B99" s="82" t="s">
        <v>138</v>
      </c>
      <c r="C99" s="250">
        <v>-2.816104729284</v>
      </c>
      <c r="D99" s="250">
        <v>-10.608243485179401</v>
      </c>
    </row>
    <row r="100" spans="1:4" x14ac:dyDescent="0.2">
      <c r="A100" s="82" t="s">
        <v>53</v>
      </c>
      <c r="B100" s="82" t="s">
        <v>139</v>
      </c>
      <c r="C100" s="250">
        <v>-1.3836802336030001</v>
      </c>
      <c r="D100" s="250">
        <v>-10.545377155126801</v>
      </c>
    </row>
    <row r="101" spans="1:4" x14ac:dyDescent="0.2">
      <c r="A101" s="82" t="s">
        <v>53</v>
      </c>
      <c r="B101" s="82" t="s">
        <v>140</v>
      </c>
      <c r="C101" s="250">
        <v>2.3822178476450002</v>
      </c>
      <c r="D101" s="250">
        <v>-10.030830359981</v>
      </c>
    </row>
    <row r="102" spans="1:4" x14ac:dyDescent="0.2">
      <c r="A102" s="82" t="s">
        <v>413</v>
      </c>
      <c r="B102" s="82" t="s">
        <v>129</v>
      </c>
      <c r="C102" s="250">
        <v>-2.987937682029</v>
      </c>
      <c r="D102" s="250">
        <v>-10.0666347110086</v>
      </c>
    </row>
    <row r="103" spans="1:4" x14ac:dyDescent="0.2">
      <c r="A103" s="82" t="s">
        <v>53</v>
      </c>
      <c r="B103" s="82" t="s">
        <v>130</v>
      </c>
      <c r="C103" s="250">
        <v>-3.8045119981390001</v>
      </c>
      <c r="D103" s="250">
        <v>-9.8927833783453298</v>
      </c>
    </row>
    <row r="104" spans="1:4" x14ac:dyDescent="0.2">
      <c r="A104" s="82" t="s">
        <v>53</v>
      </c>
      <c r="B104" s="82" t="s">
        <v>131</v>
      </c>
      <c r="C104" s="250">
        <v>2.9411027247339998</v>
      </c>
      <c r="D104" s="250">
        <v>-8.9745451593039203</v>
      </c>
    </row>
    <row r="105" spans="1:4" x14ac:dyDescent="0.2">
      <c r="A105" s="82" t="s">
        <v>53</v>
      </c>
      <c r="B105" s="82" t="s">
        <v>132</v>
      </c>
      <c r="C105" s="250">
        <v>32.258929224184001</v>
      </c>
      <c r="D105" s="250">
        <v>-3.78057786127308</v>
      </c>
    </row>
    <row r="106" spans="1:4" x14ac:dyDescent="0.2">
      <c r="A106" s="82" t="s">
        <v>53</v>
      </c>
      <c r="B106" s="82" t="s">
        <v>133</v>
      </c>
      <c r="C106" s="250">
        <v>25.925746666317998</v>
      </c>
      <c r="D106" s="250">
        <v>0.74488465715333296</v>
      </c>
    </row>
    <row r="107" spans="1:4" x14ac:dyDescent="0.2">
      <c r="A107" s="82" t="s">
        <v>53</v>
      </c>
      <c r="B107" s="82" t="s">
        <v>134</v>
      </c>
      <c r="C107" s="250">
        <v>3.515568230885</v>
      </c>
      <c r="D107" s="250">
        <v>1.97682033409458</v>
      </c>
    </row>
    <row r="108" spans="1:4" x14ac:dyDescent="0.2">
      <c r="A108" s="82" t="s">
        <v>53</v>
      </c>
      <c r="B108" s="82" t="s">
        <v>135</v>
      </c>
      <c r="C108" s="250">
        <v>7.8010114247170002</v>
      </c>
      <c r="D108" s="250">
        <v>3.8302920162616698</v>
      </c>
    </row>
    <row r="109" spans="1:4" x14ac:dyDescent="0.2">
      <c r="A109" s="82" t="s">
        <v>53</v>
      </c>
      <c r="B109" s="82" t="s">
        <v>136</v>
      </c>
      <c r="C109" s="250">
        <v>5.0689831861519998</v>
      </c>
      <c r="D109" s="250">
        <v>5.0722077271870001</v>
      </c>
    </row>
    <row r="110" spans="1:4" x14ac:dyDescent="0.2">
      <c r="A110" s="82" t="s">
        <v>53</v>
      </c>
      <c r="B110" s="82" t="s">
        <v>137</v>
      </c>
      <c r="C110" s="250">
        <v>1.3127501268570001</v>
      </c>
      <c r="D110" s="250">
        <v>5.8511728990364196</v>
      </c>
    </row>
    <row r="111" spans="1:4" x14ac:dyDescent="0.2">
      <c r="A111" s="82" t="s">
        <v>53</v>
      </c>
      <c r="B111" s="82" t="s">
        <v>138</v>
      </c>
      <c r="C111" s="250">
        <v>-2.2467417682250002</v>
      </c>
      <c r="D111" s="250">
        <v>5.8986198124579996</v>
      </c>
    </row>
    <row r="112" spans="1:4" x14ac:dyDescent="0.2">
      <c r="A112" s="82" t="s">
        <v>53</v>
      </c>
      <c r="B112" s="82" t="s">
        <v>139</v>
      </c>
      <c r="C112" s="250">
        <v>-0.10290365282</v>
      </c>
      <c r="D112" s="250">
        <v>6.0053511941899202</v>
      </c>
    </row>
    <row r="113" spans="1:4" x14ac:dyDescent="0.2">
      <c r="A113" s="82" t="s">
        <v>53</v>
      </c>
      <c r="B113" s="82" t="s">
        <v>140</v>
      </c>
      <c r="C113" s="250">
        <v>-2.5062802565999999E-2</v>
      </c>
      <c r="D113" s="250">
        <v>5.8047444733390003</v>
      </c>
    </row>
    <row r="114" spans="1:4" x14ac:dyDescent="0.2">
      <c r="A114" s="82" t="s">
        <v>708</v>
      </c>
      <c r="B114" s="82" t="s">
        <v>129</v>
      </c>
      <c r="C114" s="250">
        <v>-1.2304467431399999</v>
      </c>
      <c r="D114" s="250">
        <v>5.9512020515797497</v>
      </c>
    </row>
    <row r="115" spans="1:4" x14ac:dyDescent="0.2">
      <c r="A115" s="82" t="s">
        <v>53</v>
      </c>
      <c r="B115" s="82" t="s">
        <v>130</v>
      </c>
      <c r="C115" s="250">
        <v>11.889975708449001</v>
      </c>
      <c r="D115" s="250">
        <v>7.2590760271287502</v>
      </c>
    </row>
    <row r="116" spans="1:4" x14ac:dyDescent="0.2">
      <c r="A116" s="82" t="s">
        <v>53</v>
      </c>
      <c r="B116" s="82" t="s">
        <v>131</v>
      </c>
      <c r="C116" s="250">
        <v>6.0086425630519997</v>
      </c>
      <c r="D116" s="250">
        <v>7.5147043469885801</v>
      </c>
    </row>
    <row r="117" spans="1:4" x14ac:dyDescent="0.2">
      <c r="A117" s="82" t="s">
        <v>53</v>
      </c>
      <c r="B117" s="82" t="s">
        <v>132</v>
      </c>
      <c r="C117" s="250">
        <v>8.5913149254499999</v>
      </c>
      <c r="D117" s="250">
        <v>5.5424031554274196</v>
      </c>
    </row>
    <row r="118" spans="1:4" x14ac:dyDescent="0.2">
      <c r="A118" s="82" t="s">
        <v>53</v>
      </c>
      <c r="B118" s="82" t="s">
        <v>133</v>
      </c>
      <c r="C118" s="250">
        <v>11.036930945421</v>
      </c>
      <c r="D118" s="250">
        <v>4.3016685120193303</v>
      </c>
    </row>
    <row r="119" spans="1:4" x14ac:dyDescent="0.2">
      <c r="A119" s="82" t="s">
        <v>53</v>
      </c>
      <c r="B119" s="82" t="s">
        <v>134</v>
      </c>
      <c r="C119" s="250">
        <v>8.6560022688680007</v>
      </c>
      <c r="D119" s="250">
        <v>4.7300380151845802</v>
      </c>
    </row>
    <row r="120" spans="1:4" x14ac:dyDescent="0.2">
      <c r="A120" s="82" t="s">
        <v>53</v>
      </c>
      <c r="B120" s="82" t="s">
        <v>135</v>
      </c>
      <c r="C120" s="250">
        <v>4.8719410809339996</v>
      </c>
      <c r="D120" s="250">
        <v>4.4859488198693303</v>
      </c>
    </row>
    <row r="121" spans="1:4" x14ac:dyDescent="0.2">
      <c r="A121" s="82" t="s">
        <v>53</v>
      </c>
      <c r="B121" s="82" t="s">
        <v>136</v>
      </c>
      <c r="C121" s="250">
        <v>7.0047787713699998</v>
      </c>
      <c r="D121" s="250">
        <v>4.6472651186374998</v>
      </c>
    </row>
    <row r="122" spans="1:4" x14ac:dyDescent="0.2">
      <c r="A122" s="82" t="s">
        <v>53</v>
      </c>
      <c r="B122" s="82" t="s">
        <v>137</v>
      </c>
      <c r="C122" s="250">
        <v>8.3919357816180007</v>
      </c>
      <c r="D122" s="250">
        <v>5.2371972565342499</v>
      </c>
    </row>
    <row r="123" spans="1:4" x14ac:dyDescent="0.2">
      <c r="A123" s="82" t="s">
        <v>53</v>
      </c>
      <c r="B123" s="82" t="s">
        <v>138</v>
      </c>
      <c r="C123" s="250">
        <v>5.8404034953500004</v>
      </c>
      <c r="D123" s="250">
        <v>5.9111260284988303</v>
      </c>
    </row>
    <row r="124" spans="1:4" x14ac:dyDescent="0.2">
      <c r="A124" s="82" t="s">
        <v>53</v>
      </c>
      <c r="B124" s="82" t="s">
        <v>139</v>
      </c>
      <c r="C124" s="250">
        <v>2.89473701429</v>
      </c>
      <c r="D124" s="250">
        <v>6.1609294174246703</v>
      </c>
    </row>
    <row r="125" spans="1:4" x14ac:dyDescent="0.2">
      <c r="A125" s="82" t="s">
        <v>53</v>
      </c>
      <c r="B125" s="82" t="s">
        <v>140</v>
      </c>
      <c r="C125" s="250">
        <v>5.2121785741610003</v>
      </c>
      <c r="D125" s="250">
        <v>6.5973661988185803</v>
      </c>
    </row>
    <row r="126" spans="1:4" x14ac:dyDescent="0.2">
      <c r="A126" s="82" t="s">
        <v>1112</v>
      </c>
      <c r="B126" s="82" t="s">
        <v>129</v>
      </c>
      <c r="C126" s="250">
        <v>2.2947444493339999</v>
      </c>
      <c r="D126" s="250">
        <v>6.89113213152475</v>
      </c>
    </row>
    <row r="127" spans="1:4" x14ac:dyDescent="0.2">
      <c r="A127" s="82" t="s">
        <v>53</v>
      </c>
      <c r="B127" s="82" t="s">
        <v>130</v>
      </c>
      <c r="C127" s="250">
        <v>0.17716887029699999</v>
      </c>
      <c r="D127" s="250">
        <v>5.9150648950120797</v>
      </c>
    </row>
    <row r="128" spans="1:4" x14ac:dyDescent="0.2">
      <c r="A128" s="82" t="s">
        <v>53</v>
      </c>
      <c r="B128" s="82" t="s">
        <v>131</v>
      </c>
      <c r="C128" s="250">
        <v>1.083863720943</v>
      </c>
      <c r="D128" s="250">
        <v>5.5046666581696702</v>
      </c>
    </row>
    <row r="129" spans="1:4" x14ac:dyDescent="0.2">
      <c r="A129" s="82" t="s">
        <v>53</v>
      </c>
      <c r="B129" s="82" t="s">
        <v>132</v>
      </c>
      <c r="C129" s="250">
        <v>-2.6146959983090001</v>
      </c>
      <c r="D129" s="250">
        <v>4.5708324145230801</v>
      </c>
    </row>
    <row r="130" spans="1:4" x14ac:dyDescent="0.2">
      <c r="A130" s="82" t="s">
        <v>53</v>
      </c>
      <c r="B130" s="82" t="s">
        <v>133</v>
      </c>
      <c r="C130" s="250">
        <v>2.2029053482699998</v>
      </c>
      <c r="D130" s="250">
        <v>3.8346636147605002</v>
      </c>
    </row>
  </sheetData>
  <mergeCells count="1">
    <mergeCell ref="H1:I1"/>
  </mergeCells>
  <hyperlinks>
    <hyperlink ref="H1:I1" location="Index!A1" display="Regresar al Índice" xr:uid="{CD624063-E2BE-4321-BEDF-4D407C4DE4D5}"/>
  </hyperlink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60D69-08E1-44B1-B1AB-DD1CD2C9A56E}">
  <sheetPr codeName="Hoja101"/>
  <dimension ref="A1:I38"/>
  <sheetViews>
    <sheetView workbookViewId="0"/>
  </sheetViews>
  <sheetFormatPr baseColWidth="10" defaultRowHeight="12.75" x14ac:dyDescent="0.2"/>
  <cols>
    <col min="1" max="16384" width="11.42578125" style="82"/>
  </cols>
  <sheetData>
    <row r="1" spans="1:9" ht="15" x14ac:dyDescent="0.25">
      <c r="A1" s="27" t="s">
        <v>1902</v>
      </c>
      <c r="H1" s="151" t="s">
        <v>1294</v>
      </c>
      <c r="I1" s="151"/>
    </row>
    <row r="2" spans="1:9" x14ac:dyDescent="0.2">
      <c r="A2" s="82" t="s">
        <v>1264</v>
      </c>
    </row>
    <row r="5" spans="1:9" x14ac:dyDescent="0.2">
      <c r="A5" s="82" t="s">
        <v>2</v>
      </c>
      <c r="B5" s="82" t="s">
        <v>51</v>
      </c>
    </row>
    <row r="6" spans="1:9" x14ac:dyDescent="0.2">
      <c r="A6" s="82" t="s">
        <v>29</v>
      </c>
      <c r="B6" s="250">
        <v>-11.481853966462999</v>
      </c>
    </row>
    <row r="7" spans="1:9" x14ac:dyDescent="0.2">
      <c r="A7" s="82" t="s">
        <v>19</v>
      </c>
      <c r="B7" s="250">
        <v>-10.773257320102999</v>
      </c>
    </row>
    <row r="8" spans="1:9" x14ac:dyDescent="0.2">
      <c r="A8" s="82" t="s">
        <v>15</v>
      </c>
      <c r="B8" s="250">
        <v>-8.439551716215</v>
      </c>
    </row>
    <row r="9" spans="1:9" x14ac:dyDescent="0.2">
      <c r="A9" s="82" t="s">
        <v>9</v>
      </c>
      <c r="B9" s="250">
        <v>-6.3075380068450002</v>
      </c>
    </row>
    <row r="10" spans="1:9" x14ac:dyDescent="0.2">
      <c r="A10" s="82" t="s">
        <v>33</v>
      </c>
      <c r="B10" s="250">
        <v>-5.5278878241770002</v>
      </c>
    </row>
    <row r="11" spans="1:9" x14ac:dyDescent="0.2">
      <c r="A11" s="82" t="s">
        <v>7</v>
      </c>
      <c r="B11" s="250">
        <v>-3.9762366694610001</v>
      </c>
    </row>
    <row r="12" spans="1:9" x14ac:dyDescent="0.2">
      <c r="A12" s="82" t="s">
        <v>22</v>
      </c>
      <c r="B12" s="250">
        <v>-2.1067875210459999</v>
      </c>
    </row>
    <row r="13" spans="1:9" x14ac:dyDescent="0.2">
      <c r="A13" s="82" t="s">
        <v>20</v>
      </c>
      <c r="B13" s="250">
        <v>-0.100193074732</v>
      </c>
    </row>
    <row r="14" spans="1:9" x14ac:dyDescent="0.2">
      <c r="A14" s="82" t="s">
        <v>5</v>
      </c>
      <c r="B14" s="250">
        <v>1.289227825877</v>
      </c>
    </row>
    <row r="15" spans="1:9" x14ac:dyDescent="0.2">
      <c r="A15" s="82" t="s">
        <v>0</v>
      </c>
      <c r="B15" s="250">
        <v>2.2029053482699998</v>
      </c>
    </row>
    <row r="16" spans="1:9" x14ac:dyDescent="0.2">
      <c r="A16" s="82" t="s">
        <v>18</v>
      </c>
      <c r="B16" s="250">
        <v>2.4954115306219999</v>
      </c>
    </row>
    <row r="17" spans="1:2" x14ac:dyDescent="0.2">
      <c r="A17" s="82" t="s">
        <v>17</v>
      </c>
      <c r="B17" s="250">
        <v>2.6790913157920002</v>
      </c>
    </row>
    <row r="18" spans="1:2" x14ac:dyDescent="0.2">
      <c r="A18" s="82" t="s">
        <v>23</v>
      </c>
      <c r="B18" s="250">
        <v>2.8620509569300001</v>
      </c>
    </row>
    <row r="19" spans="1:2" x14ac:dyDescent="0.2">
      <c r="A19" s="82" t="s">
        <v>14</v>
      </c>
      <c r="B19" s="250">
        <v>3.1151100650369998</v>
      </c>
    </row>
    <row r="20" spans="1:2" x14ac:dyDescent="0.2">
      <c r="A20" s="82" t="s">
        <v>16</v>
      </c>
      <c r="B20" s="250">
        <v>3.1465749372079999</v>
      </c>
    </row>
    <row r="21" spans="1:2" x14ac:dyDescent="0.2">
      <c r="A21" s="82" t="s">
        <v>10</v>
      </c>
      <c r="B21" s="250">
        <v>4.1154057045770003</v>
      </c>
    </row>
    <row r="22" spans="1:2" x14ac:dyDescent="0.2">
      <c r="A22" s="82" t="s">
        <v>4</v>
      </c>
      <c r="B22" s="250">
        <v>4.219669178138</v>
      </c>
    </row>
    <row r="23" spans="1:2" x14ac:dyDescent="0.2">
      <c r="A23" s="82" t="s">
        <v>1</v>
      </c>
      <c r="B23" s="250">
        <v>5.0523439293020003</v>
      </c>
    </row>
    <row r="24" spans="1:2" x14ac:dyDescent="0.2">
      <c r="A24" s="82" t="s">
        <v>31</v>
      </c>
      <c r="B24" s="250">
        <v>5.4223919895810004</v>
      </c>
    </row>
    <row r="25" spans="1:2" x14ac:dyDescent="0.2">
      <c r="A25" s="82" t="s">
        <v>8</v>
      </c>
      <c r="B25" s="250">
        <v>5.439898302524</v>
      </c>
    </row>
    <row r="26" spans="1:2" x14ac:dyDescent="0.2">
      <c r="A26" s="82" t="s">
        <v>6</v>
      </c>
      <c r="B26" s="250">
        <v>6.3737783000419999</v>
      </c>
    </row>
    <row r="27" spans="1:2" x14ac:dyDescent="0.2">
      <c r="A27" s="82" t="s">
        <v>30</v>
      </c>
      <c r="B27" s="250">
        <v>6.5917206471440002</v>
      </c>
    </row>
    <row r="28" spans="1:2" x14ac:dyDescent="0.2">
      <c r="A28" s="82" t="s">
        <v>27</v>
      </c>
      <c r="B28" s="250">
        <v>8.5081799171769994</v>
      </c>
    </row>
    <row r="29" spans="1:2" x14ac:dyDescent="0.2">
      <c r="A29" s="82" t="s">
        <v>13</v>
      </c>
      <c r="B29" s="250">
        <v>8.6450268628509992</v>
      </c>
    </row>
    <row r="30" spans="1:2" x14ac:dyDescent="0.2">
      <c r="A30" s="82" t="s">
        <v>12</v>
      </c>
      <c r="B30" s="250">
        <v>10.435028704124001</v>
      </c>
    </row>
    <row r="31" spans="1:2" x14ac:dyDescent="0.2">
      <c r="A31" s="82" t="s">
        <v>3</v>
      </c>
      <c r="B31" s="250">
        <v>10.464904825848</v>
      </c>
    </row>
    <row r="32" spans="1:2" x14ac:dyDescent="0.2">
      <c r="A32" s="82" t="s">
        <v>32</v>
      </c>
      <c r="B32" s="250">
        <v>11.881150930016</v>
      </c>
    </row>
    <row r="33" spans="1:2" x14ac:dyDescent="0.2">
      <c r="A33" s="82" t="s">
        <v>26</v>
      </c>
      <c r="B33" s="250">
        <v>12.811115692797999</v>
      </c>
    </row>
    <row r="34" spans="1:2" x14ac:dyDescent="0.2">
      <c r="A34" s="82" t="s">
        <v>11</v>
      </c>
      <c r="B34" s="250">
        <v>12.909222261127001</v>
      </c>
    </row>
    <row r="35" spans="1:2" x14ac:dyDescent="0.2">
      <c r="A35" s="82" t="s">
        <v>25</v>
      </c>
      <c r="B35" s="250">
        <v>18.525343713782</v>
      </c>
    </row>
    <row r="36" spans="1:2" x14ac:dyDescent="0.2">
      <c r="A36" s="82" t="s">
        <v>28</v>
      </c>
      <c r="B36" s="250">
        <v>22.146717434180999</v>
      </c>
    </row>
    <row r="37" spans="1:2" x14ac:dyDescent="0.2">
      <c r="A37" s="82" t="s">
        <v>21</v>
      </c>
      <c r="B37" s="250">
        <v>24.767244091972</v>
      </c>
    </row>
    <row r="38" spans="1:2" x14ac:dyDescent="0.2">
      <c r="A38" s="82" t="s">
        <v>24</v>
      </c>
      <c r="B38" s="250">
        <v>140.40833977885799</v>
      </c>
    </row>
  </sheetData>
  <mergeCells count="1">
    <mergeCell ref="H1:I1"/>
  </mergeCells>
  <hyperlinks>
    <hyperlink ref="H1:I1" location="Index!A1" display="Regresar al Índice" xr:uid="{0B0342BA-E2A8-4682-A51F-6B43CC632A3D}"/>
  </hyperlinks>
  <pageMargins left="0.7" right="0.7" top="0.75" bottom="0.75" header="0.3" footer="0.3"/>
  <pageSetup paperSize="9" orientation="portrait"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1 I Q / V K p 1 f F K m A A A A + Q A A A B I A H A B D b 2 5 m a W c v U G F j a 2 F n Z S 5 4 b W w g o h g A K K A U A A A A A A A A A A A A A A A A A A A A A A A A A A A A h c 8 x D o I w G A X g q 5 D u 9 K / V G C E / Z X C V x M T E s J J S o R G K o c V y N w e P 5 B U k U d T N 8 b 1 8 w 3 u P 2 x 3 T s W 2 C q + q t 7 k x C F p S R Q B n Z l d p U C R n c K d y Q V O C + k O e i U s G E j Y 1 H W y a k d u 4 S A 3 j v q V / S r q + A M 7 a A P N s d Z K 3 a g n y w / o 9 D b a w r j F R E 4 P E 1 R n A a r e i a 8 4 i y y S L M P W b a f A 2 f J l O G 8 F P i d m j c 0 C u h b J j l C H N E e N 8 Q T 1 B L A w Q U A A I A C A D U h D 9 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1 I Q / V C i K R 7 g O A A A A E Q A A A B M A H A B G b 3 J t d W x h c y 9 T Z W N 0 a W 9 u M S 5 t I K I Y A C i g F A A A A A A A A A A A A A A A A A A A A A A A A A A A A C t O T S 7 J z M 9 T C I b Q h t Y A U E s B A i 0 A F A A C A A g A 1 I Q / V K p 1 f F K m A A A A + Q A A A B I A A A A A A A A A A A A A A A A A A A A A A E N v b m Z p Z y 9 Q Y W N r Y W d l L n h t b F B L A Q I t A B Q A A g A I A N S E P 1 Q P y u m r p A A A A O k A A A A T A A A A A A A A A A A A A A A A A P I A A A B b Q 2 9 u d G V u d F 9 U e X B l c 1 0 u e G 1 s U E s B A i 0 A F A A C A A g A 1 I Q / V 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G d L 0 y c 5 l M p A h I 1 / R 3 T D g y I A A A A A A g A A A A A A A 2 Y A A M A A A A A Q A A A A Y T 9 G t y O 2 r e y Q 4 + 8 e a 2 b y t Q A A A A A E g A A A o A A A A B A A A A A q E X k k L a 5 a T s D g l D U q G g J 5 U A A A A H X S o Y J J V T p Q a y h O g F j s K E J k C K 8 u m P z j 1 V L m 7 F 0 A I i d L K P q G 9 b C s 5 v y b 2 B 0 j W t D P l O r C H T J v q X 4 R G A k w f U k 7 E M x H c G 3 T I W G o t H x V a J 6 B C d Q W F A A A A E Z f 2 1 o 5 0 G z y p p u o 5 1 h 1 2 M c r / s x a < / D a t a M a s h u p > 
</file>

<file path=customXml/itemProps1.xml><?xml version="1.0" encoding="utf-8"?>
<ds:datastoreItem xmlns:ds="http://schemas.openxmlformats.org/officeDocument/2006/customXml" ds:itemID="{E29F1B63-0934-4F19-B5A9-2C8B8B0081E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151</vt:i4>
      </vt:variant>
      <vt:variant>
        <vt:lpstr>Rangos con nombre</vt:lpstr>
      </vt:variant>
      <vt:variant>
        <vt:i4>163</vt:i4>
      </vt:variant>
    </vt:vector>
  </HeadingPairs>
  <TitlesOfParts>
    <vt:vector size="314" baseType="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F26-27</vt:lpstr>
      <vt:lpstr>F28-29</vt:lpstr>
      <vt:lpstr>F30-31</vt:lpstr>
      <vt:lpstr>F32</vt:lpstr>
      <vt:lpstr>F33</vt:lpstr>
      <vt:lpstr>F34</vt:lpstr>
      <vt:lpstr>F35</vt:lpstr>
      <vt:lpstr>F36</vt:lpstr>
      <vt:lpstr>F37</vt:lpstr>
      <vt:lpstr>F38</vt:lpstr>
      <vt:lpstr>F39</vt:lpstr>
      <vt:lpstr>F40</vt:lpstr>
      <vt:lpstr>F41</vt:lpstr>
      <vt:lpstr>F42</vt:lpstr>
      <vt:lpstr>F43</vt:lpstr>
      <vt:lpstr>F44</vt:lpstr>
      <vt:lpstr>F45</vt:lpstr>
      <vt:lpstr>F46</vt:lpstr>
      <vt:lpstr>F47</vt:lpstr>
      <vt:lpstr>F48-51</vt:lpstr>
      <vt:lpstr>F52</vt:lpstr>
      <vt:lpstr>F53</vt:lpstr>
      <vt:lpstr>F54</vt:lpstr>
      <vt:lpstr>F55</vt:lpstr>
      <vt:lpstr>F56</vt:lpstr>
      <vt:lpstr>F57</vt:lpstr>
      <vt:lpstr>F58</vt:lpstr>
      <vt:lpstr>F59</vt:lpstr>
      <vt:lpstr>F60</vt:lpstr>
      <vt:lpstr>F61</vt:lpstr>
      <vt:lpstr>F62</vt:lpstr>
      <vt:lpstr>F63</vt:lpstr>
      <vt:lpstr>F64</vt:lpstr>
      <vt:lpstr>F65</vt:lpstr>
      <vt:lpstr>F66</vt:lpstr>
      <vt:lpstr>F67-68</vt:lpstr>
      <vt:lpstr>F69-70</vt:lpstr>
      <vt:lpstr>F71-72</vt:lpstr>
      <vt:lpstr>F73</vt:lpstr>
      <vt:lpstr>F74</vt:lpstr>
      <vt:lpstr>F75</vt:lpstr>
      <vt:lpstr>F76</vt:lpstr>
      <vt:lpstr>F77</vt:lpstr>
      <vt:lpstr>F78</vt:lpstr>
      <vt:lpstr>F79</vt:lpstr>
      <vt:lpstr>F80</vt:lpstr>
      <vt:lpstr>F81</vt:lpstr>
      <vt:lpstr>F82</vt:lpstr>
      <vt:lpstr>F83</vt:lpstr>
      <vt:lpstr>F84</vt:lpstr>
      <vt:lpstr>F85</vt:lpstr>
      <vt:lpstr>F86</vt:lpstr>
      <vt:lpstr>F87</vt:lpstr>
      <vt:lpstr>F88</vt:lpstr>
      <vt:lpstr>F89</vt:lpstr>
      <vt:lpstr>F90</vt:lpstr>
      <vt:lpstr>F91</vt:lpstr>
      <vt:lpstr>F92</vt:lpstr>
      <vt:lpstr>F93</vt:lpstr>
      <vt:lpstr>F94</vt:lpstr>
      <vt:lpstr>F95</vt:lpstr>
      <vt:lpstr>F96</vt:lpstr>
      <vt:lpstr>F97</vt:lpstr>
      <vt:lpstr>F98</vt:lpstr>
      <vt:lpstr>F99</vt:lpstr>
      <vt:lpstr>F100</vt:lpstr>
      <vt:lpstr>F101</vt:lpstr>
      <vt:lpstr>F102</vt:lpstr>
      <vt:lpstr>F103</vt:lpstr>
      <vt:lpstr>F104</vt:lpstr>
      <vt:lpstr>F105</vt:lpstr>
      <vt:lpstr>F106</vt:lpstr>
      <vt:lpstr>F107</vt:lpstr>
      <vt:lpstr>F108</vt:lpstr>
      <vt:lpstr>F109</vt:lpstr>
      <vt:lpstr>F110</vt:lpstr>
      <vt:lpstr>F111</vt:lpstr>
      <vt:lpstr>F112</vt:lpstr>
      <vt:lpstr>F113</vt:lpstr>
      <vt:lpstr>F114</vt:lpstr>
      <vt:lpstr>F115</vt:lpstr>
      <vt:lpstr>F116</vt:lpstr>
      <vt:lpstr>F117</vt:lpstr>
      <vt:lpstr>F118</vt:lpstr>
      <vt:lpstr>F119</vt:lpstr>
      <vt:lpstr>F120</vt:lpstr>
      <vt:lpstr>F121</vt:lpstr>
      <vt:lpstr>F122</vt:lpstr>
      <vt:lpstr>F123</vt:lpstr>
      <vt:lpstr>F124</vt:lpstr>
      <vt:lpstr>F125</vt:lpstr>
      <vt:lpstr>F126</vt:lpstr>
      <vt:lpstr>F127</vt:lpstr>
      <vt:lpstr>F128</vt:lpstr>
      <vt:lpstr>F129</vt:lpstr>
      <vt:lpstr>F130</vt:lpstr>
      <vt:lpstr>F131</vt:lpstr>
      <vt:lpstr>F132</vt:lpstr>
      <vt:lpstr>F133</vt:lpstr>
      <vt:lpstr>F134</vt:lpstr>
      <vt:lpstr>F135-146</vt:lpstr>
      <vt:lpstr>Start10</vt:lpstr>
      <vt:lpstr>Start100</vt:lpstr>
      <vt:lpstr>Start101</vt:lpstr>
      <vt:lpstr>Start102</vt:lpstr>
      <vt:lpstr>Start103</vt:lpstr>
      <vt:lpstr>Start104</vt:lpstr>
      <vt:lpstr>Start105</vt:lpstr>
      <vt:lpstr>Start106</vt:lpstr>
      <vt:lpstr>Start107</vt:lpstr>
      <vt:lpstr>Start108</vt:lpstr>
      <vt:lpstr>Start109</vt:lpstr>
      <vt:lpstr>Start11</vt:lpstr>
      <vt:lpstr>Start110</vt:lpstr>
      <vt:lpstr>Start111</vt:lpstr>
      <vt:lpstr>Start112</vt:lpstr>
      <vt:lpstr>Start113</vt:lpstr>
      <vt:lpstr>Start114</vt:lpstr>
      <vt:lpstr>Start115</vt:lpstr>
      <vt:lpstr>Start116</vt:lpstr>
      <vt:lpstr>Start117</vt:lpstr>
      <vt:lpstr>Start118</vt:lpstr>
      <vt:lpstr>Start119</vt:lpstr>
      <vt:lpstr>'T14'!Start12</vt:lpstr>
      <vt:lpstr>Start12</vt:lpstr>
      <vt:lpstr>Start120</vt:lpstr>
      <vt:lpstr>Start121</vt:lpstr>
      <vt:lpstr>Start122</vt:lpstr>
      <vt:lpstr>Start123</vt:lpstr>
      <vt:lpstr>Start124</vt:lpstr>
      <vt:lpstr>Start125</vt:lpstr>
      <vt:lpstr>Start126</vt:lpstr>
      <vt:lpstr>Start127</vt:lpstr>
      <vt:lpstr>Start128</vt:lpstr>
      <vt:lpstr>Start129</vt:lpstr>
      <vt:lpstr>Start13</vt:lpstr>
      <vt:lpstr>Start130</vt:lpstr>
      <vt:lpstr>Start131</vt:lpstr>
      <vt:lpstr>Start132</vt:lpstr>
      <vt:lpstr>Start133</vt:lpstr>
      <vt:lpstr>Start134</vt:lpstr>
      <vt:lpstr>Start135</vt:lpstr>
      <vt:lpstr>Start136</vt:lpstr>
      <vt:lpstr>Start137</vt:lpstr>
      <vt:lpstr>Start138</vt:lpstr>
      <vt:lpstr>Start139</vt:lpstr>
      <vt:lpstr>Start14</vt:lpstr>
      <vt:lpstr>Start140</vt:lpstr>
      <vt:lpstr>Start141</vt:lpstr>
      <vt:lpstr>Start142</vt:lpstr>
      <vt:lpstr>Start143</vt:lpstr>
      <vt:lpstr>Start144</vt:lpstr>
      <vt:lpstr>Start145</vt:lpstr>
      <vt:lpstr>Start146</vt:lpstr>
      <vt:lpstr>Start147</vt:lpstr>
      <vt:lpstr>Start148</vt:lpstr>
      <vt:lpstr>Start149</vt:lpstr>
      <vt:lpstr>Start15</vt:lpstr>
      <vt:lpstr>Start150</vt:lpstr>
      <vt:lpstr>Start151</vt:lpstr>
      <vt:lpstr>Start152</vt:lpstr>
      <vt:lpstr>Start153</vt:lpstr>
      <vt:lpstr>Start154</vt:lpstr>
      <vt:lpstr>Start155</vt:lpstr>
      <vt:lpstr>Start156</vt:lpstr>
      <vt:lpstr>Start157</vt:lpstr>
      <vt:lpstr>Start158</vt:lpstr>
      <vt:lpstr>Start159</vt:lpstr>
      <vt:lpstr>Start16</vt:lpstr>
      <vt:lpstr>Start160</vt:lpstr>
      <vt:lpstr>Start17</vt:lpstr>
      <vt:lpstr>Start18</vt:lpstr>
      <vt:lpstr>Start19</vt:lpstr>
      <vt:lpstr>Start2</vt:lpstr>
      <vt:lpstr>Start20</vt:lpstr>
      <vt:lpstr>Start204</vt:lpstr>
      <vt:lpstr>Start21</vt:lpstr>
      <vt:lpstr>Start216</vt:lpstr>
      <vt:lpstr>Start22</vt:lpstr>
      <vt:lpstr>Start23</vt:lpstr>
      <vt:lpstr>Start24</vt:lpstr>
      <vt:lpstr>Start25</vt:lpstr>
      <vt:lpstr>Start26</vt:lpstr>
      <vt:lpstr>Start27</vt:lpstr>
      <vt:lpstr>Start28</vt:lpstr>
      <vt:lpstr>Start29</vt:lpstr>
      <vt:lpstr>Start3</vt:lpstr>
      <vt:lpstr>Start30</vt:lpstr>
      <vt:lpstr>Start31</vt:lpstr>
      <vt:lpstr>Start32</vt:lpstr>
      <vt:lpstr>Start33</vt:lpstr>
      <vt:lpstr>Start34</vt:lpstr>
      <vt:lpstr>Start35</vt:lpstr>
      <vt:lpstr>Start36</vt:lpstr>
      <vt:lpstr>Start37</vt:lpstr>
      <vt:lpstr>Start38</vt:lpstr>
      <vt:lpstr>Start39</vt:lpstr>
      <vt:lpstr>Start4</vt:lpstr>
      <vt:lpstr>Start40</vt:lpstr>
      <vt:lpstr>Start41</vt:lpstr>
      <vt:lpstr>Start42</vt:lpstr>
      <vt:lpstr>Start43</vt:lpstr>
      <vt:lpstr>Start44</vt:lpstr>
      <vt:lpstr>Start45</vt:lpstr>
      <vt:lpstr>Start46</vt:lpstr>
      <vt:lpstr>Start47</vt:lpstr>
      <vt:lpstr>Start48</vt:lpstr>
      <vt:lpstr>Start49</vt:lpstr>
      <vt:lpstr>Start5</vt:lpstr>
      <vt:lpstr>Start50</vt:lpstr>
      <vt:lpstr>Start51</vt:lpstr>
      <vt:lpstr>Start52</vt:lpstr>
      <vt:lpstr>Start53</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'T8'!Start8</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GalindoAcosta</dc:creator>
  <cp:lastModifiedBy>Roberto Galindo Acosta</cp:lastModifiedBy>
  <dcterms:created xsi:type="dcterms:W3CDTF">2020-06-29T19:34:24Z</dcterms:created>
  <dcterms:modified xsi:type="dcterms:W3CDTF">2023-10-02T18:53:30Z</dcterms:modified>
</cp:coreProperties>
</file>